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10.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2.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charts/chart21.xml" ContentType="application/vnd.openxmlformats-officedocument.drawingml.chart+xml"/>
  <Override PartName="/xl/drawings/drawing14.xml" ContentType="application/vnd.openxmlformats-officedocument.drawing+xml"/>
  <Override PartName="/xl/charts/chart22.xml" ContentType="application/vnd.openxmlformats-officedocument.drawingml.chart+xml"/>
  <Override PartName="/xl/drawings/drawing15.xml" ContentType="application/vnd.openxmlformats-officedocument.drawing+xml"/>
  <Override PartName="/xl/charts/chart23.xml" ContentType="application/vnd.openxmlformats-officedocument.drawingml.chart+xml"/>
  <Override PartName="/xl/drawings/drawing16.xml" ContentType="application/vnd.openxmlformats-officedocument.drawingml.chartshapes+xml"/>
  <Override PartName="/xl/charts/chart2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theme/themeOverride3.xml" ContentType="application/vnd.openxmlformats-officedocument.themeOverride+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19\sprava 2019 na web\"/>
    </mc:Choice>
  </mc:AlternateContent>
  <bookViews>
    <workbookView xWindow="0" yWindow="0" windowWidth="25575" windowHeight="11655" tabRatio="834"/>
  </bookViews>
  <sheets>
    <sheet name="OBSAH" sheetId="1" r:id="rId1"/>
    <sheet name="K1.1 Vývoj HDP" sheetId="11" r:id="rId2"/>
    <sheet name="K1.2 Demografické ukazovatele" sheetId="9" r:id="rId3"/>
    <sheet name="Príloha ku kapitole 1" sheetId="10" r:id="rId4"/>
    <sheet name="K2.1.1 Ekon.aktiv.obyvateľstva" sheetId="33" r:id="rId5"/>
    <sheet name="K2.1.2.1 Zamestnanosť - SP" sheetId="31" r:id="rId6"/>
    <sheet name="K2.1.2.2 Zamestnanosť - ŠÚSR" sheetId="35" r:id="rId7"/>
    <sheet name="K2.1.2.4 Voľné prac. miesta" sheetId="16" r:id="rId8"/>
    <sheet name="K2.1.3 Vývoj nezamestnanosti" sheetId="19" r:id="rId9"/>
    <sheet name="K2.1.3.1 Nezamestnanosť ÚPSVR" sheetId="20" r:id="rId10"/>
    <sheet name="K2.1.3.1 VPM podľa ÚPSVR" sheetId="23" r:id="rId11"/>
    <sheet name="K2.1.3.1 Dlhodobo nezamestnaní" sheetId="24" r:id="rId12"/>
    <sheet name="K2.1.3.2 Nezamestnanosť VZPS" sheetId="25" r:id="rId13"/>
    <sheet name="K2.2.1 Mzdy" sheetId="26" r:id="rId14"/>
    <sheet name="K2.2.2 Úplné náklady práce" sheetId="28" r:id="rId15"/>
    <sheet name="K2.2.4 BOZP" sheetId="29" r:id="rId16"/>
    <sheet name="Príloha ku kapitole 2 - 1. časť" sheetId="30" r:id="rId17"/>
    <sheet name="Príloha ku kapitole 2 - časť 2." sheetId="34" r:id="rId18"/>
  </sheets>
  <definedNames>
    <definedName name="_xlnm._FilterDatabase" localSheetId="0" hidden="1">OBSAH!$A$3:$F$80</definedName>
    <definedName name="_Toc313879678" localSheetId="16">'Príloha ku kapitole 2 - 1. časť'!$B$25</definedName>
    <definedName name="_Toc325438292" localSheetId="0">OBSAH!#REF!</definedName>
    <definedName name="_Toc356482632" localSheetId="7">'K2.1.2.4 Voľné prac. miesta'!#REF!</definedName>
    <definedName name="_Toc514828134" localSheetId="0">OBSAH!$A$87</definedName>
    <definedName name="_Toc514828152" localSheetId="0">OBSAH!#REF!</definedName>
    <definedName name="_Toc514828180" localSheetId="0">OBSAH!#REF!</definedName>
    <definedName name="OLE_LINK1" localSheetId="16">'Príloha ku kapitole 2 - 1. časť'!#REF!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5" i="23" l="1"/>
  <c r="AC6" i="23"/>
  <c r="AD6" i="23"/>
  <c r="AE6" i="23"/>
  <c r="AF6" i="23"/>
  <c r="AG6" i="23"/>
  <c r="AH6" i="23"/>
  <c r="AI6" i="23"/>
  <c r="AJ6" i="23"/>
  <c r="AK6" i="23"/>
  <c r="AL6" i="23"/>
  <c r="AM6" i="23"/>
  <c r="AN6" i="23"/>
  <c r="AC7" i="23"/>
  <c r="AD7" i="23"/>
  <c r="AE7" i="23"/>
  <c r="AF7" i="23"/>
  <c r="AG7" i="23"/>
  <c r="AH7" i="23"/>
  <c r="AI7" i="23"/>
  <c r="AJ7" i="23"/>
  <c r="AK7" i="23"/>
  <c r="AL7" i="23"/>
  <c r="AM7" i="23"/>
  <c r="AN7" i="23"/>
  <c r="AC8" i="23"/>
  <c r="AD8" i="23"/>
  <c r="AE8" i="23"/>
  <c r="AF8" i="23"/>
  <c r="AG8" i="23"/>
  <c r="AH8" i="23"/>
  <c r="AI8" i="23"/>
  <c r="AJ8" i="23"/>
  <c r="AK8" i="23"/>
  <c r="AL8" i="23"/>
  <c r="AM8" i="23"/>
  <c r="AN8" i="23"/>
  <c r="AC9" i="23"/>
  <c r="AD9" i="23"/>
  <c r="AE9" i="23"/>
  <c r="AF9" i="23"/>
  <c r="AG9" i="23"/>
  <c r="AH9" i="23"/>
  <c r="AI9" i="23"/>
  <c r="AJ9" i="23"/>
  <c r="AK9" i="23"/>
  <c r="AL9" i="23"/>
  <c r="AM9" i="23"/>
  <c r="AN9" i="23"/>
  <c r="AC10" i="23"/>
  <c r="AD10" i="23"/>
  <c r="AE10" i="23"/>
  <c r="AF10" i="23"/>
  <c r="AG10" i="23"/>
  <c r="AH10" i="23"/>
  <c r="AI10" i="23"/>
  <c r="AJ10" i="23"/>
  <c r="AK10" i="23"/>
  <c r="AL10" i="23"/>
  <c r="AM10" i="23"/>
  <c r="AN10" i="23"/>
  <c r="AC11" i="23"/>
  <c r="AD11" i="23"/>
  <c r="AE11" i="23"/>
  <c r="AF11" i="23"/>
  <c r="AG11" i="23"/>
  <c r="AH11" i="23"/>
  <c r="AI11" i="23"/>
  <c r="AJ11" i="23"/>
  <c r="AK11" i="23"/>
  <c r="AL11" i="23"/>
  <c r="AM11" i="23"/>
  <c r="AN11" i="23"/>
  <c r="AC12" i="23"/>
  <c r="AD12" i="23"/>
  <c r="AE12" i="23"/>
  <c r="AF12" i="23"/>
  <c r="AG12" i="23"/>
  <c r="AH12" i="23"/>
  <c r="AI12" i="23"/>
  <c r="AJ12" i="23"/>
  <c r="AK12" i="23"/>
  <c r="AL12" i="23"/>
  <c r="AM12" i="23"/>
  <c r="AN12" i="23"/>
  <c r="AC13" i="23"/>
  <c r="AD13" i="23"/>
  <c r="AE13" i="23"/>
  <c r="AF13" i="23"/>
  <c r="AG13" i="23"/>
  <c r="AH13" i="23"/>
  <c r="AI13" i="23"/>
  <c r="AJ13" i="23"/>
  <c r="AK13" i="23"/>
  <c r="AL13" i="23"/>
  <c r="AM13" i="23"/>
  <c r="AN13" i="23"/>
  <c r="L9" i="33"/>
  <c r="M9" i="33" s="1"/>
  <c r="L13" i="33"/>
  <c r="M11" i="33" s="1"/>
  <c r="J38" i="33"/>
  <c r="J39" i="33"/>
  <c r="J40" i="33"/>
  <c r="J41" i="33"/>
  <c r="K42" i="33"/>
  <c r="H90" i="30" l="1"/>
  <c r="H91" i="30"/>
  <c r="H92" i="30"/>
  <c r="H93" i="30"/>
  <c r="H94" i="30"/>
  <c r="H95" i="30"/>
  <c r="H96" i="30"/>
  <c r="H97" i="30"/>
  <c r="H98" i="30"/>
  <c r="H99" i="30"/>
  <c r="H100" i="30"/>
  <c r="H101" i="30"/>
  <c r="H102" i="30"/>
  <c r="H103" i="30"/>
  <c r="H104" i="30"/>
  <c r="H105" i="30"/>
  <c r="H106" i="30"/>
  <c r="H89" i="30"/>
  <c r="F56" i="26" l="1"/>
  <c r="F57" i="26"/>
  <c r="F58" i="26"/>
  <c r="F59" i="26"/>
  <c r="F60" i="26"/>
  <c r="F61" i="26"/>
  <c r="F62" i="26"/>
  <c r="F63" i="26"/>
  <c r="F64" i="26"/>
  <c r="F65" i="26"/>
  <c r="F66" i="26"/>
  <c r="F67" i="26"/>
  <c r="F68" i="26"/>
  <c r="F69" i="26"/>
  <c r="F70" i="26"/>
  <c r="F71" i="26"/>
  <c r="F72" i="26"/>
  <c r="F73" i="26"/>
  <c r="F74" i="26"/>
  <c r="F55" i="26"/>
  <c r="F75" i="26"/>
  <c r="E90" i="33" l="1"/>
  <c r="D90" i="33"/>
  <c r="E95" i="33"/>
  <c r="D95" i="33"/>
  <c r="E85" i="33"/>
  <c r="D85" i="33"/>
  <c r="E80" i="33"/>
  <c r="D80" i="33"/>
  <c r="E75" i="33"/>
  <c r="D75" i="33"/>
  <c r="F97" i="33" l="1"/>
  <c r="G97" i="33"/>
  <c r="F98" i="33"/>
  <c r="G98" i="33"/>
  <c r="F99" i="33"/>
  <c r="G99" i="33"/>
  <c r="G96" i="33"/>
  <c r="F96" i="33"/>
  <c r="F92" i="33"/>
  <c r="G92" i="33"/>
  <c r="F93" i="33"/>
  <c r="G93" i="33"/>
  <c r="F94" i="33"/>
  <c r="G94" i="33"/>
  <c r="G91" i="33"/>
  <c r="F91" i="33"/>
  <c r="F87" i="33"/>
  <c r="G87" i="33"/>
  <c r="F88" i="33"/>
  <c r="G88" i="33"/>
  <c r="F89" i="33"/>
  <c r="G89" i="33"/>
  <c r="G86" i="33"/>
  <c r="F86" i="33"/>
  <c r="F82" i="33"/>
  <c r="G82" i="33"/>
  <c r="F83" i="33"/>
  <c r="G83" i="33"/>
  <c r="F84" i="33"/>
  <c r="G84" i="33"/>
  <c r="G81" i="33"/>
  <c r="F81" i="33"/>
  <c r="G77" i="33"/>
  <c r="G78" i="33"/>
  <c r="G79" i="33"/>
  <c r="G76" i="33"/>
  <c r="F77" i="33"/>
  <c r="F78" i="33"/>
  <c r="F79" i="33"/>
  <c r="F76" i="33"/>
  <c r="D70" i="33"/>
  <c r="F71" i="33" s="1"/>
  <c r="E70" i="33"/>
  <c r="G72" i="33" s="1"/>
  <c r="D65" i="33"/>
  <c r="F66" i="33" s="1"/>
  <c r="E65" i="33"/>
  <c r="G66" i="33" s="1"/>
  <c r="E60" i="33"/>
  <c r="D60" i="33"/>
  <c r="F64" i="33" s="1"/>
  <c r="F62" i="33" l="1"/>
  <c r="G71" i="33"/>
  <c r="G74" i="33"/>
  <c r="G69" i="33"/>
  <c r="G68" i="33"/>
  <c r="G67" i="33"/>
  <c r="F68" i="33"/>
  <c r="F69" i="33"/>
  <c r="G62" i="33"/>
  <c r="G61" i="33"/>
  <c r="F61" i="33"/>
  <c r="G73" i="33"/>
  <c r="F73" i="33"/>
  <c r="F74" i="33"/>
  <c r="F72" i="33"/>
  <c r="F67" i="33"/>
  <c r="G64" i="33"/>
  <c r="G63" i="33"/>
  <c r="F63" i="33"/>
  <c r="F60" i="33" l="1"/>
  <c r="G60" i="33"/>
  <c r="O16" i="20" l="1"/>
  <c r="N16" i="20"/>
  <c r="D83" i="10" l="1"/>
  <c r="D84" i="10"/>
  <c r="D85" i="10"/>
  <c r="D86" i="10"/>
  <c r="D87" i="10"/>
  <c r="D88" i="10"/>
  <c r="D89" i="10"/>
  <c r="D90" i="10"/>
  <c r="D82" i="10"/>
  <c r="D6" i="9"/>
  <c r="C6" i="9"/>
  <c r="E100" i="30"/>
  <c r="E101" i="30"/>
  <c r="E102" i="30"/>
  <c r="E103" i="30"/>
  <c r="E104" i="30"/>
  <c r="E105" i="30"/>
  <c r="E106" i="30"/>
  <c r="E98" i="30"/>
  <c r="E99" i="30"/>
  <c r="E89" i="30"/>
  <c r="E90" i="30"/>
  <c r="E91" i="30"/>
  <c r="E92" i="30"/>
  <c r="E93" i="30"/>
  <c r="E94" i="30"/>
  <c r="E95" i="30"/>
  <c r="E96" i="30"/>
  <c r="E97" i="30"/>
  <c r="H72" i="30"/>
  <c r="H73" i="30"/>
  <c r="H74" i="30"/>
  <c r="H75" i="30"/>
  <c r="H76" i="30"/>
  <c r="H77" i="30"/>
  <c r="H78" i="30"/>
  <c r="H79" i="30"/>
  <c r="H80" i="30"/>
  <c r="H81" i="30"/>
  <c r="H82" i="30"/>
  <c r="H83" i="30"/>
  <c r="H84" i="30"/>
  <c r="H85" i="30"/>
  <c r="H86" i="30"/>
  <c r="H87" i="30"/>
  <c r="H71" i="30"/>
  <c r="H70" i="30"/>
  <c r="E72" i="30"/>
  <c r="E73" i="30"/>
  <c r="E74" i="30"/>
  <c r="E75" i="30"/>
  <c r="E76" i="30"/>
  <c r="E77" i="30"/>
  <c r="E78" i="30"/>
  <c r="E79" i="30"/>
  <c r="E80" i="30"/>
  <c r="E81" i="30"/>
  <c r="E82" i="30"/>
  <c r="E83" i="30"/>
  <c r="E84" i="30"/>
  <c r="E85" i="30"/>
  <c r="E86" i="30"/>
  <c r="E87" i="30"/>
  <c r="E71" i="30"/>
  <c r="E70" i="30"/>
  <c r="M41" i="33"/>
  <c r="L39" i="33"/>
  <c r="L38" i="33"/>
  <c r="L41" i="33"/>
  <c r="L40" i="33"/>
  <c r="L42" i="33"/>
  <c r="Q114" i="9"/>
  <c r="R114" i="9"/>
  <c r="Q115" i="9"/>
  <c r="R115" i="9"/>
  <c r="Q116" i="9"/>
  <c r="R116" i="9"/>
  <c r="Q117" i="9"/>
  <c r="R117" i="9"/>
  <c r="Q118" i="9"/>
  <c r="R118" i="9"/>
  <c r="Q119" i="9"/>
  <c r="R119" i="9"/>
  <c r="Q120" i="9"/>
  <c r="R120" i="9"/>
  <c r="Q121" i="9"/>
  <c r="R121" i="9"/>
  <c r="Q122" i="9"/>
  <c r="R122" i="9"/>
  <c r="Q123" i="9"/>
  <c r="R123" i="9"/>
  <c r="Q124" i="9"/>
  <c r="R124" i="9"/>
  <c r="Q125" i="9"/>
  <c r="R125" i="9"/>
  <c r="Q13" i="33"/>
  <c r="Q12" i="33"/>
  <c r="Q11" i="33"/>
  <c r="Q10" i="33"/>
  <c r="Q14" i="33"/>
  <c r="V17" i="24"/>
  <c r="Q12" i="9"/>
  <c r="R12" i="9"/>
  <c r="Q13" i="9"/>
  <c r="Q14" i="9"/>
  <c r="Q15" i="9"/>
  <c r="Q16" i="9"/>
  <c r="Q17" i="9"/>
  <c r="Q18" i="9"/>
  <c r="Q19" i="9"/>
  <c r="R16" i="24"/>
  <c r="R15" i="24"/>
  <c r="R14" i="24"/>
  <c r="R13" i="24"/>
  <c r="R12" i="24"/>
  <c r="R11" i="24"/>
  <c r="R10" i="24"/>
  <c r="R9" i="24"/>
  <c r="R8" i="24"/>
  <c r="R7" i="24"/>
  <c r="R6" i="24"/>
  <c r="R5" i="24"/>
  <c r="U6" i="24"/>
  <c r="U10" i="24"/>
  <c r="U14" i="24"/>
  <c r="U8" i="24"/>
  <c r="U16" i="24"/>
  <c r="U5" i="24"/>
  <c r="U9" i="24"/>
  <c r="U13" i="24"/>
  <c r="U12" i="24"/>
  <c r="U7" i="24"/>
  <c r="U11" i="24"/>
  <c r="U15" i="24"/>
  <c r="R113" i="9"/>
  <c r="R112" i="9"/>
  <c r="Q112" i="9"/>
  <c r="R111" i="9"/>
  <c r="Q111" i="9"/>
  <c r="R110" i="9"/>
  <c r="Q110" i="9"/>
  <c r="R109" i="9"/>
  <c r="Q109" i="9"/>
  <c r="R108" i="9"/>
  <c r="Q108" i="9"/>
  <c r="R107" i="9"/>
  <c r="Q107" i="9"/>
  <c r="R106" i="9"/>
  <c r="Q106" i="9"/>
  <c r="R105" i="9"/>
  <c r="Q105" i="9"/>
  <c r="R104" i="9"/>
  <c r="Q104" i="9"/>
  <c r="R103" i="9"/>
  <c r="Q103" i="9"/>
  <c r="R102" i="9"/>
  <c r="Q102" i="9"/>
  <c r="R101" i="9"/>
  <c r="Q101" i="9"/>
  <c r="R100" i="9"/>
  <c r="Q100" i="9"/>
  <c r="R99" i="9"/>
  <c r="Q99" i="9"/>
  <c r="R98" i="9"/>
  <c r="Q98" i="9"/>
  <c r="R97" i="9"/>
  <c r="Q97" i="9"/>
  <c r="R96" i="9"/>
  <c r="Q96" i="9"/>
  <c r="R95" i="9"/>
  <c r="Q95" i="9"/>
  <c r="R94" i="9"/>
  <c r="Q94" i="9"/>
  <c r="R93" i="9"/>
  <c r="Q93" i="9"/>
  <c r="R92" i="9"/>
  <c r="Q92" i="9"/>
  <c r="R91" i="9"/>
  <c r="Q91" i="9"/>
  <c r="R90" i="9"/>
  <c r="Q90" i="9"/>
  <c r="R89" i="9"/>
  <c r="Q89" i="9"/>
  <c r="R88" i="9"/>
  <c r="Q88" i="9"/>
  <c r="R87" i="9"/>
  <c r="Q87" i="9"/>
  <c r="R86" i="9"/>
  <c r="Q86" i="9"/>
  <c r="R85" i="9"/>
  <c r="Q85" i="9"/>
  <c r="R84" i="9"/>
  <c r="Q84" i="9"/>
  <c r="R83" i="9"/>
  <c r="Q83" i="9"/>
  <c r="R82" i="9"/>
  <c r="Q82" i="9"/>
  <c r="R81" i="9"/>
  <c r="Q81" i="9"/>
  <c r="R80" i="9"/>
  <c r="Q80" i="9"/>
  <c r="R79" i="9"/>
  <c r="Q79" i="9"/>
  <c r="R78" i="9"/>
  <c r="Q78" i="9"/>
  <c r="R77" i="9"/>
  <c r="Q77" i="9"/>
  <c r="R76" i="9"/>
  <c r="Q76" i="9"/>
  <c r="R75" i="9"/>
  <c r="Q75" i="9"/>
  <c r="R74" i="9"/>
  <c r="Q74" i="9"/>
  <c r="R73" i="9"/>
  <c r="Q73" i="9"/>
  <c r="R72" i="9"/>
  <c r="Q72" i="9"/>
  <c r="R71" i="9"/>
  <c r="Q71" i="9"/>
  <c r="R70" i="9"/>
  <c r="Q70" i="9"/>
  <c r="R69" i="9"/>
  <c r="Q69" i="9"/>
  <c r="R68" i="9"/>
  <c r="Q68" i="9"/>
  <c r="R67" i="9"/>
  <c r="Q67" i="9"/>
  <c r="R66" i="9"/>
  <c r="Q66" i="9"/>
  <c r="R65" i="9"/>
  <c r="Q65" i="9"/>
  <c r="R64" i="9"/>
  <c r="Q64" i="9"/>
  <c r="R63" i="9"/>
  <c r="Q63" i="9"/>
  <c r="R62" i="9"/>
  <c r="Q62" i="9"/>
  <c r="R61" i="9"/>
  <c r="Q61" i="9"/>
  <c r="R60" i="9"/>
  <c r="Q60" i="9"/>
  <c r="R59" i="9"/>
  <c r="Q59" i="9"/>
  <c r="R58" i="9"/>
  <c r="Q58" i="9"/>
  <c r="R57" i="9"/>
  <c r="Q57" i="9"/>
  <c r="R56" i="9"/>
  <c r="Q56" i="9"/>
  <c r="R55" i="9"/>
  <c r="Q55" i="9"/>
  <c r="R54" i="9"/>
  <c r="Q54" i="9"/>
  <c r="R53" i="9"/>
  <c r="Q53" i="9"/>
  <c r="R52" i="9"/>
  <c r="Q52" i="9"/>
  <c r="R51" i="9"/>
  <c r="Q51" i="9"/>
  <c r="R50" i="9"/>
  <c r="Q50" i="9"/>
  <c r="R49" i="9"/>
  <c r="Q49" i="9"/>
  <c r="R48" i="9"/>
  <c r="Q48" i="9"/>
  <c r="R47" i="9"/>
  <c r="Q47" i="9"/>
  <c r="R46" i="9"/>
  <c r="Q46" i="9"/>
  <c r="R45" i="9"/>
  <c r="Q45" i="9"/>
  <c r="R44" i="9"/>
  <c r="Q44" i="9"/>
  <c r="R43" i="9"/>
  <c r="Q43" i="9"/>
  <c r="R42" i="9"/>
  <c r="Q42" i="9"/>
  <c r="R41" i="9"/>
  <c r="Q41" i="9"/>
  <c r="R40" i="9"/>
  <c r="Q40" i="9"/>
  <c r="R39" i="9"/>
  <c r="Q39" i="9"/>
  <c r="R38" i="9"/>
  <c r="Q38" i="9"/>
  <c r="R37" i="9"/>
  <c r="Q37" i="9"/>
  <c r="R36" i="9"/>
  <c r="Q36" i="9"/>
  <c r="R35" i="9"/>
  <c r="Q35" i="9"/>
  <c r="R34" i="9"/>
  <c r="Q34" i="9"/>
  <c r="R33" i="9"/>
  <c r="Q33" i="9"/>
  <c r="R32" i="9"/>
  <c r="Q32" i="9"/>
  <c r="R31" i="9"/>
  <c r="Q31" i="9"/>
  <c r="R30" i="9"/>
  <c r="Q30" i="9"/>
  <c r="R29" i="9"/>
  <c r="Q29" i="9"/>
  <c r="R28" i="9"/>
  <c r="Q28" i="9"/>
  <c r="R27" i="9"/>
  <c r="Q27" i="9"/>
  <c r="R26" i="9"/>
  <c r="Q26" i="9"/>
  <c r="R25" i="9"/>
  <c r="Q25" i="9"/>
  <c r="R24" i="9"/>
  <c r="Q24" i="9"/>
  <c r="R23" i="9"/>
  <c r="Q23" i="9"/>
  <c r="R22" i="9"/>
  <c r="Q22" i="9"/>
  <c r="R21" i="9"/>
  <c r="Q21" i="9"/>
  <c r="R20" i="9"/>
  <c r="Q20" i="9"/>
  <c r="R19" i="9"/>
  <c r="R18" i="9"/>
  <c r="R17" i="9"/>
  <c r="R16" i="9"/>
  <c r="R15" i="9"/>
  <c r="R14" i="9"/>
  <c r="R13" i="9"/>
  <c r="Q113" i="9"/>
  <c r="R12" i="33" l="1"/>
  <c r="R10" i="33"/>
  <c r="M39" i="33"/>
  <c r="M40" i="33"/>
  <c r="M38" i="33"/>
</calcChain>
</file>

<file path=xl/sharedStrings.xml><?xml version="1.0" encoding="utf-8"?>
<sst xmlns="http://schemas.openxmlformats.org/spreadsheetml/2006/main" count="2491" uniqueCount="1452">
  <si>
    <t xml:space="preserve">Graf 1.1 </t>
  </si>
  <si>
    <t xml:space="preserve">Tabuľka 1.1 </t>
  </si>
  <si>
    <t>Rok</t>
  </si>
  <si>
    <t>Živonarodení</t>
  </si>
  <si>
    <t>Zomretí</t>
  </si>
  <si>
    <t>Prirodzený prírastok</t>
  </si>
  <si>
    <t>Migračné saldo</t>
  </si>
  <si>
    <t>Celkový prírastok</t>
  </si>
  <si>
    <t>Zdroj: ŠÚ SR</t>
  </si>
  <si>
    <t xml:space="preserve">Graf 1.2 </t>
  </si>
  <si>
    <t>Graf 2.1</t>
  </si>
  <si>
    <t>Tabuľka 2.1</t>
  </si>
  <si>
    <t>Tabuľka 2.2</t>
  </si>
  <si>
    <t>Veková skupina</t>
  </si>
  <si>
    <t>Spolu</t>
  </si>
  <si>
    <t>Muži</t>
  </si>
  <si>
    <t>Ženy</t>
  </si>
  <si>
    <t>15 – 19 rokov</t>
  </si>
  <si>
    <t>20 – 24 rokov</t>
  </si>
  <si>
    <t>25 – 29 rokov</t>
  </si>
  <si>
    <t>30 – 34 rokov</t>
  </si>
  <si>
    <t>35 – 39 rokov</t>
  </si>
  <si>
    <t>40 – 44 rokov</t>
  </si>
  <si>
    <t>45 – 49 rokov</t>
  </si>
  <si>
    <t>50 – 54 rokov</t>
  </si>
  <si>
    <t>55 – 59 rokov</t>
  </si>
  <si>
    <t>60 – 64 rokov</t>
  </si>
  <si>
    <t>65 a viac rokov</t>
  </si>
  <si>
    <t>Zdroj: ŠÚ SR, VZPS</t>
  </si>
  <si>
    <t xml:space="preserve">Tabuľka 2.4 </t>
  </si>
  <si>
    <t>Graf 2.2</t>
  </si>
  <si>
    <t xml:space="preserve">Graf 2.5 </t>
  </si>
  <si>
    <t xml:space="preserve">Tabuľka 2.6 </t>
  </si>
  <si>
    <t xml:space="preserve">Tabuľka 2.8 </t>
  </si>
  <si>
    <t>Zamestnanosť podľa veľkosti podnikov (priemer za rok)</t>
  </si>
  <si>
    <t xml:space="preserve">Tabuľka 2.11 </t>
  </si>
  <si>
    <t>Porovnanie vývoja nezamestnanosti podľa evidencie ŠÚ SR a ÚPSVR</t>
  </si>
  <si>
    <t>Vývoj priemernej mesačnej mzdy od roku 2008 (v %)</t>
  </si>
  <si>
    <t>Priemerná nominálna mesačná mzda podľa veľkosti podnikov</t>
  </si>
  <si>
    <t>Rozdelenie ostatných registrovaných pracovných úrazov podľa zdroja úrazu</t>
  </si>
  <si>
    <t>Ukazovateľ</t>
  </si>
  <si>
    <t xml:space="preserve">Merná jednotka </t>
  </si>
  <si>
    <t>mld. €</t>
  </si>
  <si>
    <t>%</t>
  </si>
  <si>
    <t>index, rovnaké obdobie predchádz. roku = 100</t>
  </si>
  <si>
    <t>Medziročná miera inflácie</t>
  </si>
  <si>
    <t>v priemere za obdobie</t>
  </si>
  <si>
    <t xml:space="preserve">Počet pracujúcich </t>
  </si>
  <si>
    <t>tis. osôb</t>
  </si>
  <si>
    <t xml:space="preserve">Počet nezamestnaných </t>
  </si>
  <si>
    <t xml:space="preserve">Miera nezamestnanosti </t>
  </si>
  <si>
    <t>ZAMESTNANOSŤ</t>
  </si>
  <si>
    <t xml:space="preserve">Priemerný počet zamestnaných osôb </t>
  </si>
  <si>
    <t>PRIEMERNÁ MESAČNÁ MZDA</t>
  </si>
  <si>
    <t>nominálna</t>
  </si>
  <si>
    <t>€</t>
  </si>
  <si>
    <t>Tabuľka 2 Indexy spotrebiteľských cien</t>
  </si>
  <si>
    <t>Rovnaké obdobie predchádzajúceho roka = 100</t>
  </si>
  <si>
    <t>Odbory COICOP</t>
  </si>
  <si>
    <t>marec</t>
  </si>
  <si>
    <t>jún</t>
  </si>
  <si>
    <t>september</t>
  </si>
  <si>
    <t>december</t>
  </si>
  <si>
    <t>rok</t>
  </si>
  <si>
    <t xml:space="preserve"> Úhrn za SR</t>
  </si>
  <si>
    <t>1 000,000</t>
  </si>
  <si>
    <t xml:space="preserve"> v tom:</t>
  </si>
  <si>
    <t xml:space="preserve"> Potraviny a nealkoholické nápoje</t>
  </si>
  <si>
    <t xml:space="preserve"> Alkoholické nápoje a tabak </t>
  </si>
  <si>
    <t xml:space="preserve"> Odevy a obuv</t>
  </si>
  <si>
    <t xml:space="preserve"> Doprava</t>
  </si>
  <si>
    <t xml:space="preserve"> Rekreácia a kultúra</t>
  </si>
  <si>
    <t xml:space="preserve"> Vzdelávanie</t>
  </si>
  <si>
    <t>Tabuľka 3 Výstavba a úbytok bytov</t>
  </si>
  <si>
    <t>Počet bytov</t>
  </si>
  <si>
    <t>Úbytok bytov</t>
  </si>
  <si>
    <t>spolu</t>
  </si>
  <si>
    <t>a)</t>
  </si>
  <si>
    <t>b)</t>
  </si>
  <si>
    <t>-</t>
  </si>
  <si>
    <t>a) počet</t>
  </si>
  <si>
    <t>b) indexy, rovnaké obdobie predchádzajúceho roka = 100</t>
  </si>
  <si>
    <t>Tabuľka 4 Počet obyvateľov SR podľa regiónov</t>
  </si>
  <si>
    <t>Bratislavský kraj</t>
  </si>
  <si>
    <t>Trnavský kraj</t>
  </si>
  <si>
    <t>Trenčiansky kraj</t>
  </si>
  <si>
    <t>Nitriansky kraj</t>
  </si>
  <si>
    <t>Žilinský kraj</t>
  </si>
  <si>
    <t>Banskobystrický kraj</t>
  </si>
  <si>
    <t>Prešovský kraj</t>
  </si>
  <si>
    <t>Košický kraj</t>
  </si>
  <si>
    <t>Slovenská republika</t>
  </si>
  <si>
    <t>muži</t>
  </si>
  <si>
    <t>ženy</t>
  </si>
  <si>
    <t>0 rokov</t>
  </si>
  <si>
    <t>1 rok</t>
  </si>
  <si>
    <t>2 roky</t>
  </si>
  <si>
    <t>3 roky</t>
  </si>
  <si>
    <t>4 roky</t>
  </si>
  <si>
    <t>5 rokov</t>
  </si>
  <si>
    <t>6 rokov</t>
  </si>
  <si>
    <t>7 rokov</t>
  </si>
  <si>
    <t>8 rokov</t>
  </si>
  <si>
    <t>9 rokov</t>
  </si>
  <si>
    <t>10 rokov</t>
  </si>
  <si>
    <t>11 rokov</t>
  </si>
  <si>
    <t>12 rokov</t>
  </si>
  <si>
    <t>13 rokov</t>
  </si>
  <si>
    <t>14 rokov</t>
  </si>
  <si>
    <t>15 rokov</t>
  </si>
  <si>
    <t>16 rokov</t>
  </si>
  <si>
    <t>17 rokov</t>
  </si>
  <si>
    <t>18 rokov</t>
  </si>
  <si>
    <t>19 rokov</t>
  </si>
  <si>
    <t>20 rokov</t>
  </si>
  <si>
    <t>21 rokov</t>
  </si>
  <si>
    <t>22 rokov</t>
  </si>
  <si>
    <t>23 rokov</t>
  </si>
  <si>
    <t>24 rokov</t>
  </si>
  <si>
    <t>25 rokov</t>
  </si>
  <si>
    <t>26 rokov</t>
  </si>
  <si>
    <t>27 rokov</t>
  </si>
  <si>
    <t>28 rokov</t>
  </si>
  <si>
    <t>29 rokov</t>
  </si>
  <si>
    <t>30 rokov</t>
  </si>
  <si>
    <t>31 rokov</t>
  </si>
  <si>
    <t>32 rokov</t>
  </si>
  <si>
    <t>33 rokov</t>
  </si>
  <si>
    <t>34 rokov</t>
  </si>
  <si>
    <t>35 rokov</t>
  </si>
  <si>
    <t>36 rokov</t>
  </si>
  <si>
    <t>37 rokov</t>
  </si>
  <si>
    <t>38 rokov</t>
  </si>
  <si>
    <t>39 rokov</t>
  </si>
  <si>
    <t>40 rokov</t>
  </si>
  <si>
    <t>41 rokov</t>
  </si>
  <si>
    <t>42 rokov</t>
  </si>
  <si>
    <t>43 rokov</t>
  </si>
  <si>
    <t>44 rokov</t>
  </si>
  <si>
    <t>45 rokov</t>
  </si>
  <si>
    <t>46 rokov</t>
  </si>
  <si>
    <t>47 rokov</t>
  </si>
  <si>
    <t>48 rokov</t>
  </si>
  <si>
    <t>49 rokov</t>
  </si>
  <si>
    <t>50 rokov</t>
  </si>
  <si>
    <t>51 rokov</t>
  </si>
  <si>
    <t>52 rokov</t>
  </si>
  <si>
    <t>53 rokov</t>
  </si>
  <si>
    <t>54 rokov</t>
  </si>
  <si>
    <t>55 rokov</t>
  </si>
  <si>
    <t>56 rokov</t>
  </si>
  <si>
    <t>57 rokov</t>
  </si>
  <si>
    <t>58 rokov</t>
  </si>
  <si>
    <t>59 rokov</t>
  </si>
  <si>
    <t>60 rokov</t>
  </si>
  <si>
    <t>61 rokov</t>
  </si>
  <si>
    <t>62 rokov</t>
  </si>
  <si>
    <t>63 rokov</t>
  </si>
  <si>
    <t>64 rokov</t>
  </si>
  <si>
    <t>65 rokov</t>
  </si>
  <si>
    <t>66 rokov</t>
  </si>
  <si>
    <t>67 rokov</t>
  </si>
  <si>
    <t>68 rokov</t>
  </si>
  <si>
    <t>69 rokov</t>
  </si>
  <si>
    <t>70 rokov</t>
  </si>
  <si>
    <t>71 rokov</t>
  </si>
  <si>
    <t>72 rokov</t>
  </si>
  <si>
    <t>73 rokov</t>
  </si>
  <si>
    <t>74 rokov</t>
  </si>
  <si>
    <t>75 rokov</t>
  </si>
  <si>
    <t>76 rokov</t>
  </si>
  <si>
    <t>77 rokov</t>
  </si>
  <si>
    <t>78 rokov</t>
  </si>
  <si>
    <t>79 rokov</t>
  </si>
  <si>
    <t>80 rokov</t>
  </si>
  <si>
    <t>81 rokov</t>
  </si>
  <si>
    <t>82 rokov</t>
  </si>
  <si>
    <t>83 rokov</t>
  </si>
  <si>
    <t>84 rokov</t>
  </si>
  <si>
    <t>85 rokov</t>
  </si>
  <si>
    <t>86 rokov</t>
  </si>
  <si>
    <t>87 rokov</t>
  </si>
  <si>
    <t>88 rokov</t>
  </si>
  <si>
    <t>89 rokov</t>
  </si>
  <si>
    <t>90 rokov</t>
  </si>
  <si>
    <t>91 rokov</t>
  </si>
  <si>
    <t>92 rokov</t>
  </si>
  <si>
    <t>93 rokov</t>
  </si>
  <si>
    <t>94 rokov</t>
  </si>
  <si>
    <t>95 rokov</t>
  </si>
  <si>
    <t>96 rokov</t>
  </si>
  <si>
    <t>97 rokov</t>
  </si>
  <si>
    <t>98 rokov</t>
  </si>
  <si>
    <t>99 rokov</t>
  </si>
  <si>
    <t>100+ rokov</t>
  </si>
  <si>
    <t>100 rokov</t>
  </si>
  <si>
    <t>100 rokov alebo viac</t>
  </si>
  <si>
    <t>101 rokov</t>
  </si>
  <si>
    <t>102 rokov</t>
  </si>
  <si>
    <t>103 rokov</t>
  </si>
  <si>
    <t>104 rokov</t>
  </si>
  <si>
    <t>105 rokov</t>
  </si>
  <si>
    <t>106 rokov</t>
  </si>
  <si>
    <t>107 rokov</t>
  </si>
  <si>
    <t>108 rokov</t>
  </si>
  <si>
    <t>109 rokov</t>
  </si>
  <si>
    <t>110 rokov alebo viac</t>
  </si>
  <si>
    <t>Tabuľka 1</t>
  </si>
  <si>
    <t>Tabuľka 2</t>
  </si>
  <si>
    <t>Indexy spotrebiteľských cien</t>
  </si>
  <si>
    <t>Tabuľka 3</t>
  </si>
  <si>
    <t>Tabuľka 4</t>
  </si>
  <si>
    <t>Počet obyvateľov SR podľa regiónov</t>
  </si>
  <si>
    <t>Graf 1</t>
  </si>
  <si>
    <t>Vývoj hrubého domáceho produktu v bežných a stálych cenách</t>
  </si>
  <si>
    <t>Príloha ku kapitole 1</t>
  </si>
  <si>
    <t>Ekonomicky aktívne obyvateľstvo (v tis.)</t>
  </si>
  <si>
    <t>pracujúci (v tis.)</t>
  </si>
  <si>
    <t>pracujúci</t>
  </si>
  <si>
    <t>nezamestnaní (v tis.)</t>
  </si>
  <si>
    <t>nezamestnaní</t>
  </si>
  <si>
    <t>Ekonomicky neaktívne obyvateľstvo od 15 rokov (v tis.)</t>
  </si>
  <si>
    <t>študenti, učni</t>
  </si>
  <si>
    <t>študenti (v tis.)</t>
  </si>
  <si>
    <t>dôchodcovia</t>
  </si>
  <si>
    <t>dôchodcovia (starobní, invalidní) (v tis.)</t>
  </si>
  <si>
    <t>ostatní</t>
  </si>
  <si>
    <t>osoby na rodičovskej dovolenke (v tis.)</t>
  </si>
  <si>
    <t>v tis. osobách</t>
  </si>
  <si>
    <t>v %</t>
  </si>
  <si>
    <t>v tis. osobách</t>
  </si>
  <si>
    <t>v p. b.</t>
  </si>
  <si>
    <t>X</t>
  </si>
  <si>
    <t>v tom veková skupina:</t>
  </si>
  <si>
    <t>Kraj</t>
  </si>
  <si>
    <t>Ekonomicky aktívne obyvateľstvo spolu v tis. osobách</t>
  </si>
  <si>
    <t>Miera zamestnanosti vo veku 20-64 rokov v %</t>
  </si>
  <si>
    <t>Miera nezamestnanosti spolu v %</t>
  </si>
  <si>
    <t>z toho pracujúci</t>
  </si>
  <si>
    <t>z toho nezamestnaní</t>
  </si>
  <si>
    <t>SR spolu</t>
  </si>
  <si>
    <t>Bratislavský</t>
  </si>
  <si>
    <t>Trnavský</t>
  </si>
  <si>
    <t>Trenčiansky</t>
  </si>
  <si>
    <t>Nitriansky</t>
  </si>
  <si>
    <t>Žilinský</t>
  </si>
  <si>
    <t>Banskobystrický</t>
  </si>
  <si>
    <t>Prešovský</t>
  </si>
  <si>
    <t>Košický</t>
  </si>
  <si>
    <t>Ekonomicky aktívne obyvateľstvo 15+ (v tis. osobách)</t>
  </si>
  <si>
    <t>v tom</t>
  </si>
  <si>
    <t>Zdroj: Sociálna poisťovňa</t>
  </si>
  <si>
    <t>január</t>
  </si>
  <si>
    <t>február</t>
  </si>
  <si>
    <t>apríl</t>
  </si>
  <si>
    <t>máj</t>
  </si>
  <si>
    <t>júl</t>
  </si>
  <si>
    <t>august</t>
  </si>
  <si>
    <t>október</t>
  </si>
  <si>
    <t>november</t>
  </si>
  <si>
    <t>Počet pracujúcich</t>
  </si>
  <si>
    <t>(v tis. osôb)</t>
  </si>
  <si>
    <t>Podiel na SR</t>
  </si>
  <si>
    <t>(v %)</t>
  </si>
  <si>
    <t>Index</t>
  </si>
  <si>
    <t>v tom veková skupina:</t>
  </si>
  <si>
    <t>65 a viac rokov</t>
  </si>
  <si>
    <t>(v %)</t>
  </si>
  <si>
    <t>v tom vzdelanie:</t>
  </si>
  <si>
    <t>Základné</t>
  </si>
  <si>
    <t>Stredné odborné (učňovské) bez maturity</t>
  </si>
  <si>
    <t>Úplné stredné odborné (učňovské) s maturitou</t>
  </si>
  <si>
    <t>Úplné stredné všeobecné s maturitou</t>
  </si>
  <si>
    <t>Úplné stredné odborné s maturitou</t>
  </si>
  <si>
    <t>Vyššie odborné</t>
  </si>
  <si>
    <t>Vysokoškolské</t>
  </si>
  <si>
    <t>v tom:</t>
  </si>
  <si>
    <t>Pracujúci v zahraničí</t>
  </si>
  <si>
    <t>Podiel pracujúcich v zahraničí na celkovej zamestnanosti SR, resp. kraja (v %)</t>
  </si>
  <si>
    <t>Miera zamestnanosti vo veku 20 – 64 rokov</t>
  </si>
  <si>
    <t>(v p. b.)</t>
  </si>
  <si>
    <t>Počet zamestnancov</t>
  </si>
  <si>
    <t>Osoby</t>
  </si>
  <si>
    <t>Podiel v %</t>
  </si>
  <si>
    <t>0 – 19</t>
  </si>
  <si>
    <t>20 – 49</t>
  </si>
  <si>
    <t>50 – 249</t>
  </si>
  <si>
    <t>250 – 499</t>
  </si>
  <si>
    <t>500 – 999</t>
  </si>
  <si>
    <t>1 000 a viac</t>
  </si>
  <si>
    <t>Živnostníci* (odhad)</t>
  </si>
  <si>
    <t>*vrátane zamestnancov u živnostníkov</t>
  </si>
  <si>
    <t>Voľné pracovné miesta</t>
  </si>
  <si>
    <t>Počet</t>
  </si>
  <si>
    <t>Podiel na SR (v %)</t>
  </si>
  <si>
    <t>Počet nezamestnaných (ŠÚ SR)</t>
  </si>
  <si>
    <t>Počet nezamestnaných (ÚPSVR)</t>
  </si>
  <si>
    <t>Miera nezamestnanosti (ŠÚ SR)</t>
  </si>
  <si>
    <t>Miera evidovanej nezamestnanosti (ÚPSVR)</t>
  </si>
  <si>
    <t>1. Q. 2013</t>
  </si>
  <si>
    <t>2. Q. 2013</t>
  </si>
  <si>
    <t>3. Q. 2013</t>
  </si>
  <si>
    <t>4.Q. 2013</t>
  </si>
  <si>
    <t>1. Q. 2014</t>
  </si>
  <si>
    <t>2.Q. 2014</t>
  </si>
  <si>
    <t>3.Q. 2014</t>
  </si>
  <si>
    <t>4. Q. 2014</t>
  </si>
  <si>
    <t>1. Q. 2015</t>
  </si>
  <si>
    <t>2. Q. 2015</t>
  </si>
  <si>
    <t>3. Q. 2015</t>
  </si>
  <si>
    <t>4. Q. 2015</t>
  </si>
  <si>
    <t>1. Q. 2016</t>
  </si>
  <si>
    <t>2. Q. 2016</t>
  </si>
  <si>
    <t>priemer</t>
  </si>
  <si>
    <t>3. Q. 2016</t>
  </si>
  <si>
    <t>4. Q. 2016</t>
  </si>
  <si>
    <t>1. Q. 2017</t>
  </si>
  <si>
    <t>2. Q. 2017</t>
  </si>
  <si>
    <t>3. Q. 2017</t>
  </si>
  <si>
    <t>4. Q. 2017</t>
  </si>
  <si>
    <t>Zdroj: ŠÚ SR (VZPS), ÚPSVR</t>
  </si>
  <si>
    <t>Zdroj: ÚPSVR</t>
  </si>
  <si>
    <t>UoZ celkom</t>
  </si>
  <si>
    <t>Uoz disponibilní</t>
  </si>
  <si>
    <t>MEN</t>
  </si>
  <si>
    <t>Miera nezamestnanosti z celkového počtu UoZ</t>
  </si>
  <si>
    <t>Slovensko</t>
  </si>
  <si>
    <t>st. 10 a 11</t>
  </si>
  <si>
    <t>st. 12 a 13</t>
  </si>
  <si>
    <t>st. 15</t>
  </si>
  <si>
    <t>st. 14 a 16</t>
  </si>
  <si>
    <t>st. 17, 18 a 19</t>
  </si>
  <si>
    <t>st. 14</t>
  </si>
  <si>
    <t>SR</t>
  </si>
  <si>
    <t>Územie</t>
  </si>
  <si>
    <t>(kraje SR)</t>
  </si>
  <si>
    <t>15-24r.</t>
  </si>
  <si>
    <t>25-29 r.</t>
  </si>
  <si>
    <t>30-34 r.</t>
  </si>
  <si>
    <t>35-39 r.</t>
  </si>
  <si>
    <t>40-44 r.</t>
  </si>
  <si>
    <t>45-49 r.</t>
  </si>
  <si>
    <t>50-54 r.</t>
  </si>
  <si>
    <t>55-59 r.</t>
  </si>
  <si>
    <t>nad 60 r.</t>
  </si>
  <si>
    <t>do 3 mes.</t>
  </si>
  <si>
    <t>10-12 mes.</t>
  </si>
  <si>
    <t>13-18 mes.</t>
  </si>
  <si>
    <t>19-24 mes.</t>
  </si>
  <si>
    <t>25-30 mes.</t>
  </si>
  <si>
    <t>31-36 mes.</t>
  </si>
  <si>
    <t>43-48 mes.</t>
  </si>
  <si>
    <t>st. 10</t>
  </si>
  <si>
    <t>st. 11</t>
  </si>
  <si>
    <t>st. 12</t>
  </si>
  <si>
    <t>st. 13</t>
  </si>
  <si>
    <t>st. 16</t>
  </si>
  <si>
    <t>st. 17</t>
  </si>
  <si>
    <t>st. 18</t>
  </si>
  <si>
    <t>st. 19</t>
  </si>
  <si>
    <t>nezistené</t>
  </si>
  <si>
    <t>ISCO 0</t>
  </si>
  <si>
    <t>ISCO 1</t>
  </si>
  <si>
    <t>ISCO 2</t>
  </si>
  <si>
    <t>ISCO 3</t>
  </si>
  <si>
    <t>ISCO 4</t>
  </si>
  <si>
    <t>ISCO 5</t>
  </si>
  <si>
    <t>ISCO 6</t>
  </si>
  <si>
    <t>ISCO 7</t>
  </si>
  <si>
    <t>ISCO 8</t>
  </si>
  <si>
    <t>ISCO 9</t>
  </si>
  <si>
    <t>10 - Neukončené základné vzdelanie</t>
  </si>
  <si>
    <t>11 - Základné vzdelanie</t>
  </si>
  <si>
    <t>12 - Nižšie stredné odborné vzdelanie</t>
  </si>
  <si>
    <t>13 - Stredné odborné vzdelanie</t>
  </si>
  <si>
    <t>14 - Úplné stredné odborné vzdelanie</t>
  </si>
  <si>
    <t>15 - Úplné stredné všeobecné vzdelanie</t>
  </si>
  <si>
    <t>16 - Vyššie odborné vzdelanie</t>
  </si>
  <si>
    <t>17 - Vysokoškolské vzdelanie prvého stupňa</t>
  </si>
  <si>
    <t>18 - Vysokoškolské vzdelanie druhého stupňa</t>
  </si>
  <si>
    <t>19 - Vysokoškolské vzdelanie tretieho stupňa</t>
  </si>
  <si>
    <t>N/A - neurčené</t>
  </si>
  <si>
    <t>stupeň vzdelania</t>
  </si>
  <si>
    <t>Zákonodarcovia, riadiaci pracovníci</t>
  </si>
  <si>
    <t>Špecialisti</t>
  </si>
  <si>
    <t>Technici a odborní pracovníci</t>
  </si>
  <si>
    <t>Administratívni pracovníci</t>
  </si>
  <si>
    <t>Pracovníci v službách a obchode</t>
  </si>
  <si>
    <t>Kvalifikovaní pracovníci v poľnohospodárstve, lesníctve a rybárstve</t>
  </si>
  <si>
    <t>Kvalifikovaní pracovníci a remeselníci</t>
  </si>
  <si>
    <t>Operátori a montéri strojov a zariadení</t>
  </si>
  <si>
    <t>Pomocní a nekvalifikovaní pracovníci</t>
  </si>
  <si>
    <t>Príslušníci ozbrojených síl</t>
  </si>
  <si>
    <t>I.</t>
  </si>
  <si>
    <t>II.</t>
  </si>
  <si>
    <t>III.</t>
  </si>
  <si>
    <t>IV.</t>
  </si>
  <si>
    <t>V.</t>
  </si>
  <si>
    <t>VI.</t>
  </si>
  <si>
    <t>VII.</t>
  </si>
  <si>
    <t>VIII.</t>
  </si>
  <si>
    <t>IX.</t>
  </si>
  <si>
    <t>X.</t>
  </si>
  <si>
    <t>XI.</t>
  </si>
  <si>
    <t>XII.</t>
  </si>
  <si>
    <t>písm. a)</t>
  </si>
  <si>
    <t>písm. b)</t>
  </si>
  <si>
    <t>písm. c)</t>
  </si>
  <si>
    <t>písm. d)</t>
  </si>
  <si>
    <t>písm. e)</t>
  </si>
  <si>
    <t>písm. f)</t>
  </si>
  <si>
    <t>písm. g)</t>
  </si>
  <si>
    <t>písm. h)</t>
  </si>
  <si>
    <t>Znevýhodnení uchádzači o zamestnanie</t>
  </si>
  <si>
    <t>medziročný rast/pokles (p. b.)</t>
  </si>
  <si>
    <t>Absolventi škôl</t>
  </si>
  <si>
    <t>UoZ starší ako 50 rokov</t>
  </si>
  <si>
    <t>Dlhodobo nezamestnaní občania</t>
  </si>
  <si>
    <t>UoZ, ktorí 12 mesiacov pred zaradením nemali pravidelne platené zamestnanie</t>
  </si>
  <si>
    <t>UoZ so zdravotným postihnutím</t>
  </si>
  <si>
    <t xml:space="preserve">Zdroj: ÚPSVR </t>
  </si>
  <si>
    <t>Nezamestnaní</t>
  </si>
  <si>
    <t>Miera nezamestnanosti</t>
  </si>
  <si>
    <t>v tis. osôb</t>
  </si>
  <si>
    <t>Podiel</t>
  </si>
  <si>
    <t>na SR (v %)</t>
  </si>
  <si>
    <t>v %</t>
  </si>
  <si>
    <t>Zmena oproti</t>
  </si>
  <si>
    <t>Trvanie nezamestnanosti</t>
  </si>
  <si>
    <t>Počet nezamestnaných</t>
  </si>
  <si>
    <t>(v tis. osôb)</t>
  </si>
  <si>
    <t>Podiel z celkového počtu nezamestnaných (v %)</t>
  </si>
  <si>
    <t>do 1 mesiaca</t>
  </si>
  <si>
    <t>od 1 mesiaca do 3 mesiacov</t>
  </si>
  <si>
    <t>od 3 mesiacov do 6 mesiacov</t>
  </si>
  <si>
    <t>od 6 mesiacov do 1 roka</t>
  </si>
  <si>
    <t>od 1 roka spolu, v tom:</t>
  </si>
  <si>
    <t>od 1do 2 rokov</t>
  </si>
  <si>
    <t>viac ako 2 roky</t>
  </si>
  <si>
    <t>2008</t>
  </si>
  <si>
    <t>2009</t>
  </si>
  <si>
    <t>2010</t>
  </si>
  <si>
    <t>2011</t>
  </si>
  <si>
    <t>2012</t>
  </si>
  <si>
    <t>2013</t>
  </si>
  <si>
    <t>2014</t>
  </si>
  <si>
    <t>2015</t>
  </si>
  <si>
    <t>2016</t>
  </si>
  <si>
    <t>zo štvrťročného štatistického výkazníctva, bez odhadu podnikateľských príjmov, od roku 2006 vrátane príjmov ozbrojených zložiek</t>
  </si>
  <si>
    <t>1. Mzdy</t>
  </si>
  <si>
    <t>2. Náhrady mzdy</t>
  </si>
  <si>
    <t>3. Platby do programu sporenia</t>
  </si>
  <si>
    <t>5. Peňažné plnenia zo zisku po zdanení</t>
  </si>
  <si>
    <t>6. Ostatné priame náklady zamestnancom</t>
  </si>
  <si>
    <t>7. Odmeny učňom</t>
  </si>
  <si>
    <t>10. Sociálne dávky</t>
  </si>
  <si>
    <t>12. Sociálne výhody</t>
  </si>
  <si>
    <t>13. Náklady na školenie zamestnancov</t>
  </si>
  <si>
    <t>14. Poplatky a sankcie súvisiace so mzdami</t>
  </si>
  <si>
    <t>15. Ostatné nepriame náklady práce</t>
  </si>
  <si>
    <t>Ekonomické činnosti (SK NACE rev. 2)</t>
  </si>
  <si>
    <t>priemerná výška v €</t>
  </si>
  <si>
    <t>A Poľnohospodárstvo, lesníctvo a rybolov</t>
  </si>
  <si>
    <t>B,C,D,E Priemysel spolu</t>
  </si>
  <si>
    <t>C Priemyselná výroba</t>
  </si>
  <si>
    <t>D Dodávka elektriny, plynu, pary a studeného vzduchu</t>
  </si>
  <si>
    <t>F Stavebníctvo</t>
  </si>
  <si>
    <t>G Veľkoobchod a maloobchod; oprava motorových vozidiel a motocyklov</t>
  </si>
  <si>
    <t>H Doprava a skladovanie</t>
  </si>
  <si>
    <t>I Ubytovacie a stravovacie služby</t>
  </si>
  <si>
    <t>J Informácie a komunikácia</t>
  </si>
  <si>
    <t>K Finančné a poisťovacie činnosti</t>
  </si>
  <si>
    <t>L Činnosti v oblasti nehnuteľností</t>
  </si>
  <si>
    <t>M Odborné, vedecké a technické činnosti</t>
  </si>
  <si>
    <t>N Administratívne a podporné služby</t>
  </si>
  <si>
    <t>O Verejná správa a obrana; povinné sociálne zabezpečenie</t>
  </si>
  <si>
    <t>P Vzdelávanie</t>
  </si>
  <si>
    <t>Q Zdravotníctvo a sociálna pomoc</t>
  </si>
  <si>
    <t>R Umenie, zábava a rekreácia</t>
  </si>
  <si>
    <t>S Ostatné činnosti</t>
  </si>
  <si>
    <t>Hospodárstvo spolu</t>
  </si>
  <si>
    <t>(v €)</t>
  </si>
  <si>
    <t>nominálna mzda</t>
  </si>
  <si>
    <t>reálna mzda</t>
  </si>
  <si>
    <t>Druh nákladov</t>
  </si>
  <si>
    <t>Náklady práce spolu</t>
  </si>
  <si>
    <t>z toho náklady:</t>
  </si>
  <si>
    <t>14 554</t>
  </si>
  <si>
    <t>15 018</t>
  </si>
  <si>
    <t>15 721</t>
  </si>
  <si>
    <t>16 121</t>
  </si>
  <si>
    <t>10 633</t>
  </si>
  <si>
    <t>10 902</t>
  </si>
  <si>
    <t>11 438</t>
  </si>
  <si>
    <t>11 764</t>
  </si>
  <si>
    <t>3 936</t>
  </si>
  <si>
    <t>4 132</t>
  </si>
  <si>
    <t>4 305</t>
  </si>
  <si>
    <t>4 375</t>
  </si>
  <si>
    <t>Zdroj: ŠÚ SR, štatistické zisťovanie o úplných nákladoch práce</t>
  </si>
  <si>
    <t>Položky nákladov práce</t>
  </si>
  <si>
    <t xml:space="preserve">Index </t>
  </si>
  <si>
    <t>1. – 16. CELKOVÉ NÁKLADY PRÁCE</t>
  </si>
  <si>
    <t>1. – 7. PRIAME NÁKLADY</t>
  </si>
  <si>
    <t>4. Náhrady za pracovnú pohotovosť (mimo pracoviska)</t>
  </si>
  <si>
    <t>8. Povinné príspevky na sociálne poistenie</t>
  </si>
  <si>
    <t>9. Nepovinné príspevky na sociálne poistenie</t>
  </si>
  <si>
    <t>11. Príspevky na sociálne poistenie učňov</t>
  </si>
  <si>
    <t>16. SUBVENCIE</t>
  </si>
  <si>
    <t>BA</t>
  </si>
  <si>
    <t>TT</t>
  </si>
  <si>
    <t>TN</t>
  </si>
  <si>
    <t>NR</t>
  </si>
  <si>
    <t>ZA</t>
  </si>
  <si>
    <t>BB</t>
  </si>
  <si>
    <t>PO</t>
  </si>
  <si>
    <t>KE</t>
  </si>
  <si>
    <t>4. Náhrady za pracovnú pohotovosť</t>
  </si>
  <si>
    <t>Dopravné prostriedky</t>
  </si>
  <si>
    <t>Zdvíhadlá a dopravníky, zdvíhacie a dopravné pomôcky</t>
  </si>
  <si>
    <t>Stroje - hnacie, pomocné, obrábacie a pracovné</t>
  </si>
  <si>
    <t>Materiál, bremená, predmety</t>
  </si>
  <si>
    <t>Náradie, nástroje, ručne ovládané strojčeky a prístroje</t>
  </si>
  <si>
    <t>Priemyselné škodliviny, horúce látky a predmety, oheň a výbušniny</t>
  </si>
  <si>
    <t>Elektrina</t>
  </si>
  <si>
    <t>Ľudia, zvieratá a prírodné živly</t>
  </si>
  <si>
    <t>Iné zdroje</t>
  </si>
  <si>
    <t>Zdroj: Národný inšpektorát práce</t>
  </si>
  <si>
    <t>Zdroj: Národné centrum zdravotníckych informácií</t>
  </si>
  <si>
    <t>Odvetvová štruktúra zamestnanosti podľa SK NACE Rev. 2</t>
  </si>
  <si>
    <t>Tabuľka 5</t>
  </si>
  <si>
    <t>Tabuľka 6</t>
  </si>
  <si>
    <t>Tabuľka 7</t>
  </si>
  <si>
    <t>Tabuľka 8</t>
  </si>
  <si>
    <t>Tabuľka 9</t>
  </si>
  <si>
    <t>Tabuľka 10</t>
  </si>
  <si>
    <t>Tabuľka 11</t>
  </si>
  <si>
    <t>Tabuľka 12</t>
  </si>
  <si>
    <t>Tabuľka 13</t>
  </si>
  <si>
    <t>Tabuľka 14</t>
  </si>
  <si>
    <t>Tabuľka 15</t>
  </si>
  <si>
    <t>Tabuľka 16</t>
  </si>
  <si>
    <t>Priemerný hodinový zárobok podľa krajov v podnikateľskej sfére (€/hod)</t>
  </si>
  <si>
    <t>Tabuľka 17</t>
  </si>
  <si>
    <t>Priemerný hodinový zárobok podľa odvetví v podnikateľskej sfére (€/hod)</t>
  </si>
  <si>
    <t>Tabuľka 18</t>
  </si>
  <si>
    <t>Priemerný hodinový zárobok podľa veľkosti organizácie v podnikateľskej sfére (€/hod)</t>
  </si>
  <si>
    <t>Tabuľka 19</t>
  </si>
  <si>
    <t>Priemerný hodinový zárobok podľa veku v podnikateľskej sfére (€/hod)</t>
  </si>
  <si>
    <t>Tabuľka 20</t>
  </si>
  <si>
    <t>Tabuľka 21</t>
  </si>
  <si>
    <t>Stupeň vzdelania</t>
  </si>
  <si>
    <t>v tisícoch</t>
  </si>
  <si>
    <t>15+ roční</t>
  </si>
  <si>
    <t>Podľa vekových skupín</t>
  </si>
  <si>
    <t>65 a viac roční</t>
  </si>
  <si>
    <t>Podľa vzdelania (15+ roční)</t>
  </si>
  <si>
    <t>15 – 64 roční</t>
  </si>
  <si>
    <t>20 – 64 roční</t>
  </si>
  <si>
    <t>Úplné stredné všeobecné</t>
  </si>
  <si>
    <t>Úplné stredné odborné</t>
  </si>
  <si>
    <t>Vysokoškolské - 1. stupeň</t>
  </si>
  <si>
    <t>Vysokoškolské - 2. stupeň</t>
  </si>
  <si>
    <t>Vysokoškolské - 3. stupeň</t>
  </si>
  <si>
    <t>Tabuľka 4 Odvetvová štruktúra zamestnanosti podľa SK NACE Rev. 2</t>
  </si>
  <si>
    <t>podiel v %</t>
  </si>
  <si>
    <t>30 – 34 roční</t>
  </si>
  <si>
    <t>65 a viac roční</t>
  </si>
  <si>
    <t>Podľa vzdelania</t>
  </si>
  <si>
    <t>Úplné stredné odborné (učňovské) s maturitou</t>
  </si>
  <si>
    <t>Počet uchádzačov o zamestnanie</t>
  </si>
  <si>
    <t>Absolventi spolu</t>
  </si>
  <si>
    <t>z toho</t>
  </si>
  <si>
    <t>Absolventi SOŠ s ukončeným stredným alebo nižším stredným odborným vzdelaním (stupeň vzdelania 12, 13)</t>
  </si>
  <si>
    <t>Absolventi SOŠ s ukončeným úplným stredným odborným vzdelaním (stupeň vzdelania 14)</t>
  </si>
  <si>
    <t>Absolventi gymnázií s ukončeným úplným stredným všeobecným vzdelaním (stupeň vzdelania 15)</t>
  </si>
  <si>
    <t>Absolventi VŠ s ukončeným vysokoškolským vzdelaním prvého stupňa (stupeň vzdelania 17)</t>
  </si>
  <si>
    <t>Absolventi VŠ s ukončeným vysokoškolským vzdelaním druhého a tretieho stupňa (stupeň vzdelania 18, 19)</t>
  </si>
  <si>
    <t>Tabuľka 7 Nástroje aktívnych opatrení trhu práce</t>
  </si>
  <si>
    <t>AOTP podľa prísl. § zákona o službách zamestnanosti</t>
  </si>
  <si>
    <t>Počet zaradených UoZ/osôb, resp. počet podporených PM/UoZ/osôb</t>
  </si>
  <si>
    <t>Čerpanie finančných prostriedkov (v €)</t>
  </si>
  <si>
    <t xml:space="preserve">§ 32 </t>
  </si>
  <si>
    <t>§ 42*</t>
  </si>
  <si>
    <t xml:space="preserve">§ 43 </t>
  </si>
  <si>
    <t>§ 46</t>
  </si>
  <si>
    <t>§ 47</t>
  </si>
  <si>
    <t>§ 49</t>
  </si>
  <si>
    <t>§ 50</t>
  </si>
  <si>
    <t>§ 50j</t>
  </si>
  <si>
    <t>§ 50k</t>
  </si>
  <si>
    <t>§ 51</t>
  </si>
  <si>
    <t>§ 51a</t>
  </si>
  <si>
    <t>§ 52</t>
  </si>
  <si>
    <t>§ 52a</t>
  </si>
  <si>
    <t>§ 53</t>
  </si>
  <si>
    <t>§ 53a</t>
  </si>
  <si>
    <t>§ 53b</t>
  </si>
  <si>
    <t>§ 56a</t>
  </si>
  <si>
    <t>§ 60</t>
  </si>
  <si>
    <t>priemerný počet zamestnaných</t>
  </si>
  <si>
    <t>v €</t>
  </si>
  <si>
    <t>Vzdelanie</t>
  </si>
  <si>
    <t>Podnikateľská a nepodnikateľská sféra spolu</t>
  </si>
  <si>
    <t>Podnikateľská sféra</t>
  </si>
  <si>
    <t>Nepodnikateľská sféra</t>
  </si>
  <si>
    <t>Spolu SR</t>
  </si>
  <si>
    <t>Vyučení</t>
  </si>
  <si>
    <t>Stredné (bez maturity)</t>
  </si>
  <si>
    <t>Vyučení s maturitou</t>
  </si>
  <si>
    <t xml:space="preserve">Vysokoškolské I. stupňa </t>
  </si>
  <si>
    <t xml:space="preserve">Vysokoškolské II. stupňa </t>
  </si>
  <si>
    <t xml:space="preserve">Vysokoškolské III. stupňa </t>
  </si>
  <si>
    <t>Hlavná trieda SK ISCO-08</t>
  </si>
  <si>
    <t>Vedeckí a odborní duševní zamestnanci</t>
  </si>
  <si>
    <t>Technickí, zdravotnícki, pedagogickí zamestnanci</t>
  </si>
  <si>
    <t>Nižší administratívni zamestnanci (úradníci)</t>
  </si>
  <si>
    <t>Obsluha strojov a zariadení</t>
  </si>
  <si>
    <t>Pomocní a nekvalifikovaní zamestnanci</t>
  </si>
  <si>
    <t>do 20 rokov</t>
  </si>
  <si>
    <t xml:space="preserve">60 a viac rokov </t>
  </si>
  <si>
    <t>Región</t>
  </si>
  <si>
    <t>Pohlavie / zložky mzdy</t>
  </si>
  <si>
    <t>Priemerná mesačná hrubá mzda</t>
  </si>
  <si>
    <t>v tom zložky priemernej mesačnej hrubej mzdy</t>
  </si>
  <si>
    <t>základná mzda</t>
  </si>
  <si>
    <t>prémie a odmeny</t>
  </si>
  <si>
    <t>príplatky a doplatky</t>
  </si>
  <si>
    <t>Náhrady mzdy</t>
  </si>
  <si>
    <t>ostatné mzdové zložky</t>
  </si>
  <si>
    <t>Mzdové pásmo priemernej mesačnej hrubej mzdy v €</t>
  </si>
  <si>
    <t>menej ako 200</t>
  </si>
  <si>
    <t>200,01 – 250</t>
  </si>
  <si>
    <t>950,01 – 1 000</t>
  </si>
  <si>
    <t>1 000,01 – 1 100</t>
  </si>
  <si>
    <t>1 100,01 – 1 200</t>
  </si>
  <si>
    <t>1 200,01 – 1 300</t>
  </si>
  <si>
    <t>1 300,01 – 1 400</t>
  </si>
  <si>
    <t>1 400,01 – 1 500</t>
  </si>
  <si>
    <t>1 500,01 – 1 600</t>
  </si>
  <si>
    <t>1 600,01 – 1 700</t>
  </si>
  <si>
    <t>1 700,01 – 1 800</t>
  </si>
  <si>
    <t>1 800,01 – 1 900</t>
  </si>
  <si>
    <t>1 900,01 – 2 000</t>
  </si>
  <si>
    <t>2 000,01 – 2 100</t>
  </si>
  <si>
    <t>2 100,01 – 2 200</t>
  </si>
  <si>
    <t>2 200,01 – 2 300</t>
  </si>
  <si>
    <t>2 300,01 a viac</t>
  </si>
  <si>
    <t>Poznámka: údaje za všetkých zamestnancov bez rozdielu na aký pracovný úväzok pracujú</t>
  </si>
  <si>
    <t>Vysvetlivky:</t>
  </si>
  <si>
    <t>Hlavné triedy zamestnaní SK ISCO-08:</t>
  </si>
  <si>
    <t xml:space="preserve">Podnikateľská sféra </t>
  </si>
  <si>
    <t>Zákonodarcovia, vedúci a riadiaci zamestnanci</t>
  </si>
  <si>
    <t>Prevádzkoví zamestnanci v službách a obchode</t>
  </si>
  <si>
    <t>Kvalifikovaní robotníci v poľnohospodárstve, lesníctve</t>
  </si>
  <si>
    <t>Remeselní a kvalifikovaní robotníci v príbuzných odboroch</t>
  </si>
  <si>
    <t>Tabuľka 16 Priemerný hodinový zárobok podľa krajov v podnikateľskej sfére (€/hod)</t>
  </si>
  <si>
    <t>Tabuľka 17 Priemerný hodinový zárobok podľa odvetví v podnikateľskej sfére (€/hod)</t>
  </si>
  <si>
    <t>Kategória SK NACE rev. 2</t>
  </si>
  <si>
    <t>A Poľnohospodárstvo, lesníctvo a rybolov</t>
  </si>
  <si>
    <t>B Ťažba a dobývanie</t>
  </si>
  <si>
    <t xml:space="preserve">C Priemyselná výroba </t>
  </si>
  <si>
    <t>E Dodávka vody; odvod odpad. vôd, odstraňovanie odpadov</t>
  </si>
  <si>
    <t xml:space="preserve">G Veľkoobchod a maloobchod; oprava motor. vozidiel </t>
  </si>
  <si>
    <t>H Doprava a skladovanie</t>
  </si>
  <si>
    <t>J Informácie a komunikácie</t>
  </si>
  <si>
    <t xml:space="preserve">R Umenie, zábava a rekreácia </t>
  </si>
  <si>
    <t>1 – 9</t>
  </si>
  <si>
    <t>10 – 19</t>
  </si>
  <si>
    <t>50 – 99</t>
  </si>
  <si>
    <t>100 – 249</t>
  </si>
  <si>
    <t>Tabuľka 19 Priemerný hodinový zárobok podľa veku v podnikateľskej sfére (€/hod)</t>
  </si>
  <si>
    <t>do 19 rokov</t>
  </si>
  <si>
    <t>60 a viac rokov</t>
  </si>
  <si>
    <t>Ukazovateľ </t>
  </si>
  <si>
    <t>Pohlavie</t>
  </si>
  <si>
    <t>Podiel (%)</t>
  </si>
  <si>
    <t>Priemerný hodinový zárobok (€/hod)</t>
  </si>
  <si>
    <t>Divízie SK NACE Rev.2</t>
  </si>
  <si>
    <t>Celkové náklady práce</t>
  </si>
  <si>
    <t>priame náklady spolu</t>
  </si>
  <si>
    <t>nepriame náklady spolu</t>
  </si>
  <si>
    <t>subvencie</t>
  </si>
  <si>
    <t>mzdy</t>
  </si>
  <si>
    <t>náhrady mzdy</t>
  </si>
  <si>
    <t>povinné príspevky na sociálne poistenie</t>
  </si>
  <si>
    <t>nepovinné príspevky na sociálne poistenie</t>
  </si>
  <si>
    <t>Priemer za SR</t>
  </si>
  <si>
    <t>A Poľnohospodárstvo, lesníctvo, rybolov</t>
  </si>
  <si>
    <t>D Dodávka elekt., plynu, pary a stud. vzduchu</t>
  </si>
  <si>
    <t>E Dodávka vody</t>
  </si>
  <si>
    <t>G Veľkoobchod a maloobchod</t>
  </si>
  <si>
    <t>I Ubytovacie a stravovacie služby</t>
  </si>
  <si>
    <t xml:space="preserve">J Informácie a komunikácia </t>
  </si>
  <si>
    <t>K Finančné a poisťovacie činnosti</t>
  </si>
  <si>
    <t>L činnosti v oblasti nehnuteľností</t>
  </si>
  <si>
    <t>M Odborné vedecké a technické činnosti</t>
  </si>
  <si>
    <t>N Administratívne a podporné služby</t>
  </si>
  <si>
    <t>O Verejná správa a obrana</t>
  </si>
  <si>
    <t>Prílohy ku kapitole 2</t>
  </si>
  <si>
    <t>Príloha ku kapitole 2</t>
  </si>
  <si>
    <t>Názov hárku, na ktorom sa tabuľka/graf nachádza</t>
  </si>
  <si>
    <t>Obyvatelia</t>
  </si>
  <si>
    <t>Číslo tabuľky/grafu v SSSO</t>
  </si>
  <si>
    <t>Názov tabuľky/grafu v SSSO</t>
  </si>
  <si>
    <t>Názov kapitoly v SSSO</t>
  </si>
  <si>
    <t>Január</t>
  </si>
  <si>
    <t>Február</t>
  </si>
  <si>
    <t>Marec</t>
  </si>
  <si>
    <t>Apríl</t>
  </si>
  <si>
    <t>Máj</t>
  </si>
  <si>
    <t>Jún</t>
  </si>
  <si>
    <t>Júl</t>
  </si>
  <si>
    <t>August</t>
  </si>
  <si>
    <t>September</t>
  </si>
  <si>
    <t>Október</t>
  </si>
  <si>
    <t>November</t>
  </si>
  <si>
    <t>December</t>
  </si>
  <si>
    <t>Zamestnávatelia</t>
  </si>
  <si>
    <t>Dohodári</t>
  </si>
  <si>
    <t>SZČO</t>
  </si>
  <si>
    <t>Zamestnanci</t>
  </si>
  <si>
    <t>Obdobie</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</si>
  <si>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</si>
  <si>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</si>
  <si>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</si>
  <si>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</si>
  <si>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</si>
  <si>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</si>
  <si>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</si>
  <si>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</si>
  <si>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</si>
  <si>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</si>
  <si>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</si>
  <si>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</si>
  <si>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</si>
  <si>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</si>
  <si>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</si>
  <si>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</si>
  <si>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</si>
  <si>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</si>
  <si>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</si>
  <si>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</si>
  <si>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</si>
  <si>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</si>
  <si>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</si>
  <si>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</si>
  <si>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</si>
  <si>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</si>
  <si>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</si>
  <si>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</si>
  <si>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</si>
  <si>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</si>
  <si>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</si>
  <si>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</si>
  <si>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</si>
  <si>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</si>
  <si>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</si>
  <si>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</si>
  <si>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</si>
  <si>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</si>
  <si>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</si>
  <si>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</si>
  <si>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</si>
  <si>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</si>
  <si>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</si>
  <si>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 xml:space="preserve">RO – riadiaci orgán </t>
  </si>
  <si>
    <t>RPPS – referát poradensko-psychologických služieb</t>
  </si>
  <si>
    <t xml:space="preserve">RSD MIS – riadenie sociálnych dávok – manažérsky informačný systém </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</si>
  <si>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</si>
  <si>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</si>
  <si>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</si>
  <si>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</si>
  <si>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</si>
  <si>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</si>
  <si>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</si>
  <si>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</si>
  <si>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</si>
  <si>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</si>
  <si>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</si>
  <si>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</si>
  <si>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</si>
  <si>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</si>
  <si>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</si>
  <si>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</si>
  <si>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</si>
  <si>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</si>
  <si>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Mesiac</t>
  </si>
  <si>
    <t>Zdroj úrazu/Rok</t>
  </si>
  <si>
    <t>Ekonomická činnosť/Rok</t>
  </si>
  <si>
    <t>Priemerná mesačná mzda nominálna</t>
  </si>
  <si>
    <t>Priemerná mesačná mzda reálna</t>
  </si>
  <si>
    <t>Priemerná nominálna mesačná mzda v hospodárstve v EUR - indexy</t>
  </si>
  <si>
    <t>*SK ISCO-08</t>
  </si>
  <si>
    <t>Index 2018/2017</t>
  </si>
  <si>
    <t>1. Q. 2018</t>
  </si>
  <si>
    <t>2. Q. 2018</t>
  </si>
  <si>
    <t>3. Q. 2018</t>
  </si>
  <si>
    <t>4. Q. 2018</t>
  </si>
  <si>
    <t>UoZ celkom 2018</t>
  </si>
  <si>
    <t>UoZ muži 2018</t>
  </si>
  <si>
    <t>UoZ ženy 2018</t>
  </si>
  <si>
    <t>priemer 2018</t>
  </si>
  <si>
    <t>disponibilní UoZ 2018</t>
  </si>
  <si>
    <t>spolu 2018</t>
  </si>
  <si>
    <t>priemer v %</t>
  </si>
  <si>
    <t xml:space="preserve">Štruktúra VPM podľa požadovaného vzdelania v SR </t>
  </si>
  <si>
    <t>VPM spolu</t>
  </si>
  <si>
    <t>neurčené</t>
  </si>
  <si>
    <t>Štruktúra VPM podľa požadovanej profesie (SK ISCO-08) v SR</t>
  </si>
  <si>
    <t>Zdroj údajov</t>
  </si>
  <si>
    <t>ŠÚ SR</t>
  </si>
  <si>
    <t>ŠÚ SR, VZPS</t>
  </si>
  <si>
    <t>SP</t>
  </si>
  <si>
    <t>ŠÚ SR (VZPS), ÚPSVR</t>
  </si>
  <si>
    <t>ÚPSVR</t>
  </si>
  <si>
    <t>NIP</t>
  </si>
  <si>
    <t>2018 - počet UoZ - dlhodobo nezamestnaných občanov</t>
  </si>
  <si>
    <t>2018 - podiel UoZ - dlhodobo nezamestnaných občanov</t>
  </si>
  <si>
    <t>UoZ 2018</t>
  </si>
  <si>
    <t>(1) Znevýhodnený uchádzač o zamestnanie na účely tohto zákona je uchádzač o zamestnanie, ktorý je</t>
  </si>
  <si>
    <t>a) občan mladší ako 26 rokov veku, ktorý ukončil príslušným stupňom vzdelania sústavnú prípravu na povolanie v dennej forme štúdia pred menej ako dvomi rokmi a od jej ukončenia nemal pravidelne platené zamestnanie (ďalej len „absolvent školy“),</t>
  </si>
  <si>
    <t>b) občan starší ako 50 rokov veku,</t>
  </si>
  <si>
    <t>c) občan vedený v evidencii uchádzačov o zamestnanie najmenej 12 po sebe nasledujúcich mesiacov (ďalej len „dlhodobo nezamestnaný občan“),</t>
  </si>
  <si>
    <t>d) občan, ktorý dosiahol vzdelanie nižšie ako stredné odborné vzdelanie podľa osobitného predpisu,13c)</t>
  </si>
  <si>
    <t>e) občan, ktorý najmenej 12 po sebe nasledujúcich kalendárnych mesiacov pred zaradením do evidencie uchádzačov o zamestnanie nemal pravidelne platené zamestnanie,</t>
  </si>
  <si>
    <t>f) štátny príslušník tretej krajiny, ktorému bol udelený azyl13d) alebo ktorému bola poskytnutá doplnková ochrana,13e)</t>
  </si>
  <si>
    <t>g) občan, ktorý žije ako osamelá dospelá osoba s jednou alebo viacerými osobami odkázanými na jeho starostlivosť alebo starajúca sa aspoň o jedno dieťa pred skončením povinnej školskej dochádzky,13f)</t>
  </si>
  <si>
    <t>h) občan so zdravotným postihnutím.</t>
  </si>
  <si>
    <t>Rok 2018</t>
  </si>
  <si>
    <t>§ 53c</t>
  </si>
  <si>
    <t xml:space="preserve">§ 53d </t>
  </si>
  <si>
    <t>§ 53g</t>
  </si>
  <si>
    <t>§ 54</t>
  </si>
  <si>
    <t>§ 56</t>
  </si>
  <si>
    <t>§ 57</t>
  </si>
  <si>
    <t>§ 59</t>
  </si>
  <si>
    <t>K1.1 Vývoj HDP</t>
  </si>
  <si>
    <t>K2.1.3 Vývoj nezamestnanosti</t>
  </si>
  <si>
    <t>K2.1.3.1 VPM podľa ÚPSVR</t>
  </si>
  <si>
    <t>K2.1.3.1 Dlhodobo nezamestnaní</t>
  </si>
  <si>
    <t>K2.1.3.2 Nezamestnanosť VZPS</t>
  </si>
  <si>
    <t>K2.2.1 Mzdy</t>
  </si>
  <si>
    <t>K2.2.2 Úplné náklady práce</t>
  </si>
  <si>
    <t>K2.2.4 BOZP</t>
  </si>
  <si>
    <t>Trexima, Informačný systém o priemerných zárobkoch IV. štvrťrok 2018</t>
  </si>
  <si>
    <t>1.1 Základné makroekonomické charakteristiky</t>
  </si>
  <si>
    <t>1.2 Vybrané demografické ukazovatele</t>
  </si>
  <si>
    <t>2.1.1. Ekonomická aktivita obyvateľstva</t>
  </si>
  <si>
    <t>2.1.2.1 Zamestnanosť v štatistikách Sociálnej poisťovne</t>
  </si>
  <si>
    <t>2.1.2.2 Zamestnanosť podľa výberového zisťovania pracovných síl  ŠÚ SR</t>
  </si>
  <si>
    <t>2.1.2.3 Zamestnanosť podľa štatistického výkazníctva ŠÚ SR</t>
  </si>
  <si>
    <t>2.1.2.4 Voľné pracovné miesta</t>
  </si>
  <si>
    <t>2.1.3 Vývoj nezamestnanosti</t>
  </si>
  <si>
    <t>2.1.3.1 Nezamestnanosť podľa evidencie úradov práce, sociálnych vecí a rodiny</t>
  </si>
  <si>
    <t>2.1.3.2 Nezamestnanosť podľa výberového zisťovania pracovných síl ŠÚ SR</t>
  </si>
  <si>
    <t>2.2.1 Mzdy</t>
  </si>
  <si>
    <t>2.2.2 Úplné náklady práce</t>
  </si>
  <si>
    <t>2.2.4 Bezpečnosť a ochrana zdravia pri práci</t>
  </si>
  <si>
    <t>Pomocná tabuľka ku grafu</t>
  </si>
  <si>
    <t>2018/2017</t>
  </si>
  <si>
    <t>muži 2018</t>
  </si>
  <si>
    <t>ženy 2018</t>
  </si>
  <si>
    <t>Pomocné stĺpce ku grafu</t>
  </si>
  <si>
    <t>x</t>
  </si>
  <si>
    <t>Vzdelávanie</t>
  </si>
  <si>
    <t>Popis</t>
  </si>
  <si>
    <t>Výzva pre DOP/Vyhlasovateľ</t>
  </si>
  <si>
    <t>Prioritná os 3 Zamestnanosť</t>
  </si>
  <si>
    <t xml:space="preserve"> </t>
  </si>
  <si>
    <t>Žiadateľ:</t>
  </si>
  <si>
    <t>NP Podpora integračným podnikom</t>
  </si>
  <si>
    <t>Ústredie práce, sociálnych vecí a rodiny</t>
  </si>
  <si>
    <t>NP Investičná pomoc pre sociálne podniky - nenávratná zložka</t>
  </si>
  <si>
    <t>Typ registrovaného podniku</t>
  </si>
  <si>
    <t>Integračný sociálny podnik</t>
  </si>
  <si>
    <t>Sociálny podnik bývania</t>
  </si>
  <si>
    <t>Zdroj: MPSVR SR</t>
  </si>
  <si>
    <t>Názov RSP</t>
  </si>
  <si>
    <t>Okres</t>
  </si>
  <si>
    <t>NRO</t>
  </si>
  <si>
    <t>Svidník</t>
  </si>
  <si>
    <t>Michalovce</t>
  </si>
  <si>
    <t>Trebišov</t>
  </si>
  <si>
    <t>základné a bez vzdelania</t>
  </si>
  <si>
    <t>nižšie stredné</t>
  </si>
  <si>
    <t>úplné stredné</t>
  </si>
  <si>
    <t>vysokoškolské</t>
  </si>
  <si>
    <t>Porovnanie vzdelanostnej štruktúry  ekonomicky aktívnych obyvateľov v SR</t>
  </si>
  <si>
    <t>Ekonomicky aktívne obyvateľstvo  priemer za rok</t>
  </si>
  <si>
    <t>Základné a bez vzdelania</t>
  </si>
  <si>
    <t>Nižšie stredné</t>
  </si>
  <si>
    <t>Úplné stredné</t>
  </si>
  <si>
    <t xml:space="preserve">Trnavský </t>
  </si>
  <si>
    <t xml:space="preserve">Nitriansky </t>
  </si>
  <si>
    <t xml:space="preserve">Banskobystrický </t>
  </si>
  <si>
    <t xml:space="preserve">Prešovský </t>
  </si>
  <si>
    <t>spolu v tis. osobách</t>
  </si>
  <si>
    <t>spolu v %</t>
  </si>
  <si>
    <t>Legenda:</t>
  </si>
  <si>
    <t>Základné - základné a bez vzdelania.</t>
  </si>
  <si>
    <t>Nižšie stredné - učňovské a stredné odborné bez maturity.</t>
  </si>
  <si>
    <t>Vysokoškolské - vysokoškolské 1. až 3. stupňa.</t>
  </si>
  <si>
    <t xml:space="preserve">Zdroj: ŠÚ SR  </t>
  </si>
  <si>
    <t>Tabuľka 1 Základné ukazovatele ekonomického vývoja SR*</t>
  </si>
  <si>
    <t>index 2018/2017</t>
  </si>
  <si>
    <t>Indexy 2018/2017</t>
  </si>
  <si>
    <t>Bez vzdelania</t>
  </si>
  <si>
    <t>rok 2018</t>
  </si>
  <si>
    <t>Miera voľných pracovných miest v %</t>
  </si>
  <si>
    <t xml:space="preserve"> Legenda:</t>
  </si>
  <si>
    <t>Poľnohospodárstvo, lesníctvo a rybolov</t>
  </si>
  <si>
    <t>A</t>
  </si>
  <si>
    <t>F</t>
  </si>
  <si>
    <t>G</t>
  </si>
  <si>
    <t>H</t>
  </si>
  <si>
    <t>I</t>
  </si>
  <si>
    <t>J</t>
  </si>
  <si>
    <t>K</t>
  </si>
  <si>
    <t>L</t>
  </si>
  <si>
    <t>M</t>
  </si>
  <si>
    <t>N</t>
  </si>
  <si>
    <t>O</t>
  </si>
  <si>
    <t>P</t>
  </si>
  <si>
    <t>Q</t>
  </si>
  <si>
    <t>R</t>
  </si>
  <si>
    <t>S</t>
  </si>
  <si>
    <t>B,C,D,E</t>
  </si>
  <si>
    <t>Priemysel spolu</t>
  </si>
  <si>
    <t>Stavebníctvo</t>
  </si>
  <si>
    <t>Veľkoobchod a maloobchod; oprava motorových vozidiel a motocyklov</t>
  </si>
  <si>
    <t>Ubytovacie a stravovacie služby</t>
  </si>
  <si>
    <t>Doprava a skladovanie</t>
  </si>
  <si>
    <t>Informácie a komunikácia</t>
  </si>
  <si>
    <t>Finančné a poisťovacie činnosti</t>
  </si>
  <si>
    <t>Činnosti v oblasti nehnuteľností</t>
  </si>
  <si>
    <t>Odborné, vedecké a technické činnosti</t>
  </si>
  <si>
    <t>Administratívne a podporné služby</t>
  </si>
  <si>
    <t>Verejná správa a obrana; povinné sociálne zabezpečenie</t>
  </si>
  <si>
    <t>Zdravotníctvo a sociálna pomoc</t>
  </si>
  <si>
    <t>Umenie, zábava a rekreácia</t>
  </si>
  <si>
    <t>Ostatné činnosti</t>
  </si>
  <si>
    <t>Štatistická klasifikácia ekonomických činností SK NACE Rev. 2</t>
  </si>
  <si>
    <t>Skratka pre ekon.činnosť</t>
  </si>
  <si>
    <t>15 – 19 roční</t>
  </si>
  <si>
    <t>20 – 24 roční</t>
  </si>
  <si>
    <t>25 – 29 roční</t>
  </si>
  <si>
    <t>35 – 39 roční</t>
  </si>
  <si>
    <t>40 – 44 roční</t>
  </si>
  <si>
    <t>45 – 49 roční</t>
  </si>
  <si>
    <t>50 – 54 roční</t>
  </si>
  <si>
    <t>55 – 59 roční</t>
  </si>
  <si>
    <t>60 – 64 roční</t>
  </si>
  <si>
    <t>index rastu 2018 /2017</t>
  </si>
  <si>
    <t>Vysvetlivka:(-) – jav sa nevyskytoval</t>
  </si>
  <si>
    <t>MPSVR SR</t>
  </si>
  <si>
    <r>
      <t>reálna – index, rovnaké obdobie predchádz. roku = 100 </t>
    </r>
    <r>
      <rPr>
        <vertAlign val="superscript"/>
        <sz val="11"/>
        <color rgb="FF000000"/>
        <rFont val="Arial Narrow"/>
        <family val="2"/>
        <charset val="238"/>
      </rPr>
      <t>7)</t>
    </r>
  </si>
  <si>
    <r>
      <t xml:space="preserve">Hrubý domáci produkt v s. c. </t>
    </r>
    <r>
      <rPr>
        <vertAlign val="superscript"/>
        <sz val="11"/>
        <color rgb="FF000000"/>
        <rFont val="Arial Narrow"/>
        <family val="2"/>
        <charset val="238"/>
      </rPr>
      <t>2)</t>
    </r>
  </si>
  <si>
    <r>
      <t xml:space="preserve">INFLÁCIA </t>
    </r>
    <r>
      <rPr>
        <vertAlign val="superscript"/>
        <sz val="11"/>
        <color rgb="FF000000"/>
        <rFont val="Arial Narrow"/>
        <family val="2"/>
        <charset val="238"/>
      </rPr>
      <t>3)</t>
    </r>
  </si>
  <si>
    <r>
      <t>EKONOMICKÁ AKTIVITA PODĽA VZPS</t>
    </r>
    <r>
      <rPr>
        <vertAlign val="superscript"/>
        <sz val="11"/>
        <color rgb="FF000000"/>
        <rFont val="Arial Narrow"/>
        <family val="2"/>
        <charset val="238"/>
      </rPr>
      <t>4)</t>
    </r>
  </si>
  <si>
    <r>
      <t xml:space="preserve">v hospodárstve spolu </t>
    </r>
    <r>
      <rPr>
        <vertAlign val="superscript"/>
        <sz val="11"/>
        <color rgb="FF000000"/>
        <rFont val="Arial Narrow"/>
        <family val="2"/>
        <charset val="238"/>
      </rPr>
      <t>5)</t>
    </r>
  </si>
  <si>
    <r>
      <t xml:space="preserve">zamestnanca za hospodárstvo spolu </t>
    </r>
    <r>
      <rPr>
        <vertAlign val="superscript"/>
        <sz val="11"/>
        <color rgb="FF000000"/>
        <rFont val="Arial Narrow"/>
        <family val="2"/>
        <charset val="238"/>
      </rPr>
      <t>6)</t>
    </r>
  </si>
  <si>
    <t xml:space="preserve"> Bývanie, voda, elektrina, plyn a iné   palivá</t>
  </si>
  <si>
    <t>Graf 2.2 Porovnanie vzdelanostnej štruktúry  ekonomicky aktívnych obyvateľov v SR</t>
  </si>
  <si>
    <t>Tabuľka 2.2  Porovnanie štruktúry ekonomicky aktívneho obyvateľstva v jednotlivých krajoch podľa vzdelania</t>
  </si>
  <si>
    <t>Tabuľka 2.3 Miera ekonomickej aktivity obyvateľov 15+ podľa veku a pohlavia (priemer za rok v %)</t>
  </si>
  <si>
    <t>Tabuľka 2.11 Zamestnanosť podľa veľkosti podnikov (priemer za rok)</t>
  </si>
  <si>
    <t>HDP v b.c. (mld. €)</t>
  </si>
  <si>
    <r>
      <t xml:space="preserve">15 </t>
    </r>
    <r>
      <rPr>
        <sz val="11"/>
        <color rgb="FF000000"/>
        <rFont val="Arial Narrow"/>
        <family val="2"/>
        <charset val="238"/>
      </rPr>
      <t>–</t>
    </r>
    <r>
      <rPr>
        <sz val="11"/>
        <color theme="1"/>
        <rFont val="Arial Narrow"/>
        <family val="2"/>
        <charset val="238"/>
      </rPr>
      <t xml:space="preserve"> 19 rokov</t>
    </r>
  </si>
  <si>
    <r>
      <t xml:space="preserve">20 </t>
    </r>
    <r>
      <rPr>
        <sz val="11"/>
        <color rgb="FF000000"/>
        <rFont val="Arial Narrow"/>
        <family val="2"/>
        <charset val="238"/>
      </rPr>
      <t>–</t>
    </r>
    <r>
      <rPr>
        <sz val="11"/>
        <color theme="1"/>
        <rFont val="Arial Narrow"/>
        <family val="2"/>
        <charset val="238"/>
      </rPr>
      <t xml:space="preserve"> 24 rokov</t>
    </r>
  </si>
  <si>
    <r>
      <t xml:space="preserve">25 </t>
    </r>
    <r>
      <rPr>
        <sz val="11"/>
        <color rgb="FF000000"/>
        <rFont val="Arial Narrow"/>
        <family val="2"/>
        <charset val="238"/>
      </rPr>
      <t>–</t>
    </r>
    <r>
      <rPr>
        <sz val="11"/>
        <color theme="1"/>
        <rFont val="Arial Narrow"/>
        <family val="2"/>
        <charset val="238"/>
      </rPr>
      <t xml:space="preserve"> 29 rokov</t>
    </r>
  </si>
  <si>
    <r>
      <t xml:space="preserve">30 </t>
    </r>
    <r>
      <rPr>
        <sz val="11"/>
        <color rgb="FF000000"/>
        <rFont val="Arial Narrow"/>
        <family val="2"/>
        <charset val="238"/>
      </rPr>
      <t>–</t>
    </r>
    <r>
      <rPr>
        <sz val="11"/>
        <color theme="1"/>
        <rFont val="Arial Narrow"/>
        <family val="2"/>
        <charset val="238"/>
      </rPr>
      <t xml:space="preserve"> 34 rokov</t>
    </r>
  </si>
  <si>
    <r>
      <t xml:space="preserve">35 </t>
    </r>
    <r>
      <rPr>
        <sz val="11"/>
        <color rgb="FF000000"/>
        <rFont val="Arial Narrow"/>
        <family val="2"/>
        <charset val="238"/>
      </rPr>
      <t>–</t>
    </r>
    <r>
      <rPr>
        <sz val="11"/>
        <color theme="1"/>
        <rFont val="Arial Narrow"/>
        <family val="2"/>
        <charset val="238"/>
      </rPr>
      <t xml:space="preserve"> 39 rokov</t>
    </r>
  </si>
  <si>
    <r>
      <t xml:space="preserve">40 </t>
    </r>
    <r>
      <rPr>
        <sz val="11"/>
        <color rgb="FF000000"/>
        <rFont val="Arial Narrow"/>
        <family val="2"/>
        <charset val="238"/>
      </rPr>
      <t>–</t>
    </r>
    <r>
      <rPr>
        <sz val="11"/>
        <color theme="1"/>
        <rFont val="Arial Narrow"/>
        <family val="2"/>
        <charset val="238"/>
      </rPr>
      <t xml:space="preserve"> 44 rokov</t>
    </r>
  </si>
  <si>
    <r>
      <t xml:space="preserve">45 </t>
    </r>
    <r>
      <rPr>
        <sz val="11"/>
        <color rgb="FF000000"/>
        <rFont val="Arial Narrow"/>
        <family val="2"/>
        <charset val="238"/>
      </rPr>
      <t>–</t>
    </r>
    <r>
      <rPr>
        <sz val="11"/>
        <color theme="1"/>
        <rFont val="Arial Narrow"/>
        <family val="2"/>
        <charset val="238"/>
      </rPr>
      <t xml:space="preserve"> 49 rokov</t>
    </r>
  </si>
  <si>
    <r>
      <t xml:space="preserve">50 </t>
    </r>
    <r>
      <rPr>
        <sz val="11"/>
        <color rgb="FF000000"/>
        <rFont val="Arial Narrow"/>
        <family val="2"/>
        <charset val="238"/>
      </rPr>
      <t>–</t>
    </r>
    <r>
      <rPr>
        <sz val="11"/>
        <color theme="1"/>
        <rFont val="Arial Narrow"/>
        <family val="2"/>
        <charset val="238"/>
      </rPr>
      <t xml:space="preserve"> 54 rokov</t>
    </r>
  </si>
  <si>
    <r>
      <t xml:space="preserve">55 </t>
    </r>
    <r>
      <rPr>
        <sz val="11"/>
        <color rgb="FF000000"/>
        <rFont val="Arial Narrow"/>
        <family val="2"/>
        <charset val="238"/>
      </rPr>
      <t>–</t>
    </r>
    <r>
      <rPr>
        <sz val="11"/>
        <color theme="1"/>
        <rFont val="Arial Narrow"/>
        <family val="2"/>
        <charset val="238"/>
      </rPr>
      <t xml:space="preserve"> 59 rokov</t>
    </r>
  </si>
  <si>
    <r>
      <t xml:space="preserve">60 </t>
    </r>
    <r>
      <rPr>
        <sz val="11"/>
        <color rgb="FF000000"/>
        <rFont val="Arial Narrow"/>
        <family val="2"/>
        <charset val="238"/>
      </rPr>
      <t>–</t>
    </r>
    <r>
      <rPr>
        <sz val="11"/>
        <color theme="1"/>
        <rFont val="Arial Narrow"/>
        <family val="2"/>
        <charset val="238"/>
      </rPr>
      <t xml:space="preserve"> 64 rokov</t>
    </r>
  </si>
  <si>
    <t>nezistené - nezistený stupeň vzdelania</t>
  </si>
  <si>
    <t>Znevýhodnení UoZ podľa § 8 zák. č. 5/2004 Zb.</t>
  </si>
  <si>
    <t>Tabuľka 2.16 Podiel vybraných znevýhodnených skupín uchádzačov o zamestnanie na celkovom počte uchádzačov o zamestnanie (v %)</t>
  </si>
  <si>
    <t>Znevýhodnený uchádzač o zamestnanie podľa § 8</t>
  </si>
  <si>
    <r>
      <t>Živnostníci (odhad)</t>
    </r>
    <r>
      <rPr>
        <vertAlign val="superscript"/>
        <sz val="11"/>
        <color theme="1"/>
        <rFont val="Arial Narrow"/>
        <family val="2"/>
        <charset val="238"/>
      </rPr>
      <t>1</t>
    </r>
  </si>
  <si>
    <r>
      <t>1</t>
    </r>
    <r>
      <rPr>
        <i/>
        <sz val="11"/>
        <color rgb="FF000000"/>
        <rFont val="Arial Narrow"/>
        <family val="2"/>
        <charset val="238"/>
      </rPr>
      <t xml:space="preserve"> mzda zamestnancov u živnostníkov</t>
    </r>
  </si>
  <si>
    <t xml:space="preserve">0 – 19 </t>
  </si>
  <si>
    <t>8. – 15. NEPRIAME NÁKLADY</t>
  </si>
  <si>
    <r>
      <t xml:space="preserve">Mapový podklad </t>
    </r>
    <r>
      <rPr>
        <i/>
        <sz val="11"/>
        <color rgb="FF000000"/>
        <rFont val="Symbol"/>
        <family val="1"/>
        <charset val="2"/>
      </rPr>
      <t>Ó</t>
    </r>
    <r>
      <rPr>
        <i/>
        <sz val="11"/>
        <color rgb="FF000000"/>
        <rFont val="Arial Narrow"/>
        <family val="2"/>
        <charset val="238"/>
      </rPr>
      <t xml:space="preserve"> Úrad geodézie, kartografie a katastra Slovenskej republiky</t>
    </r>
  </si>
  <si>
    <r>
      <t xml:space="preserve">15 </t>
    </r>
    <r>
      <rPr>
        <sz val="11"/>
        <color theme="1"/>
        <rFont val="Arial Narrow"/>
        <family val="2"/>
        <charset val="238"/>
      </rPr>
      <t>–</t>
    </r>
    <r>
      <rPr>
        <sz val="11"/>
        <color rgb="FF333300"/>
        <rFont val="Arial Narrow"/>
        <family val="2"/>
        <charset val="238"/>
      </rPr>
      <t xml:space="preserve"> 19 roční</t>
    </r>
  </si>
  <si>
    <r>
      <t xml:space="preserve">20 </t>
    </r>
    <r>
      <rPr>
        <sz val="11"/>
        <color theme="1"/>
        <rFont val="Arial Narrow"/>
        <family val="2"/>
        <charset val="238"/>
      </rPr>
      <t>–</t>
    </r>
    <r>
      <rPr>
        <sz val="11"/>
        <color rgb="FF333300"/>
        <rFont val="Arial Narrow"/>
        <family val="2"/>
        <charset val="238"/>
      </rPr>
      <t xml:space="preserve"> 24 roční</t>
    </r>
  </si>
  <si>
    <r>
      <t xml:space="preserve">25 </t>
    </r>
    <r>
      <rPr>
        <sz val="11"/>
        <color theme="1"/>
        <rFont val="Arial Narrow"/>
        <family val="2"/>
        <charset val="238"/>
      </rPr>
      <t>–</t>
    </r>
    <r>
      <rPr>
        <sz val="11"/>
        <color rgb="FF333300"/>
        <rFont val="Arial Narrow"/>
        <family val="2"/>
        <charset val="238"/>
      </rPr>
      <t xml:space="preserve"> 29 roční</t>
    </r>
  </si>
  <si>
    <r>
      <t xml:space="preserve">30 </t>
    </r>
    <r>
      <rPr>
        <sz val="11"/>
        <color theme="1"/>
        <rFont val="Arial Narrow"/>
        <family val="2"/>
        <charset val="238"/>
      </rPr>
      <t>–</t>
    </r>
    <r>
      <rPr>
        <sz val="11"/>
        <color rgb="FF333300"/>
        <rFont val="Arial Narrow"/>
        <family val="2"/>
        <charset val="238"/>
      </rPr>
      <t xml:space="preserve"> 34 roční</t>
    </r>
  </si>
  <si>
    <r>
      <t xml:space="preserve">35 </t>
    </r>
    <r>
      <rPr>
        <sz val="11"/>
        <color theme="1"/>
        <rFont val="Arial Narrow"/>
        <family val="2"/>
        <charset val="238"/>
      </rPr>
      <t>–</t>
    </r>
    <r>
      <rPr>
        <sz val="11"/>
        <color rgb="FF333300"/>
        <rFont val="Arial Narrow"/>
        <family val="2"/>
        <charset val="238"/>
      </rPr>
      <t xml:space="preserve"> 39 roční</t>
    </r>
  </si>
  <si>
    <r>
      <t xml:space="preserve">40 </t>
    </r>
    <r>
      <rPr>
        <sz val="11"/>
        <color theme="1"/>
        <rFont val="Arial Narrow"/>
        <family val="2"/>
        <charset val="238"/>
      </rPr>
      <t>–</t>
    </r>
    <r>
      <rPr>
        <sz val="11"/>
        <color rgb="FF333300"/>
        <rFont val="Arial Narrow"/>
        <family val="2"/>
        <charset val="238"/>
      </rPr>
      <t xml:space="preserve"> 44 roční</t>
    </r>
  </si>
  <si>
    <r>
      <t xml:space="preserve">45 </t>
    </r>
    <r>
      <rPr>
        <sz val="11"/>
        <color theme="1"/>
        <rFont val="Arial Narrow"/>
        <family val="2"/>
        <charset val="238"/>
      </rPr>
      <t>–</t>
    </r>
    <r>
      <rPr>
        <sz val="11"/>
        <color rgb="FF333300"/>
        <rFont val="Arial Narrow"/>
        <family val="2"/>
        <charset val="238"/>
      </rPr>
      <t xml:space="preserve"> 49 roční</t>
    </r>
  </si>
  <si>
    <r>
      <t xml:space="preserve">50 </t>
    </r>
    <r>
      <rPr>
        <sz val="11"/>
        <color theme="1"/>
        <rFont val="Arial Narrow"/>
        <family val="2"/>
        <charset val="238"/>
      </rPr>
      <t>–</t>
    </r>
    <r>
      <rPr>
        <sz val="11"/>
        <color rgb="FF333300"/>
        <rFont val="Arial Narrow"/>
        <family val="2"/>
        <charset val="238"/>
      </rPr>
      <t xml:space="preserve"> 54 roční</t>
    </r>
  </si>
  <si>
    <r>
      <t xml:space="preserve">55 </t>
    </r>
    <r>
      <rPr>
        <sz val="11"/>
        <color theme="1"/>
        <rFont val="Arial Narrow"/>
        <family val="2"/>
        <charset val="238"/>
      </rPr>
      <t>–</t>
    </r>
    <r>
      <rPr>
        <sz val="11"/>
        <color rgb="FF333300"/>
        <rFont val="Arial Narrow"/>
        <family val="2"/>
        <charset val="238"/>
      </rPr>
      <t xml:space="preserve"> 59 roční</t>
    </r>
  </si>
  <si>
    <r>
      <t xml:space="preserve">60 </t>
    </r>
    <r>
      <rPr>
        <sz val="11"/>
        <color theme="1"/>
        <rFont val="Arial Narrow"/>
        <family val="2"/>
        <charset val="238"/>
      </rPr>
      <t>–</t>
    </r>
    <r>
      <rPr>
        <sz val="11"/>
        <color rgb="FF333300"/>
        <rFont val="Arial Narrow"/>
        <family val="2"/>
        <charset val="238"/>
      </rPr>
      <t xml:space="preserve"> 64 roční</t>
    </r>
  </si>
  <si>
    <r>
      <t xml:space="preserve">Podľa vzdelania (15 </t>
    </r>
    <r>
      <rPr>
        <sz val="11"/>
        <color theme="1"/>
        <rFont val="Arial Narrow"/>
        <family val="2"/>
        <charset val="238"/>
      </rPr>
      <t>–</t>
    </r>
    <r>
      <rPr>
        <b/>
        <sz val="11"/>
        <color rgb="FF333300"/>
        <rFont val="Arial Narrow"/>
        <family val="2"/>
        <charset val="238"/>
      </rPr>
      <t xml:space="preserve"> 64 roční)</t>
    </r>
  </si>
  <si>
    <r>
      <t xml:space="preserve">20 </t>
    </r>
    <r>
      <rPr>
        <sz val="11"/>
        <color rgb="FF000000"/>
        <rFont val="Arial Narrow"/>
        <family val="2"/>
        <charset val="238"/>
      </rPr>
      <t>–</t>
    </r>
    <r>
      <rPr>
        <sz val="11"/>
        <color rgb="FF333300"/>
        <rFont val="Arial Narrow"/>
        <family val="2"/>
        <charset val="238"/>
      </rPr>
      <t xml:space="preserve"> 24 rokov</t>
    </r>
  </si>
  <si>
    <r>
      <t xml:space="preserve">25 </t>
    </r>
    <r>
      <rPr>
        <sz val="11"/>
        <color rgb="FF000000"/>
        <rFont val="Arial Narrow"/>
        <family val="2"/>
        <charset val="238"/>
      </rPr>
      <t>–</t>
    </r>
    <r>
      <rPr>
        <sz val="11"/>
        <color rgb="FF333300"/>
        <rFont val="Arial Narrow"/>
        <family val="2"/>
        <charset val="238"/>
      </rPr>
      <t xml:space="preserve"> 29 rokov</t>
    </r>
  </si>
  <si>
    <r>
      <t xml:space="preserve">30 </t>
    </r>
    <r>
      <rPr>
        <sz val="11"/>
        <color rgb="FF000000"/>
        <rFont val="Arial Narrow"/>
        <family val="2"/>
        <charset val="238"/>
      </rPr>
      <t>–</t>
    </r>
    <r>
      <rPr>
        <sz val="11"/>
        <color rgb="FF333300"/>
        <rFont val="Arial Narrow"/>
        <family val="2"/>
        <charset val="238"/>
      </rPr>
      <t xml:space="preserve"> 34 rokov</t>
    </r>
  </si>
  <si>
    <r>
      <t xml:space="preserve">35 </t>
    </r>
    <r>
      <rPr>
        <sz val="11"/>
        <color rgb="FF000000"/>
        <rFont val="Arial Narrow"/>
        <family val="2"/>
        <charset val="238"/>
      </rPr>
      <t>–</t>
    </r>
    <r>
      <rPr>
        <sz val="11"/>
        <color rgb="FF333300"/>
        <rFont val="Arial Narrow"/>
        <family val="2"/>
        <charset val="238"/>
      </rPr>
      <t xml:space="preserve"> 39 rokov</t>
    </r>
  </si>
  <si>
    <r>
      <t xml:space="preserve">40 </t>
    </r>
    <r>
      <rPr>
        <sz val="11"/>
        <color rgb="FF000000"/>
        <rFont val="Arial Narrow"/>
        <family val="2"/>
        <charset val="238"/>
      </rPr>
      <t>–</t>
    </r>
    <r>
      <rPr>
        <sz val="11"/>
        <color rgb="FF333300"/>
        <rFont val="Arial Narrow"/>
        <family val="2"/>
        <charset val="238"/>
      </rPr>
      <t xml:space="preserve"> 44 rokov</t>
    </r>
  </si>
  <si>
    <r>
      <t xml:space="preserve">45 </t>
    </r>
    <r>
      <rPr>
        <sz val="11"/>
        <color rgb="FF000000"/>
        <rFont val="Arial Narrow"/>
        <family val="2"/>
        <charset val="238"/>
      </rPr>
      <t>–</t>
    </r>
    <r>
      <rPr>
        <sz val="11"/>
        <color rgb="FF333300"/>
        <rFont val="Arial Narrow"/>
        <family val="2"/>
        <charset val="238"/>
      </rPr>
      <t xml:space="preserve"> 49 rokov</t>
    </r>
  </si>
  <si>
    <r>
      <t xml:space="preserve">50 </t>
    </r>
    <r>
      <rPr>
        <sz val="11"/>
        <color rgb="FF000000"/>
        <rFont val="Arial Narrow"/>
        <family val="2"/>
        <charset val="238"/>
      </rPr>
      <t>–</t>
    </r>
    <r>
      <rPr>
        <sz val="11"/>
        <color rgb="FF333300"/>
        <rFont val="Arial Narrow"/>
        <family val="2"/>
        <charset val="238"/>
      </rPr>
      <t xml:space="preserve"> 54 rokov</t>
    </r>
  </si>
  <si>
    <r>
      <t xml:space="preserve">55 </t>
    </r>
    <r>
      <rPr>
        <sz val="11"/>
        <color rgb="FF000000"/>
        <rFont val="Arial Narrow"/>
        <family val="2"/>
        <charset val="238"/>
      </rPr>
      <t>–</t>
    </r>
    <r>
      <rPr>
        <sz val="11"/>
        <color rgb="FF333300"/>
        <rFont val="Arial Narrow"/>
        <family val="2"/>
        <charset val="238"/>
      </rPr>
      <t xml:space="preserve"> 59 rokov</t>
    </r>
  </si>
  <si>
    <t>* § 42 Informačné a poradenské služby – ide o AOTP zabezpečované vlastnými zamestnancami úradov PSVR, bez nárokov na finančné zdroje určené na AOTP.</t>
  </si>
  <si>
    <r>
      <t>Vysokoškolské III.</t>
    </r>
    <r>
      <rPr>
        <sz val="10"/>
        <color rgb="FF333300"/>
        <rFont val="Arial Narrow"/>
        <family val="2"/>
        <charset val="238"/>
      </rPr>
      <t xml:space="preserve"> stupňa </t>
    </r>
  </si>
  <si>
    <r>
      <t xml:space="preserve">250,01 </t>
    </r>
    <r>
      <rPr>
        <sz val="10"/>
        <color rgb="FF000000"/>
        <rFont val="Arial Narrow"/>
        <family val="2"/>
        <charset val="238"/>
      </rPr>
      <t>–</t>
    </r>
    <r>
      <rPr>
        <sz val="10"/>
        <color rgb="FF333300"/>
        <rFont val="Arial Narrow"/>
        <family val="2"/>
        <charset val="238"/>
      </rPr>
      <t xml:space="preserve"> 300</t>
    </r>
  </si>
  <si>
    <r>
      <t xml:space="preserve">300,01 </t>
    </r>
    <r>
      <rPr>
        <sz val="10"/>
        <color rgb="FF000000"/>
        <rFont val="Arial Narrow"/>
        <family val="2"/>
        <charset val="238"/>
      </rPr>
      <t>–</t>
    </r>
    <r>
      <rPr>
        <sz val="10"/>
        <color rgb="FF333300"/>
        <rFont val="Arial Narrow"/>
        <family val="2"/>
        <charset val="238"/>
      </rPr>
      <t xml:space="preserve"> 350</t>
    </r>
  </si>
  <si>
    <r>
      <t xml:space="preserve">350,01 </t>
    </r>
    <r>
      <rPr>
        <sz val="10"/>
        <color rgb="FF000000"/>
        <rFont val="Arial Narrow"/>
        <family val="2"/>
        <charset val="238"/>
      </rPr>
      <t>–</t>
    </r>
    <r>
      <rPr>
        <sz val="10"/>
        <color rgb="FF333300"/>
        <rFont val="Arial Narrow"/>
        <family val="2"/>
        <charset val="238"/>
      </rPr>
      <t xml:space="preserve"> 400</t>
    </r>
  </si>
  <si>
    <r>
      <t xml:space="preserve">400,01 </t>
    </r>
    <r>
      <rPr>
        <sz val="10"/>
        <color rgb="FF000000"/>
        <rFont val="Arial Narrow"/>
        <family val="2"/>
        <charset val="238"/>
      </rPr>
      <t>–</t>
    </r>
    <r>
      <rPr>
        <sz val="10"/>
        <color rgb="FF333300"/>
        <rFont val="Arial Narrow"/>
        <family val="2"/>
        <charset val="238"/>
      </rPr>
      <t xml:space="preserve"> 450</t>
    </r>
  </si>
  <si>
    <r>
      <t xml:space="preserve">450,01 </t>
    </r>
    <r>
      <rPr>
        <sz val="10"/>
        <color rgb="FF000000"/>
        <rFont val="Arial Narrow"/>
        <family val="2"/>
        <charset val="238"/>
      </rPr>
      <t>–</t>
    </r>
    <r>
      <rPr>
        <sz val="10"/>
        <color rgb="FF333300"/>
        <rFont val="Arial Narrow"/>
        <family val="2"/>
        <charset val="238"/>
      </rPr>
      <t xml:space="preserve"> 500</t>
    </r>
  </si>
  <si>
    <r>
      <t xml:space="preserve">500,01 </t>
    </r>
    <r>
      <rPr>
        <sz val="10"/>
        <color rgb="FF000000"/>
        <rFont val="Arial Narrow"/>
        <family val="2"/>
        <charset val="238"/>
      </rPr>
      <t>–</t>
    </r>
    <r>
      <rPr>
        <sz val="10"/>
        <color rgb="FF333300"/>
        <rFont val="Arial Narrow"/>
        <family val="2"/>
        <charset val="238"/>
      </rPr>
      <t xml:space="preserve"> 550</t>
    </r>
  </si>
  <si>
    <r>
      <t xml:space="preserve">550,01 </t>
    </r>
    <r>
      <rPr>
        <sz val="10"/>
        <color rgb="FF000000"/>
        <rFont val="Arial Narrow"/>
        <family val="2"/>
        <charset val="238"/>
      </rPr>
      <t>–</t>
    </r>
    <r>
      <rPr>
        <sz val="10"/>
        <color rgb="FF333300"/>
        <rFont val="Arial Narrow"/>
        <family val="2"/>
        <charset val="238"/>
      </rPr>
      <t xml:space="preserve"> 600</t>
    </r>
  </si>
  <si>
    <r>
      <t xml:space="preserve">600,01 </t>
    </r>
    <r>
      <rPr>
        <sz val="10"/>
        <color rgb="FF000000"/>
        <rFont val="Arial Narrow"/>
        <family val="2"/>
        <charset val="238"/>
      </rPr>
      <t>–</t>
    </r>
    <r>
      <rPr>
        <sz val="10"/>
        <color rgb="FF333300"/>
        <rFont val="Arial Narrow"/>
        <family val="2"/>
        <charset val="238"/>
      </rPr>
      <t xml:space="preserve"> 650</t>
    </r>
  </si>
  <si>
    <r>
      <t xml:space="preserve">650,01 </t>
    </r>
    <r>
      <rPr>
        <sz val="10"/>
        <color rgb="FF000000"/>
        <rFont val="Arial Narrow"/>
        <family val="2"/>
        <charset val="238"/>
      </rPr>
      <t>–</t>
    </r>
    <r>
      <rPr>
        <sz val="10"/>
        <color rgb="FF333300"/>
        <rFont val="Arial Narrow"/>
        <family val="2"/>
        <charset val="238"/>
      </rPr>
      <t xml:space="preserve"> 700</t>
    </r>
  </si>
  <si>
    <r>
      <t xml:space="preserve">700,01 </t>
    </r>
    <r>
      <rPr>
        <sz val="10"/>
        <color rgb="FF000000"/>
        <rFont val="Arial Narrow"/>
        <family val="2"/>
        <charset val="238"/>
      </rPr>
      <t>–</t>
    </r>
    <r>
      <rPr>
        <sz val="10"/>
        <color rgb="FF333300"/>
        <rFont val="Arial Narrow"/>
        <family val="2"/>
        <charset val="238"/>
      </rPr>
      <t xml:space="preserve"> 750</t>
    </r>
  </si>
  <si>
    <r>
      <t xml:space="preserve">750,01 </t>
    </r>
    <r>
      <rPr>
        <sz val="10"/>
        <color rgb="FF000000"/>
        <rFont val="Arial Narrow"/>
        <family val="2"/>
        <charset val="238"/>
      </rPr>
      <t>–</t>
    </r>
    <r>
      <rPr>
        <sz val="10"/>
        <color rgb="FF333300"/>
        <rFont val="Arial Narrow"/>
        <family val="2"/>
        <charset val="238"/>
      </rPr>
      <t xml:space="preserve"> 800</t>
    </r>
  </si>
  <si>
    <r>
      <t xml:space="preserve">800,01 </t>
    </r>
    <r>
      <rPr>
        <sz val="10"/>
        <color rgb="FF000000"/>
        <rFont val="Arial Narrow"/>
        <family val="2"/>
        <charset val="238"/>
      </rPr>
      <t>–</t>
    </r>
    <r>
      <rPr>
        <sz val="10"/>
        <color rgb="FF333300"/>
        <rFont val="Arial Narrow"/>
        <family val="2"/>
        <charset val="238"/>
      </rPr>
      <t xml:space="preserve"> 850</t>
    </r>
  </si>
  <si>
    <r>
      <t xml:space="preserve">850,01 </t>
    </r>
    <r>
      <rPr>
        <sz val="10"/>
        <color rgb="FF000000"/>
        <rFont val="Arial Narrow"/>
        <family val="2"/>
        <charset val="238"/>
      </rPr>
      <t>–</t>
    </r>
    <r>
      <rPr>
        <sz val="10"/>
        <color rgb="FF333300"/>
        <rFont val="Arial Narrow"/>
        <family val="2"/>
        <charset val="238"/>
      </rPr>
      <t xml:space="preserve"> 900</t>
    </r>
  </si>
  <si>
    <r>
      <t xml:space="preserve">900,01 </t>
    </r>
    <r>
      <rPr>
        <sz val="10"/>
        <color rgb="FF000000"/>
        <rFont val="Arial Narrow"/>
        <family val="2"/>
        <charset val="238"/>
      </rPr>
      <t>–</t>
    </r>
    <r>
      <rPr>
        <sz val="10"/>
        <color rgb="FF333300"/>
        <rFont val="Arial Narrow"/>
        <family val="2"/>
        <charset val="238"/>
      </rPr>
      <t xml:space="preserve"> 950</t>
    </r>
  </si>
  <si>
    <t>1 – Zákonodarcovia, vedúci a riadiaci zamestnanci, 2 – Vedeckí a odborní duševní zamestnanci, 3 – Technickí, zdravotnícki, pedagogickí zamestnanci, 4 – Nižší administratívni zamestnanci,5 – Prevádzkoví zamestnanci v službách a obchode, 6  –  Kvalifikovaní robotníci v poľnohospodárstve, lesníctve, 7 – Remeselní a kvalifikovaní robotníci v príbuzných odboroch, 8  – Obsluha strojov a zariadení, 9 – Pomocní nekvalifikovaní zamestnanci</t>
  </si>
  <si>
    <t>9+E259:U261</t>
  </si>
  <si>
    <t>Podiely zamestnancov podľa hlavných tried zamestnaní v %</t>
  </si>
  <si>
    <t>Ženy/Muži</t>
  </si>
  <si>
    <t>Tabuľka 18 Priemerný hodinový zárobok podľa veľkosti organizácie  v podnikateľskej sfére (€/hod)</t>
  </si>
  <si>
    <r>
      <t>v €/zam./mes</t>
    </r>
    <r>
      <rPr>
        <sz val="11"/>
        <color theme="1"/>
        <rFont val="Arial Narrow"/>
        <family val="2"/>
        <charset val="238"/>
      </rPr>
      <t>.</t>
    </r>
  </si>
  <si>
    <t>K1.2 Demografické ukazovatele</t>
  </si>
  <si>
    <t xml:space="preserve">Tabuľka 1 </t>
  </si>
  <si>
    <t>Základné ukazovatele ekonomického vývoja SR*</t>
  </si>
  <si>
    <t xml:space="preserve">Tabuľka 2 </t>
  </si>
  <si>
    <t xml:space="preserve">Tabuľka 3 </t>
  </si>
  <si>
    <t>Výstavba a úbytok bytov</t>
  </si>
  <si>
    <t xml:space="preserve">Tabuľka 4 </t>
  </si>
  <si>
    <t xml:space="preserve">Graf 1 </t>
  </si>
  <si>
    <t>K2.1.1 Ekon.aktiv.obyvateľstva</t>
  </si>
  <si>
    <t xml:space="preserve">Tabuľka 2.3 </t>
  </si>
  <si>
    <t>Miera ekonomickej aktivity obyvateľov 15+ podľa veku a pohlavia (priemer za rok v %)</t>
  </si>
  <si>
    <t xml:space="preserve">Tabuľka 2.5 </t>
  </si>
  <si>
    <t>Prírastky/úbytky počtu ekonomicky aktívnych a neaktívnych v roku 2018 podľa krajov</t>
  </si>
  <si>
    <t>Porovnanie štruktúry ekonomicky aktívneho obyvateľstva v jednotlivých krajoch podľa vzdelania</t>
  </si>
  <si>
    <t xml:space="preserve">Graf 2.3 </t>
  </si>
  <si>
    <t xml:space="preserve">Graf 2.4 </t>
  </si>
  <si>
    <t xml:space="preserve">Graf 2.6 </t>
  </si>
  <si>
    <t xml:space="preserve">Tabuľka 2.7 </t>
  </si>
  <si>
    <t xml:space="preserve">Tabuľka 2.9 </t>
  </si>
  <si>
    <t xml:space="preserve">Tabuľka 2.10 </t>
  </si>
  <si>
    <t>Miera zamestnanosti vo veku 20 – 64 rokov podľa krajov (priemer za rok v %)</t>
  </si>
  <si>
    <t>K2.1.2.1 Zamestnanosť - SP</t>
  </si>
  <si>
    <t>K2.1.2.2 Zamestnanosť - ŠÚ SR</t>
  </si>
  <si>
    <t xml:space="preserve">Graf 2.7 </t>
  </si>
  <si>
    <t xml:space="preserve">Tabuľka 2.12 </t>
  </si>
  <si>
    <t>K2.1.2.4 Voľné prac. miesta</t>
  </si>
  <si>
    <t xml:space="preserve">Graf 2.8 </t>
  </si>
  <si>
    <t>K2.1.3.1 Nezamestnanosť ÚPSVR</t>
  </si>
  <si>
    <t xml:space="preserve">Graf 2.9 </t>
  </si>
  <si>
    <t xml:space="preserve">Graf 2.10 </t>
  </si>
  <si>
    <t xml:space="preserve">Graf 2.11 </t>
  </si>
  <si>
    <t xml:space="preserve">Graf 2.12 </t>
  </si>
  <si>
    <t xml:space="preserve">Graf 2.13 </t>
  </si>
  <si>
    <t xml:space="preserve">Tabuľka 2.14 </t>
  </si>
  <si>
    <t xml:space="preserve">Graf 2.17 </t>
  </si>
  <si>
    <t xml:space="preserve">Graf 2.18 </t>
  </si>
  <si>
    <t xml:space="preserve">Tabuľka 2.15 </t>
  </si>
  <si>
    <t xml:space="preserve">Tabuľka 2.16 </t>
  </si>
  <si>
    <t>Podiel vybraných znevýhodnených skupín uchádzačov o zamestnanie na celkovom počte uchádzačov o zamestnanie (v %)</t>
  </si>
  <si>
    <t xml:space="preserve">Tabuľka 2.17 </t>
  </si>
  <si>
    <t xml:space="preserve">Tabuľka 2.18 </t>
  </si>
  <si>
    <t xml:space="preserve">Tabuľka 2.19 </t>
  </si>
  <si>
    <t>Dynamika ročných nákladov práce v SR na zamestnanca (v eurách)</t>
  </si>
  <si>
    <t xml:space="preserve">Graf 2.20 </t>
  </si>
  <si>
    <t>Choroby z povolania podľa klasifikácie ekonomických činn</t>
  </si>
  <si>
    <t>Nástroje aktívnych opatrení trhu práce</t>
  </si>
  <si>
    <t>Tabuľka 22</t>
  </si>
  <si>
    <t>Tabuľka 23</t>
  </si>
  <si>
    <t>Tabuľka 24</t>
  </si>
  <si>
    <t>Príloha ku kapitole 2 - časť 2.</t>
  </si>
  <si>
    <t>Príloha ku kapitole 2 - 1. časť</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</si>
  <si>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</si>
  <si>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</si>
  <si>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</si>
  <si>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</si>
  <si>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</si>
  <si>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 xml:space="preserve">PPS – parita (štandard) kúpnej sily (purchasing power standard) </t>
  </si>
  <si>
    <t>ŠVVP - špeciálne výchovno-vzdelávacie potreby</t>
  </si>
  <si>
    <t>ZŠ – základná škola</t>
  </si>
  <si>
    <t>Názov podkapitoly v SSSO</t>
  </si>
  <si>
    <t>Kapitola 1 Hlavné makroekonomicko-demografické ukazovatele v podmienkach SR</t>
  </si>
  <si>
    <t>Kapitola 2 Trh práce, mzdy, pracovné podmienky a sociálna ekonomika</t>
  </si>
  <si>
    <t>Poznámka:</t>
  </si>
  <si>
    <r>
      <t>–</t>
    </r>
    <r>
      <rPr>
        <sz val="11"/>
        <color theme="1"/>
        <rFont val="Arial Narrow"/>
        <family val="2"/>
        <charset val="238"/>
      </rPr>
      <t xml:space="preserve"> priame</t>
    </r>
  </si>
  <si>
    <r>
      <t>–</t>
    </r>
    <r>
      <rPr>
        <sz val="11"/>
        <color theme="1"/>
        <rFont val="Arial Narrow"/>
        <family val="2"/>
        <charset val="238"/>
      </rPr>
      <t xml:space="preserve"> nepriame</t>
    </r>
  </si>
  <si>
    <r>
      <t>8.</t>
    </r>
    <r>
      <rPr>
        <sz val="11"/>
        <color rgb="FF000000"/>
        <rFont val="Arial Narrow"/>
        <family val="2"/>
        <charset val="238"/>
      </rPr>
      <t xml:space="preserve"> – </t>
    </r>
    <r>
      <rPr>
        <sz val="11"/>
        <color theme="1"/>
        <rFont val="Arial Narrow"/>
        <family val="2"/>
        <charset val="238"/>
      </rPr>
      <t>15. NEPRIAME NÁKLADY</t>
    </r>
  </si>
  <si>
    <t>UoZ celkom 2019</t>
  </si>
  <si>
    <t>ženy 2019</t>
  </si>
  <si>
    <t>muži 2019</t>
  </si>
  <si>
    <t>UoZ ženy 2019</t>
  </si>
  <si>
    <t>UoZ muži 2019</t>
  </si>
  <si>
    <t>disponibilní UoZ 2019</t>
  </si>
  <si>
    <t>priemer 2019</t>
  </si>
  <si>
    <t>Priemerná MEN  
 2018 
(v %)</t>
  </si>
  <si>
    <t>Rozdiel  
v p. b.</t>
  </si>
  <si>
    <t>Priemerný počet UoZ v 2019</t>
  </si>
  <si>
    <t>Priemerný počet UoZ v 2018</t>
  </si>
  <si>
    <t>Rozdiel (v %)</t>
  </si>
  <si>
    <t xml:space="preserve">Priemerná MEN 2019 v (%) </t>
  </si>
  <si>
    <t>Hodnoty sú v %</t>
  </si>
  <si>
    <t>rok 2019</t>
  </si>
  <si>
    <t>hodnoty su len za rok 2018 a nie za 2019</t>
  </si>
  <si>
    <t>Tabuľka 2.15 Priemerný počet znevýhodnených uchádzačov v roku 2019 podľa regiónov SR (v osobách)</t>
  </si>
  <si>
    <t>- 2,32 </t>
  </si>
  <si>
    <t>Občania so vzdelaním nižším ako stredné odborné</t>
  </si>
  <si>
    <t>2019 - podiel UoZ - dlhodobo nezamestnaných občanov</t>
  </si>
  <si>
    <t>2019 - počet UoZ - dlhodobo nezamestnaných občanov</t>
  </si>
  <si>
    <t>UoZ 2019</t>
  </si>
  <si>
    <t>Graf 2.6 Počet samostatne zárobkovo činných osôb evidovaných v Sociálnej poisťovni v rokoch 2018 a 2019</t>
  </si>
  <si>
    <t>Graf 2.5 Počet dohôd o prácach vykonávaných mimo pracovného pomeru evidovaných v Sociálnej poisťovni v rokoch 2018 a 2019</t>
  </si>
  <si>
    <t>Graf 2.3 Počet zamestnávateľov evidovaných v Sociálnej poisťovni v rokoch 2018 a 2019</t>
  </si>
  <si>
    <t>Graf 2.4 Počet právnych vzťahov s pravidelným mesačným príjmom evidovaných v Sociálnej poisťovni v rokoch 2018 a 2019</t>
  </si>
  <si>
    <t xml:space="preserve">Kotly, nádoby a vedenia (potrubia) pod tlakom </t>
  </si>
  <si>
    <t xml:space="preserve">Pracovné, príp. cestné dopravné priestory ako zdroje pádov osôb </t>
  </si>
  <si>
    <t>Graf 2.1 Bilancia obyvateľov SR vo veku 15 a viac rokov v roku 2019</t>
  </si>
  <si>
    <t>15 – 24 rokov</t>
  </si>
  <si>
    <t>25 – 34 rokov</t>
  </si>
  <si>
    <t>35 – 44 rokov</t>
  </si>
  <si>
    <t>45 – 54 rokov</t>
  </si>
  <si>
    <t>55 a viac rokov</t>
  </si>
  <si>
    <t>Tabuľka 2.1 Ekonomicky aktívne obyvateľstvo podľa vybraných vekových skupín v roku 2019</t>
  </si>
  <si>
    <t>Zmena oproti roku 2018</t>
  </si>
  <si>
    <t>2017</t>
  </si>
  <si>
    <t>2018</t>
  </si>
  <si>
    <t>2019</t>
  </si>
  <si>
    <t xml:space="preserve">Pracujúci v zahraničí </t>
  </si>
  <si>
    <t>Pracujúci v SR</t>
  </si>
  <si>
    <t>Zdroj: ŠÚ SR,VZPS</t>
  </si>
  <si>
    <t>2019/2018</t>
  </si>
  <si>
    <t>index 2019/2018</t>
  </si>
  <si>
    <t>Zmena 2019/2018</t>
  </si>
  <si>
    <t>Index 2019/2018</t>
  </si>
  <si>
    <t>Zdroj: ŠÚ SR, Štatistická správa o základných vývojových tendenciách v hospodárstve SR vo 4. štvrťroku 2018, Štatistická správa o základných vývojových tendenciách v hospodárstve SR vo 4. štvrťroku 2019</t>
  </si>
  <si>
    <t>Graf 2.7 Vývoj počtu pracujúcich občanov Slovenskej republiky na území  SR a krátkodobo v zahraničí v tis. osobách</t>
  </si>
  <si>
    <t>Tabuľka 2.6 Pracujúci podľa veku v roku 2019 (priemer za rok)</t>
  </si>
  <si>
    <t xml:space="preserve">Tabuľka 2.7 Pracujúci podľa vzdelania v roku 2019 (priemer za rok) </t>
  </si>
  <si>
    <t xml:space="preserve">Tabuľka 2.8 Pracujúci podľa krajov v roku 2019 (priemer za rok) </t>
  </si>
  <si>
    <t>Tabuľka 2.9 Vývoj zahraničnej pracovnej migrácie podľa krajov v roku 2019</t>
  </si>
  <si>
    <t xml:space="preserve">Tabuľka 2.10 Miera zamestnanosti vo veku 20 – 64 rokov podľa krajov (priemer za rok v %)
</t>
  </si>
  <si>
    <t>Tabuľka 2.12 Voľné pracovné miesta v roku 2019 podľa krajov (priemer za rok)</t>
  </si>
  <si>
    <t>Tabuľka 2.17 Nezamestnanosť podľa krajov v roku 2019 (priemer za rok)</t>
  </si>
  <si>
    <t>2018 (v p. b.)</t>
  </si>
  <si>
    <t>1 rok až 2 roky</t>
  </si>
  <si>
    <t>dlhodobo nezamestnaní - viac ako 1 rok</t>
  </si>
  <si>
    <t>Nezamestnaní spolu</t>
  </si>
  <si>
    <t>Zdroj: ŠÚ SR, http://datacube.statistics.sk</t>
  </si>
  <si>
    <t>Eur</t>
  </si>
  <si>
    <t>Poľnohospo-dárstvo, lesníctvo a  rybolov</t>
  </si>
  <si>
    <t>Ťažba a dobývanie</t>
  </si>
  <si>
    <t>Priemyselná výroba</t>
  </si>
  <si>
    <t>Dodávka elektriny, plynu, pary a studeného vzduchu</t>
  </si>
  <si>
    <t>Dodávka vody; čistenie a odvod odpadových vôd, odpady a služby odstraňovania odpadov</t>
  </si>
  <si>
    <t>Ubytovacie a stravovacie služby</t>
  </si>
  <si>
    <t>Odborné, vedecké a technické činnosti</t>
  </si>
  <si>
    <t>Zdravotníctvo a sociálna pomoc</t>
  </si>
  <si>
    <t>Tabuľka 2 Miera zamestnanosti podľa veku a vzdelania v roku 2019 (priemer za rok v %)</t>
  </si>
  <si>
    <t>index rastu 2019 /2018</t>
  </si>
  <si>
    <t>index rastu 2019/2018</t>
  </si>
  <si>
    <t xml:space="preserve">   z toho poľnohospodárstvo</t>
  </si>
  <si>
    <t>Priemysel</t>
  </si>
  <si>
    <t>Veľkoobchod a maloobchod; oprava motor. vozidiel</t>
  </si>
  <si>
    <t>Priemerná mesačná mzda zamestnanca (v eur)</t>
  </si>
  <si>
    <t>Zdroj: ŠÚ SR, podľa štvrťročného štatistického výkazníctva, zamestnané osoby sú zamestnanci a podnikatelia; bez žien na materskej dovolenke, priemerná mesačná mzda zamestnanca je bez podnikateľských prijmov, údaje upravené o štatistický odhad neevidovaných miezd</t>
  </si>
  <si>
    <t>Tabuľka 3 Voľné pracovné miesta a miera voľných pracovných miest podľa ekonomických činností v SR spolu (priemer za rok 2019)</t>
  </si>
  <si>
    <t>Hospodárstvo SR spolu</t>
  </si>
  <si>
    <t>Poľnohospodárstvo, lesníctvo a rybolov</t>
  </si>
  <si>
    <t xml:space="preserve">Priemysel </t>
  </si>
  <si>
    <t>Doprava a skladovanie</t>
  </si>
  <si>
    <t>Informácie a komunikácia</t>
  </si>
  <si>
    <t>Administratívne služby</t>
  </si>
  <si>
    <t xml:space="preserve">Umenie, zábava a rekreácia </t>
  </si>
  <si>
    <t xml:space="preserve">Ostatné činnosti </t>
  </si>
  <si>
    <t>Zdroj: ŠÚ SR, Štatistická správa o základných vývojových tendenciách v hospodárstve SR v 4. štvrťroku 2019 (zo štvrťročného štatistického výkazníctva vrátane údajov za podnikateľov)</t>
  </si>
  <si>
    <t>Miera voľných pracovných miest (v %)</t>
  </si>
  <si>
    <t xml:space="preserve">Voľné pracovné miesta spolu </t>
  </si>
  <si>
    <t xml:space="preserve"> Zdroj: ŠÚ SR, Štatistická správa o základných vývojových tendenciách v hospodárstve SR v 4. štvrťroku 2019 (zo štvrťročného štatistického výkazníctva vrátane údajov za podnikateľov)</t>
  </si>
  <si>
    <t>Tabuľka 8 Priemerná hrubá mesačná mzda v podnikateľskej a nepodnikateľskej sfére podľa dosiahnutého stupňa vzdelania – rok 2019 v €</t>
  </si>
  <si>
    <t>Zdroj: Trexima, Informačný systém o priemerných zárobkoch IV. štvrťrok 2019</t>
  </si>
  <si>
    <t xml:space="preserve">Tabuľka 9 Priemerná hrubá mesačná mzda v podnikateľskej a nepodnikateľskej sfére 
podľa hlavnej triedy SK ISCO-08 – rok 2019 v €
</t>
  </si>
  <si>
    <t>Tabuľka 10 Priemerná hrubá mesačná mzda v podnikateľskej a nepodnikateľskej sfére podľa veku – rok 2019 v €</t>
  </si>
  <si>
    <t>Zdroj: Trexima, Informačný systém o priemerných zárobkoch IV. štvrťrok 2019</t>
  </si>
  <si>
    <t>Intervencia národného projektu (ďalej len „NP“) je zameraná na podporu registrovaných sociálnych podnikov (ďalej len RSP“) podľa zákona č. 112/2018 Z. z. v súlade s prínosom OP ĽZ, zameraným na predchádzanie nezamestnanosti prostredníctvom podpory podnikania a vytvárania podnikov v širšom priestore sociálnej ekonomiky. Cieľom NP je pilotné overenie funkčnosti nastaveného systému investičnej podpory RSP, aby prežili náročnú počiatočnú fázu fungovania a dosiahli úroveň stability, ktorá im následne umožní zlepšiť prístup k zamestnaniu a predchádzať nezamestnanosti vo väzbe na potreby trhu práce a regionálnych trhov práce. Účelom NP je podpora RSP formou povinnej kombinácie návratnej pomoci (finančného nástroja, resp. komerčného úveru) prostredníctvom finančnej inštitúcie a nenávratnej pomoci - nenávratného finančného príspevku (ďalej len „NFP“) prostredníctvom Ústredia PSVR ako prijímateľa NPa poskytovateľa NFP užívateľom podľa zákona č. 292/2014 Z.z. o príspevku poskytovanoposkytovanom z európskych štrukturálnych a investičných fondov. NFP bude poskytovaný RSP, ktorým bol prvotne poskytnutý úver podľa schváleného investičného zámeru. Z NFP budú pre RSP oprávnené výdavky na obstaranie tovarov, poskytnutie služieb a na mzdy, podľa stanovených pravidiel v súlade so schémou Štátnej pomoci na podporu podnikov v širšom priestore SE resp. Schémou pomoci de minimis. Cieľovými skupinami NP sú zamestnávatelia (RSP), zamestnanci, uchádzači o zamestnanie a neaktívne osoby. Aktivity NP a výdavky spolufinancované z ESF sú oprávnené iba pre územie menej rozvinutých regiónov SR.</t>
  </si>
  <si>
    <t>z toho Iný registrovaný sociálny podnik</t>
  </si>
  <si>
    <t>Stráne Invest RSP, s.r.o.</t>
  </si>
  <si>
    <t>Kežmarok</t>
  </si>
  <si>
    <t>Medové týždne s.r.o.</t>
  </si>
  <si>
    <t>Lučenec</t>
  </si>
  <si>
    <t>Agro – drevinový ekosystém BBSK, s.r.o.</t>
  </si>
  <si>
    <t>Poltár</t>
  </si>
  <si>
    <t>Mestský sociálny podnik s.r.o. Jelšava</t>
  </si>
  <si>
    <t>Revúca</t>
  </si>
  <si>
    <t>Sociálny podnik Jarovnice, s.r.o.
SIPSTAV s.r.o.</t>
  </si>
  <si>
    <t>Sabinov</t>
  </si>
  <si>
    <t>Integrácia s.r.o.</t>
  </si>
  <si>
    <t>Hrabovčan, s.r.o.</t>
  </si>
  <si>
    <t>Vranov nad Topľou</t>
  </si>
  <si>
    <t>Sociálny podnik obce Slavošovce s.r.o.
BUZGÓ s.r.o.
Obecná prevadzkáreň, s.r.o. Jablonov r.s.p.
NALIMEX r.s.p., s.r.o.</t>
  </si>
  <si>
    <t>Rožňava</t>
  </si>
  <si>
    <t>Sociálny podnik Tibava, s.r.o.</t>
  </si>
  <si>
    <t>Sobrance</t>
  </si>
  <si>
    <t>ARUD Slovakia s.r.o.</t>
  </si>
  <si>
    <t>Budimírske služby s.r.o</t>
  </si>
  <si>
    <t>Košice-okolie</t>
  </si>
  <si>
    <t>Mestský podnik Snina, s.r.o.</t>
  </si>
  <si>
    <t>Snina</t>
  </si>
  <si>
    <t>CHDMI, s.r.o. SPMI r.s.p. s.r.o. EkonoConsult, s.r.o. Viktória Dance Servis, s.r.o.</t>
  </si>
  <si>
    <t>Tabuľka 22 Vyhlásené vyzvania pre národné projekty  a dopytovo-orientované výzvy za rok 2019</t>
  </si>
  <si>
    <t>Tabuľka 5 Miera nezamestnanosti podľa veku a vzdelania v roku 2019 (priemer za rok v %)</t>
  </si>
  <si>
    <t>Zákonodarcovia, vedúci a riadiaci zamestnanci</t>
  </si>
  <si>
    <t>Prevádzkoví zamestnanci v službách a obchode</t>
  </si>
  <si>
    <t>Kvalifikovaní robotníci v poľnohosp., lesníctve</t>
  </si>
  <si>
    <t>Remeselní a kvalifikovaní robotníci v príb. odb.</t>
  </si>
  <si>
    <t>Tabuľka 11 Priemerná hrubá mesačná mzda v podnikateľskej a nepodnikateľskej sfére podľa regiónov – rok 2019 v €</t>
  </si>
  <si>
    <t>Tabuľka 12 Priemerná hrubá mesačná mzda a vybrané zložky mzdy zamestnancov podľa pohlavia – rok 2019</t>
  </si>
  <si>
    <t>Tabuľka 13 Podiely zamestnancov v pásmach priemernej hrubej mesačnej mzdy – rok 2019</t>
  </si>
  <si>
    <t>Tabuľka 14 Priemerná hrubá mesačná mzda v podnikateľskej a nepodnikateľskej sfére podľa stupňov vzdelania (plný pracovný čas) – rok 2019</t>
  </si>
  <si>
    <t>Tabuľka 15 Priemerná hrubá mesačná mzda v podnikateľskej a nepodnikateľskej sfére podľa hlavnej triedy SK ISCO-08 a pohlavia (plný pracovný čas) – rok 2019</t>
  </si>
  <si>
    <t>Zdroj: Trexima, Informačný systém o priemerných zárobkoch I., II., III., IV. štvrťrok 2019</t>
  </si>
  <si>
    <t>1Q/2019</t>
  </si>
  <si>
    <t>2Q/2019</t>
  </si>
  <si>
    <t>3Q/2019</t>
  </si>
  <si>
    <t>4Q/2019</t>
  </si>
  <si>
    <t>Veľkostná kategória
(počet zamestnancov)</t>
  </si>
  <si>
    <t>Tabuľka 20 Priemerný hodinový zárobok podľa rodového členenia v podnikateľskej sfére – 4. štvrťrok 2019</t>
  </si>
  <si>
    <t>Tabuľka 21 Mesačné náklady práce na zamestnanca v SR za rok 2018 podľa odvetví</t>
  </si>
  <si>
    <t>Zdroj: ŠÚ SR, Štatistická správa o základných vývojových tendenciách v hospodárstve SR vo 4. štvrťroku 2019</t>
  </si>
  <si>
    <t>Prírastok/úbytok voľných pracovných  miest</t>
  </si>
  <si>
    <t>-3 168</t>
  </si>
  <si>
    <t>Tabuľka 2.4 Štruktúra ekonomicky aktívnych obyvateľov podľa krajov v roku 2019</t>
  </si>
  <si>
    <t>Tabuľka 2.5 Prírastky/úbytky počtu ekonomicky aktívnych a neaktívnych v roku 2019 podľa krajov</t>
  </si>
  <si>
    <t>.2,1</t>
  </si>
  <si>
    <t>Indexy 2019/2018</t>
  </si>
  <si>
    <t>Zdroj: ŠÚ SR, Štatistická správa o základných vývojových tendenciách v hospodárstve SR vo 4. štvrťroku 2018, Štatistická správa o základných vývojových tendenciách v hospodárstve SR vo 4. štvrťroku 2019</t>
  </si>
  <si>
    <t xml:space="preserve">Prírastok/úbytok </t>
  </si>
  <si>
    <t>Úroveň oproti SR</t>
  </si>
  <si>
    <t xml:space="preserve">1 359 </t>
  </si>
  <si>
    <t>1. Q. 2019</t>
  </si>
  <si>
    <t>2. Q. 2019</t>
  </si>
  <si>
    <t>3. Q. 2019</t>
  </si>
  <si>
    <t>4. Q. 2019</t>
  </si>
  <si>
    <t>Územie (kraje SR)</t>
  </si>
  <si>
    <t>4-6 mes.</t>
  </si>
  <si>
    <t>7-9 mes.</t>
  </si>
  <si>
    <t>37-42 mes.</t>
  </si>
  <si>
    <t>nad 48 mes.</t>
  </si>
  <si>
    <t>Zdroj: ŠÚ SR, Štatistická správa o základných vývojových tendenciách v hospodárstve SR 4. štvrťrok 2019</t>
  </si>
  <si>
    <t>Prírastky obyvateľstva SR v rokoch 2018 a 2019</t>
  </si>
  <si>
    <t>Veková štruktúra obyvateľstva SR, 2008 a 2019</t>
  </si>
  <si>
    <t>Priemerný vek obyvateľstva v roku 2019 v jednotlivých okresoch SR</t>
  </si>
  <si>
    <t>Bilancia obyvateľov SR vo veku 15 a viac rokov v roku 2019</t>
  </si>
  <si>
    <t>Ekonomicky aktívne obyvateľstvo podľa veku v roku 2019</t>
  </si>
  <si>
    <t>Štruktúra ekonomicky aktívnych obyvateľov podľa krajov v roku 2019</t>
  </si>
  <si>
    <t>Počet zamestnávateľov evidovaných v Sociálnej poisťovni v rokoch 2018 a 2019</t>
  </si>
  <si>
    <t>Počet právnych vzťahov s pravidelným mesačným príjmom evidovaných v Sociálnej poisťovni v rokoch 2018 a 2019</t>
  </si>
  <si>
    <t>Počet dohôd o prácach vykonávaných mimo pracovného pomeru evidovaných v Sociálnej poisťovni v rokoch 2018 a 2019</t>
  </si>
  <si>
    <t>Počet samostatne zárobkovo činných osôb evidovaných v Sociálnej poisťovni v rokoch 2018 a 2019</t>
  </si>
  <si>
    <t>Pracujúci podľa veku v roku 2019 (priemer za rok)</t>
  </si>
  <si>
    <t>Pracujúci podľa vzdelania v roku 2019 (priemer za rok)</t>
  </si>
  <si>
    <t>Pracujúci podľa krajov v roku 2019 (priemer za rok)</t>
  </si>
  <si>
    <t>Vývoj zahraničnej pracovnej migrácie podľa krajov v roku 2019</t>
  </si>
  <si>
    <t>Počet voľných pracovných miest a miera voľných pracovných miest v roku 2019</t>
  </si>
  <si>
    <t>Voľné pracovné miesta v roku 2019 podľa krajov (priemer za rok)</t>
  </si>
  <si>
    <t>Vývoj počtu uchádzačov o zamestnanie v jednotlivých mesiacoch v rokoch 2018 a 2019</t>
  </si>
  <si>
    <t>Vývoj počtov nezamestnaných mužov a žien v jednotlivých mesiacoch v rokoch 2018 a 2019</t>
  </si>
  <si>
    <t>Vývoj počtu disponibilných uchádzačov o zamestnanie v jednotlivých mesiacoch v rokoch 2018 a 2019</t>
  </si>
  <si>
    <t>Porovnanie priemerných počtov uchádzačov o zamestnanie v rokoch 2018 a 2019</t>
  </si>
  <si>
    <t>Priemerná miera evidovanej nezamestnanosti a priemerný počet UoZ v krajoch SR v roku 2019</t>
  </si>
  <si>
    <t>Priemerná miera evidovanej nezamestnanosti a miera nezamestnanosti z celkového počtu UoZ v SR v rokoch 2018 a 2019</t>
  </si>
  <si>
    <t>Podiel UoZ podľa stupňa vzdelania v krajoch SR v roku 2019</t>
  </si>
  <si>
    <t>Štruktúra uchádzačov o zamestnanie podľa veku v krajoch SR v roku 2019 (v %)</t>
  </si>
  <si>
    <t>Priemerný počet uchádzačov o zamestnanie podľa dĺžky evidencie v mesiacoch v roku 2019 podľa regiónov SR (v osobách)</t>
  </si>
  <si>
    <t>Podiel voľných pracovných miest v roku 2019 podľa požiadaviek na vzdelanie</t>
  </si>
  <si>
    <t>Podiel voľných pracovných miest v roku 2019 podľa SK ISCO-08*</t>
  </si>
  <si>
    <t>Nezamestnanosť podľa veku v roku 2019 (priemer za rok)</t>
  </si>
  <si>
    <t>Nezamestnanosť podľa krajov v roku 2019 (priemer za rok)</t>
  </si>
  <si>
    <t>Nezamestnanosť podľa dĺžky trvania nezamestnanosti v roku 2019 (priemer za rok)</t>
  </si>
  <si>
    <t>Ekonomicky aktívne obyvateľstvo v roku 2019</t>
  </si>
  <si>
    <t>Miera zamestnanosti podľa veku a vzdelania v roku 2019 (priemer za rok v %)</t>
  </si>
  <si>
    <t>Pracujúci podľa krajov v roku 2019 (priemer za rok)</t>
  </si>
  <si>
    <t xml:space="preserve">Miera nezamestnanosti podľa veku a vzdelania v roku 2019 (priemer za rok v %) </t>
  </si>
  <si>
    <t>Miera evidovanej nezamestnanosti v jednotlivých okresoch SR (priemer za rok 2019)</t>
  </si>
  <si>
    <t>Stav uchádzačov o zamestnanie absolventov škôl ku koncu roka 2019</t>
  </si>
  <si>
    <t>Priemerná hrubá mesačná mzda v podnikateľskej a nepodnikateľskej sfére podľa dosiahnutého stupňa vzdelania – rok 2019</t>
  </si>
  <si>
    <t>Priemerná hrubá mesačná mzda v podnikateľskej a nepodnikateľskej sfére podľa hlavnej triedy SK ISCO-08 – rok 2019</t>
  </si>
  <si>
    <t>Priemerná hrubá mesačná mzda v podnikateľskej a nepodnikateľskej sfére podľa veku – rok 2019</t>
  </si>
  <si>
    <t>Priemerná hrubá mesačná mzda v podnikateľskej a nepodnikateľskej sfére podľa regiónov –  rok  2019</t>
  </si>
  <si>
    <t>Priemerná hrubá mesačná mzda a vybrané zložky mzdy zamestnancov podľa pohlavia – rok  2019</t>
  </si>
  <si>
    <t>Podiely zamestnancov v pásmach priemernej hrubej mesačnej mzdy – rok 2019</t>
  </si>
  <si>
    <t>Priemerná hrubá mesačná mzda v podnikateľskej a nepodnikateľskej sfére podľa stupňov vzdelania (plný pracovný čas) – rok 2019</t>
  </si>
  <si>
    <t>Priemerná hrubá mesačná mzda v podnikateľskej a nepodnikateľskej sfére podľa hlavnej triedy ISCO-08 a pohlavia (plný pracovný čas) – rok 2019</t>
  </si>
  <si>
    <t>Priemerný hodinový zárobok podľa rodového členenia v podnikateľskej sfére – 4. štvrťrok 2019</t>
  </si>
  <si>
    <t>Mesačné náklady práce na zamestnanca v SR za rok 2019 podľa odvetví</t>
  </si>
  <si>
    <t>Vyhlásené vyzvania pre národné projekty  a dopytovo-orientovené výzvy za rok 2019</t>
  </si>
  <si>
    <t>Počet registrovaných sociálnych podnikov podľa typu v roku 2019</t>
  </si>
  <si>
    <t>Počet registrovaných  sociálnych podnikov v najmenej rozvinutých okresoch v roku  2019</t>
  </si>
  <si>
    <t>Priemerná mesačná nominálna mzda a jej rast v rokoch 2018 a 2019 podľa odvetví</t>
  </si>
  <si>
    <t>Štruktúra mesačných nákladov práce v SR za rok 2018</t>
  </si>
  <si>
    <t>Mesačné náklady práce na zamestnanca v roku 2018 podľa krajov (v eurách)</t>
  </si>
  <si>
    <t>Zoznam tabuliek a grafov použitých v Správe o sociálnej situácii obyvateľstva Slovenskej republiky za rok 2019 v 1. a 2. kapitole a ich prílohách</t>
  </si>
  <si>
    <t>SSSO - Správa o sociálnej situácii obyvateľstva Slovenskej republiky za rok 2019</t>
  </si>
  <si>
    <t>Tabuľka 1.1 Prírastky obyvateľstva SR v rokoch 2018 a 2019</t>
  </si>
  <si>
    <t>HDP v s.c. 2015 (mld. €)</t>
  </si>
  <si>
    <t>*Údaje za predchádzajúce roky boli revidované v máji 2020.</t>
  </si>
  <si>
    <r>
      <t xml:space="preserve">Miera zamestnanosti </t>
    </r>
    <r>
      <rPr>
        <vertAlign val="superscript"/>
        <sz val="11"/>
        <color rgb="FF000000"/>
        <rFont val="Arial Narrow"/>
        <family val="2"/>
        <charset val="238"/>
      </rPr>
      <t>8)</t>
    </r>
    <r>
      <rPr>
        <sz val="11"/>
        <color rgb="FF000000"/>
        <rFont val="Arial Narrow"/>
        <family val="2"/>
        <charset val="238"/>
      </rPr>
      <t xml:space="preserve"> </t>
    </r>
  </si>
  <si>
    <t>Zdroj: ŠÚ SR Štatistická správa o základných vývojových tendenciách v hospodárstve SR vo 4.štvrťroku 2019</t>
  </si>
  <si>
    <t xml:space="preserve"> Pošty a spoje</t>
  </si>
  <si>
    <t xml:space="preserve"> Zdravotníctvo</t>
  </si>
  <si>
    <t xml:space="preserve"> Nábytok, vybavenie domácnosti a bežná údržba domácností</t>
  </si>
  <si>
    <t xml:space="preserve"> Hotely a reštaurácie</t>
  </si>
  <si>
    <t xml:space="preserve"> Rozličné tovary a služby</t>
  </si>
  <si>
    <r>
      <t xml:space="preserve">Stále váhy v o/oo </t>
    </r>
    <r>
      <rPr>
        <b/>
        <vertAlign val="superscript"/>
        <sz val="11"/>
        <color rgb="FFFFFFFF"/>
        <rFont val="Arial Narrow"/>
        <family val="2"/>
        <charset val="238"/>
      </rPr>
      <t>1)</t>
    </r>
  </si>
  <si>
    <t>Zdroj: ŠÚ SR - Štatistická správa o základných vývojových tendenciách v hospodárstve SR vo 4. štvrťroku 2019</t>
  </si>
  <si>
    <t>rozostavaných k 31.12.2019</t>
  </si>
  <si>
    <t>dokončených v roku 2019</t>
  </si>
  <si>
    <t xml:space="preserve">spolu v roku 2019 </t>
  </si>
  <si>
    <t>z toho asanáciou v roku 2019</t>
  </si>
  <si>
    <t xml:space="preserve"> Byty spolu</t>
  </si>
  <si>
    <t xml:space="preserve">    verejný</t>
  </si>
  <si>
    <t xml:space="preserve">    súkromný</t>
  </si>
  <si>
    <t xml:space="preserve"> z úhrnu bytov:</t>
  </si>
  <si>
    <t xml:space="preserve">   v tom sektor:</t>
  </si>
  <si>
    <t xml:space="preserve">    byty v rodinných domoch</t>
  </si>
  <si>
    <t>muži 2009</t>
  </si>
  <si>
    <t>ženy 2009</t>
  </si>
  <si>
    <t>2019 mm</t>
  </si>
  <si>
    <t>2009 mm</t>
  </si>
  <si>
    <t>Graf 1.2 Veková štruktúra obyvateľstva SR, 2009 a 2019</t>
  </si>
  <si>
    <t>Podiel na celkovom počte trvale bývajúcich obyvateľov v SR</t>
  </si>
  <si>
    <t>Počet trvale bývajúcich obyvateľov k 31. 12. 2019</t>
  </si>
  <si>
    <t>začatých v roku 2019</t>
  </si>
  <si>
    <t>Tabuľka 23 Počet registrovaných sociálnych podnikov podľa typu v roku 2019</t>
  </si>
  <si>
    <r>
      <t xml:space="preserve">Tabuľka 24 Počet registrovaných </t>
    </r>
    <r>
      <rPr>
        <sz val="11"/>
        <rFont val="Arial Narrow"/>
        <family val="2"/>
        <charset val="238"/>
      </rPr>
      <t> </t>
    </r>
    <r>
      <rPr>
        <b/>
        <sz val="11"/>
        <rFont val="Arial Narrow"/>
        <family val="2"/>
        <charset val="238"/>
      </rPr>
      <t>sociálnych podnikov v najmenej rozvinutých okresoch v roku 2019</t>
    </r>
  </si>
  <si>
    <t>Zdroj: ŠÚ SR; metodika ESA 2010; stále ceny vypočítané reťazením objemov k referenčnému roku 2015</t>
  </si>
  <si>
    <t>Počet pracujúcich (v tis. osôb)</t>
  </si>
  <si>
    <t xml:space="preserve">Tabuľka 3 Pracujúci podľa krajov v roku 2019 (priemer za rok) </t>
  </si>
  <si>
    <t>Verejná správa a obrana; povinné sociálne zabezepčenie</t>
  </si>
  <si>
    <t xml:space="preserve">Spolu </t>
  </si>
  <si>
    <t>Cieľom projektu je zvýšiť zamestnanosť, zamestnateľnosť a znížiť nezamestnanosť s osobitným dôrazom na dlhodobo nezamestnaných, nízko kvalifikovaných, starších a zdravotne postihnuté osoby. Projekt je zameraný na podporu zamestnanosti a zníženie nezamestnanosti znevýhodnených osôb, značne znevýhodnených osôb, zraniteľných osôb formou poskytovania príspevkov integračným podnikom. V rámci predmetného NP sa v regiónoch prostredníctvom úradov práce, sociálnych vecí a rodiny aj v roku 2019 implementovali aktívne opatrenia na trhu práce podľa zákona č. 5/2004 Z. z. o službách zamestnanosti a o zmene a doplnení niektorých zákonov v znení neskorších predpisov, zamerané na podporu registrovaných integračných sociálnych podnikov vo väzbe na zákon č. 112/2018 Z. z..</t>
  </si>
  <si>
    <t>06/2019 -11/2023</t>
  </si>
  <si>
    <t>03/2020-11/2023</t>
  </si>
  <si>
    <t>Tabuľka 1 Ekonomicky aktívne obyvateľstvo v roku 2019</t>
  </si>
  <si>
    <t>Graf 1 Miera evidovanej nezamestnanosti v jednotlivých okresoch SR (priemer za rok 2019)</t>
  </si>
  <si>
    <t>Graf 1 Priemerný vek obyvateľstva v roku 2019 v jednotlivých okresoch SR</t>
  </si>
  <si>
    <t>Tabuľka 6 Stav uchádzačov o zamestnanie absolventov škôl ku koncu roka 2019</t>
  </si>
  <si>
    <t>Absolventi SOŠ s ukončeným vyšším odborným vzdelaním (stupeň vzdelania 16)</t>
  </si>
  <si>
    <t xml:space="preserve">   B Ťažba a dobývanie</t>
  </si>
  <si>
    <t xml:space="preserve">   C Priemyselná výroba</t>
  </si>
  <si>
    <t xml:space="preserve">   D Dodávka elektriny, plynu, pary a studeného vzduchu</t>
  </si>
  <si>
    <t xml:space="preserve">   E Dodávka vody, čistenie a odvod odpadových vôd, odpady a služby odstraňovania odpadov</t>
  </si>
  <si>
    <t xml:space="preserve">Zdroj: ŠÚ S, Štatistická správa o základných vývojových tendenciách v hospodárstve SR v 4. štvrťroku 2019 </t>
  </si>
  <si>
    <t>Úplné stredné - úplné stredné učňovské s maturitou + úplné stredné odborné + úplné stredné všeobecné + vyššie odborné.</t>
  </si>
  <si>
    <t>Rok 2019</t>
  </si>
  <si>
    <t>Čerpanie finančných prostriedkov (v €)</t>
  </si>
  <si>
    <t>§ 53f</t>
  </si>
  <si>
    <t>Hlavným cieľom projektu, v kontexte zákona č. 112/2018 Z.z. o sociálnej ekonomike a sociálnych podnikoch, je vytvorenie a pilotné overenie fungovania podpornej infraštruktúry pre sociálnu ekonomiku (SE) na celom území SR, prostredníctvom Centrálnej koordinačnej jednotky SE a regionálnych centier SE. V rámci týchto aktivít projektu v priebehu roka 2019 bolo otvorených všetkých 7 regionálnych centier sociálnej ekonomiky v územnej pôsobnosti každého samosprávneho kraja, ktoré spolu so zastúpením v Bratislave, zvyšujú povedomie o sociálnej ekonomike, koordinovane poskytujú záujemcom a potenciálnym subjektom sociálnej ekonomiky bezplatné informácie o sociálnom podnikaní, informujú o zákone o sociálnej ekonomike a sociálnych podnikoch a taktiež usmerňujú a poskytujú nevyhnutnú pomoc a podporu pri rozbehu novovznikajúcim sociálnym podnikom.</t>
  </si>
  <si>
    <t>06/2018 -05/2022</t>
  </si>
  <si>
    <t>Implementačná agentúra MPSVR</t>
  </si>
  <si>
    <t>NP Inštitút sociálnej ekonomiky</t>
  </si>
  <si>
    <t>Graf 2.9 Porovnanie vývoja nezamestnanosti podľa evidencie ŠÚ SR a ÚPSVR</t>
  </si>
  <si>
    <t>Graf 2.10 Vývoj počtu uchádzačov o zamestnanie v jednotlivých mesiacoch v rokoch 2018 a 2019</t>
  </si>
  <si>
    <t>Graf 2.11 Vývoj počtov nezamestnaných mužov a žien v jednotlivých mesiacoch v rokoch 2018 a 2019</t>
  </si>
  <si>
    <t>Graf 2.12 Vývoj počtu disponibilných uchádzačov o zamestnanie v jednotlivých mesiacoch v rokoch 2018 a 2019</t>
  </si>
  <si>
    <t>Graf 2.13 Porovnanie priemerných počtov uchádzačov o zamestnanie v rokoch 2018 a 2019</t>
  </si>
  <si>
    <t>Graf 2.14 Priemerná miera evidovanej nezamestnanosti a priemerný počet UoZ v krajoch SR v roku 2019</t>
  </si>
  <si>
    <t>Graf 2.15 Priemerná miera evidovanej nezamestnanosti a miera nezamestnanosti z celkového počtu UoZ v SR v rokoch 2018 a 2019</t>
  </si>
  <si>
    <t>Graf 2.16 Podiel UoZ podľa stupňa vzdelania v krajoch SR v roku 2019</t>
  </si>
  <si>
    <t>Tabuľka 2.13 Štruktúra uchádzačov o zamestnanie podľa veku v krajoch SR v roku 2019 (v %)</t>
  </si>
  <si>
    <t>Tabuľka 2.14 Priemerný počet uchádzačov o zamestnanie podľa dĺžky evidencie v mesiacoch v roku 2019 podľa regiónov SR (v osobách)</t>
  </si>
  <si>
    <t>Graf 2.17 Podiel voľných pracovných miest v roku 2019 podľa požiadaviek na vzdelanie</t>
  </si>
  <si>
    <t>Graf 2.18 Podiel voľných pracovných miest v roku 2019 podľa SK ISCO-08*</t>
  </si>
  <si>
    <t xml:space="preserve">Graf 2.19 Vývoj počtov UoZ dlhodobo nezamestnaných občanov v roku 2018 a 2019 a ich podiel na celkovom počte UoZ
</t>
  </si>
  <si>
    <t>-0.8</t>
  </si>
  <si>
    <t>Tabuľka 2.18 Nezamestnanosť podľa dĺžky trvania nezamestnanosti v roku 2019 (priemer za rok)</t>
  </si>
  <si>
    <t>Graf 2.20 Vývoj počtu nezamestnaných v SR spolu z toho dlhodobo nezamestnaných (v tis. osobách)</t>
  </si>
  <si>
    <t>Graf 2.21 Priemerná nominálna mesačná mzda zamestnanca hospodárstva SR v eur</t>
  </si>
  <si>
    <t>Graf 2.22 Vývoj priemernej mesačnej mzdy od roku 2008 (v %)</t>
  </si>
  <si>
    <t xml:space="preserve">Tabuľka 2.19 Priemerná nominálna mesačná mzda podľa krajov </t>
  </si>
  <si>
    <t>Tabuľka 2.20 Priemerná mesačná nominálna mzda a jej rast v rokoch 2018 a 2019 podľa odvetví</t>
  </si>
  <si>
    <t>Tabuľka 2.21 Priemerná nominálna mesačná mzda podľa veľkosti podnikov</t>
  </si>
  <si>
    <t>Tabuľka 2.22 Dynamika ročných nákladov práce v SR na zamestnanca (v eurách)</t>
  </si>
  <si>
    <t>Tabuľka 2.23 Štruktúra mesačných nákladov práce v SR za rok 2018</t>
  </si>
  <si>
    <t xml:space="preserve">Zdroj: ŠÚ SR, štatistické zisťovanie o úplných nákladoch práce, vlastné prepočty, prípadné rozdiely vznikli zaokrúhľovaním
</t>
  </si>
  <si>
    <t>Tabuľka 2.24 Mesačné náklady práce na zamestnanca v roku 2018 podľa krajov (v eurách)</t>
  </si>
  <si>
    <t>Graf 2.23 Rozdelenie ostatných registrovaných pracovných úrazov podľa zdroja úrazu</t>
  </si>
  <si>
    <t>Graf 2.24 Choroby z povolania podľa klasifikácie ekonomických činností</t>
  </si>
  <si>
    <t>Graf 1.1 Vývoj hrubého domáceho produktu v bežných a stálych cenách</t>
  </si>
  <si>
    <r>
      <rPr>
        <i/>
        <vertAlign val="superscript"/>
        <sz val="11"/>
        <rFont val="Arial Narrow"/>
        <family val="2"/>
        <charset val="238"/>
      </rPr>
      <t xml:space="preserve">1) </t>
    </r>
    <r>
      <rPr>
        <i/>
        <sz val="11"/>
        <rFont val="Arial Narrow"/>
        <family val="2"/>
        <charset val="238"/>
      </rPr>
      <t>metodika ESA 2010, údaje od roku 2019 sú spresnenými štvrťročnými odhadmi</t>
    </r>
  </si>
  <si>
    <r>
      <rPr>
        <i/>
        <vertAlign val="superscript"/>
        <sz val="11"/>
        <rFont val="Arial Narrow"/>
        <family val="2"/>
        <charset val="238"/>
      </rPr>
      <t xml:space="preserve">2) </t>
    </r>
    <r>
      <rPr>
        <i/>
        <sz val="11"/>
        <rFont val="Arial Narrow"/>
        <family val="2"/>
        <charset val="238"/>
      </rPr>
      <t>v stálych cenách vypočítaných reťazením objemov k referenčnému roku 2015</t>
    </r>
  </si>
  <si>
    <r>
      <rPr>
        <i/>
        <vertAlign val="superscript"/>
        <sz val="11"/>
        <rFont val="Arial Narrow"/>
        <family val="2"/>
        <charset val="238"/>
      </rPr>
      <t xml:space="preserve">3) </t>
    </r>
    <r>
      <rPr>
        <i/>
        <sz val="11"/>
        <rFont val="Arial Narrow"/>
        <family val="2"/>
        <charset val="238"/>
      </rPr>
      <t>počítaná zo spotrebiteľských cien, od roku 2005 s ročnou aktualizáciou váh</t>
    </r>
  </si>
  <si>
    <r>
      <rPr>
        <i/>
        <vertAlign val="superscript"/>
        <sz val="11"/>
        <rFont val="Arial Narrow"/>
        <family val="2"/>
        <charset val="238"/>
      </rPr>
      <t xml:space="preserve">4) </t>
    </r>
    <r>
      <rPr>
        <i/>
        <sz val="11"/>
        <rFont val="Arial Narrow"/>
        <family val="2"/>
        <charset val="238"/>
      </rPr>
      <t>VZPS – výberové zisťovanie pracovných síl; v priemere za obdobie; pracujúci v zmysle VZPS sú všetky osoby vo veku od 15 rokov, ktoré vsledovanom (referenčnom) týždni vykonávajú aspoň 1 hodinu prácu za mzdu, plat alebo iný druh odmeny alebo prácu za účelom dosiahnutia zisku, vrátane osôb vykonávajúcich prácu na základe dohôd, sezónnych pracovníkov, osôb na riadnej materskej dovolenke, osôb pracujúcich v zahraničí menej ako 1 rok, osôb dochádzajúcich za prácou do zahraničia a osôb platených na aktivačných prácach; respondenti sú zahrnutí do odvetví podľa ekonomickej činnosti miestnej jednotky nie celého podniku</t>
    </r>
  </si>
  <si>
    <r>
      <rPr>
        <i/>
        <vertAlign val="superscript"/>
        <sz val="11"/>
        <rFont val="Arial Narrow"/>
        <family val="2"/>
        <charset val="238"/>
      </rPr>
      <t xml:space="preserve">5) </t>
    </r>
    <r>
      <rPr>
        <i/>
        <sz val="11"/>
        <rFont val="Arial Narrow"/>
        <family val="2"/>
        <charset val="238"/>
      </rPr>
      <t>zo štvrťročného štatistického výkazníctva; zamestnané osoby sú zamestnanci a podnikatelia; bez žien na materskej dovolenke</t>
    </r>
  </si>
  <si>
    <r>
      <rPr>
        <i/>
        <vertAlign val="superscript"/>
        <sz val="11"/>
        <rFont val="Arial Narrow"/>
        <family val="2"/>
        <charset val="238"/>
      </rPr>
      <t xml:space="preserve">6) </t>
    </r>
    <r>
      <rPr>
        <i/>
        <sz val="11"/>
        <rFont val="Arial Narrow"/>
        <family val="2"/>
        <charset val="238"/>
      </rPr>
      <t>zo štvrťročného štatistického výkazníctva; bez podnikateľských príjmov; údaje upravené o štatistický odhad neevidovaných miezd</t>
    </r>
  </si>
  <si>
    <r>
      <rPr>
        <i/>
        <vertAlign val="superscript"/>
        <sz val="11"/>
        <rFont val="Arial Narrow"/>
        <family val="2"/>
        <charset val="238"/>
      </rPr>
      <t xml:space="preserve">7) </t>
    </r>
    <r>
      <rPr>
        <i/>
        <sz val="11"/>
        <rFont val="Arial Narrow"/>
        <family val="2"/>
        <charset val="238"/>
      </rPr>
      <t>index reálnej mzdy je vypočítaný ako podiel indexu nominálnej mzdy a indexu spotrebiteľských cien</t>
    </r>
  </si>
  <si>
    <r>
      <rPr>
        <i/>
        <vertAlign val="superscript"/>
        <sz val="11"/>
        <rFont val="Arial Narrow"/>
        <family val="2"/>
        <charset val="238"/>
      </rPr>
      <t>8)</t>
    </r>
    <r>
      <rPr>
        <i/>
        <sz val="11"/>
        <rFont val="Arial Narrow"/>
        <family val="2"/>
        <charset val="238"/>
      </rPr>
      <t xml:space="preserve"> v percentách vyjadrený podiel počtu pracujúcich vo veku 20 - 64 rokov z celkového počtu obyvateľstva v rovnakom veku</t>
    </r>
  </si>
  <si>
    <t>Hrubý domáci produkt v bežných cenách</t>
  </si>
  <si>
    <r>
      <t xml:space="preserve">HRUBÝ DOMÁCI PRODUKT </t>
    </r>
    <r>
      <rPr>
        <vertAlign val="superscript"/>
        <sz val="11"/>
        <color rgb="FF000000"/>
        <rFont val="Arial Narrow"/>
        <family val="2"/>
        <charset val="238"/>
      </rPr>
      <t>1)</t>
    </r>
    <r>
      <rPr>
        <b/>
        <sz val="11"/>
        <color rgb="FF000000"/>
        <rFont val="Arial Narrow"/>
        <family val="2"/>
        <charset val="238"/>
      </rPr>
      <t xml:space="preserve"> </t>
    </r>
  </si>
  <si>
    <r>
      <rPr>
        <i/>
        <vertAlign val="superscript"/>
        <sz val="11"/>
        <rFont val="Arial Narrow"/>
        <family val="2"/>
        <charset val="238"/>
      </rPr>
      <t>1)</t>
    </r>
    <r>
      <rPr>
        <i/>
        <sz val="11"/>
        <rFont val="Arial Narrow"/>
        <family val="2"/>
        <charset val="238"/>
      </rPr>
      <t>váhy jednotlivých odborov sú ročne aktualizované</t>
    </r>
  </si>
  <si>
    <t>Graf 2.8 Počet voľných pracovných miest a miera voľných pracovných miest v roku 2019</t>
  </si>
  <si>
    <t>Národný projekt Podpora integračných podnikov</t>
  </si>
  <si>
    <t>Časová oprávnenosť projektu</t>
  </si>
  <si>
    <t>Finančná alokácia NFP</t>
  </si>
  <si>
    <t>Vývoj počtu pracujúcich občanov Slovenskej republiky na území  SR a krátkodobo v zahraničí v tis. osobách</t>
  </si>
  <si>
    <t>Graf 2.14</t>
  </si>
  <si>
    <t>Graf 2.15</t>
  </si>
  <si>
    <t>Graf 2.16</t>
  </si>
  <si>
    <t>Tabuľka 2.13</t>
  </si>
  <si>
    <t>Graf 2.19</t>
  </si>
  <si>
    <t>Vývoj počtov UoZ dlhodobo nezamestnaných občanov v roku 2018 a 2019 a ich podiel na celkovom počte UoZ</t>
  </si>
  <si>
    <t>Priemerný počet znevýhodnených uchádzačov v roku 2019 podľa regiónov SR (v osobách)</t>
  </si>
  <si>
    <t>Vývoj počtu nezamestnaných v SR spolu z toho dlhodobo nezamestnaných (v tis. osobách)</t>
  </si>
  <si>
    <t>Graf 2.21</t>
  </si>
  <si>
    <t>Priemerná nominálna mesačná mzda zamestnanca hospodárstva SR v eur</t>
  </si>
  <si>
    <t xml:space="preserve">Graf 2.22 </t>
  </si>
  <si>
    <t>Tabuľka 2.19</t>
  </si>
  <si>
    <t>Priemerná mesačná nominálna mzda podľa krajov</t>
  </si>
  <si>
    <t>Tabuľka 2.20</t>
  </si>
  <si>
    <t>Tabuľka 2.21</t>
  </si>
  <si>
    <t>Tabuľka 2.22</t>
  </si>
  <si>
    <t>Tabuľka 2.23</t>
  </si>
  <si>
    <t>Tabuľka 2.24</t>
  </si>
  <si>
    <t>Graf 2.23</t>
  </si>
  <si>
    <t>Graf 2.24</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</si>
  <si>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</si>
  <si>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</si>
  <si>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</si>
  <si>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</si>
  <si>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</si>
  <si>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</si>
  <si>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</si>
  <si>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</si>
  <si>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IZM – Iniciatíva na podporu zamestnanosti mladých ľudí</t>
  </si>
  <si>
    <t>KIDS – informačný systém pre sociálnoprávnu ochranu detí a sociálnu kuratelu</t>
  </si>
  <si>
    <t>KMC – Koordinačno-metodické centrum pre rodovo podmienené a domáce násilie</t>
  </si>
  <si>
    <t>MPSVR SR – Ministerstvo práce, sociálnych vecí a rodiny SR ; ministerstvo</t>
  </si>
  <si>
    <t>MRŽaM– mzdový rozdiel žien a mužov</t>
  </si>
  <si>
    <t>s. c. – stále ceny</t>
  </si>
  <si>
    <t>SK ISCO-08 – štatistická klasifikácia zamestnaní, verzia 2016</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</si>
  <si>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</si>
  <si>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</si>
  <si>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</si>
  <si>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</si>
  <si>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</si>
  <si>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VzPrTP – vzdelávanie a príprava pre trh práce</t>
  </si>
  <si>
    <t>ZUoZ - znevýhodnený uchádzač o zamestnanie</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</si>
</sst>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
    <numFmt numFmtId="165" formatCode="0.0"/>
    <numFmt numFmtId="166" formatCode="#,##0.0"/>
    <numFmt numFmtId="167" formatCode="_-* #,##0\ _€_-;\-* #,##0\ _€_-;_-* &quot;-&quot;??\ _€_-;_-@_-"/>
    <numFmt numFmtId="168" formatCode="#,##0_)"/>
    <numFmt numFmtId="169" formatCode="#,##0.000"/>
  </numFmts>
  <fonts count="79" x14ac:knownFonts="1">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1"/>
      <color rgb="FF00B050"/>
      <name val="Arial Narrow"/>
      <family val="2"/>
      <charset val="238"/>
    </font>
    <font>
      <sz val="11"/>
      <color theme="1"/>
      <name val="Arial Narrow"/>
      <family val="2"/>
      <charset val="238"/>
    </font>
    <font>
      <u/>
      <sz val="11"/>
      <color theme="10"/>
      <name val="Arial Narrow"/>
      <family val="2"/>
      <charset val="238"/>
    </font>
    <font>
      <b/>
      <sz val="11"/>
      <color rgb="FF000000"/>
      <name val="Arial Narrow"/>
      <family val="2"/>
      <charset val="238"/>
    </font>
    <font>
      <i/>
      <sz val="11"/>
      <color theme="1"/>
      <name val="Arial Narrow"/>
      <family val="2"/>
      <charset val="238"/>
    </font>
    <font>
      <sz val="11"/>
      <name val="Arial Narrow"/>
      <family val="2"/>
      <charset val="238"/>
    </font>
    <font>
      <b/>
      <sz val="11"/>
      <color theme="1"/>
      <name val="Arial Narrow"/>
      <family val="2"/>
      <charset val="238"/>
    </font>
    <font>
      <b/>
      <sz val="10"/>
      <color rgb="FFFFFFFF"/>
      <name val="Arial Narrow"/>
      <family val="2"/>
      <charset val="238"/>
    </font>
    <font>
      <sz val="11"/>
      <color rgb="FF000000"/>
      <name val="Arial Narrow"/>
      <family val="2"/>
      <charset val="238"/>
    </font>
    <font>
      <sz val="11"/>
      <color rgb="FF00B050"/>
      <name val="Arial Narrow"/>
      <family val="2"/>
      <charset val="238"/>
    </font>
    <font>
      <i/>
      <sz val="11"/>
      <color rgb="FF000000"/>
      <name val="Arial Narrow"/>
      <family val="2"/>
      <charset val="238"/>
    </font>
    <font>
      <i/>
      <sz val="11"/>
      <name val="Arial Narrow"/>
      <family val="2"/>
      <charset val="238"/>
    </font>
    <font>
      <b/>
      <sz val="11"/>
      <color rgb="FFFF0000"/>
      <name val="Arial Narrow"/>
      <family val="2"/>
      <charset val="238"/>
    </font>
    <font>
      <b/>
      <sz val="11"/>
      <name val="Arial Narrow"/>
      <family val="2"/>
      <charset val="238"/>
    </font>
    <font>
      <b/>
      <sz val="11"/>
      <color rgb="FFFFFFFF"/>
      <name val="Arial Narrow"/>
      <family val="2"/>
      <charset val="238"/>
    </font>
    <font>
      <b/>
      <sz val="10"/>
      <name val="Arial Narrow"/>
      <family val="2"/>
      <charset val="238"/>
    </font>
    <font>
      <sz val="10"/>
      <name val="Arial Narrow"/>
      <family val="2"/>
      <charset val="238"/>
    </font>
    <font>
      <vertAlign val="superscript"/>
      <sz val="11"/>
      <color rgb="FF000000"/>
      <name val="Arial Narrow"/>
      <family val="2"/>
      <charset val="238"/>
    </font>
    <font>
      <b/>
      <sz val="10"/>
      <color rgb="FF00B050"/>
      <name val="Arial Narrow"/>
      <family val="2"/>
      <charset val="238"/>
    </font>
    <font>
      <sz val="10"/>
      <color theme="1"/>
      <name val="Arial Narrow"/>
      <family val="2"/>
      <charset val="238"/>
    </font>
    <font>
      <i/>
      <sz val="10"/>
      <color theme="1"/>
      <name val="Arial Narrow"/>
      <family val="2"/>
      <charset val="238"/>
    </font>
    <font>
      <b/>
      <sz val="10"/>
      <color theme="1"/>
      <name val="Arial Narrow"/>
      <family val="2"/>
      <charset val="238"/>
    </font>
    <font>
      <u/>
      <sz val="10"/>
      <color theme="10"/>
      <name val="Arial Narrow"/>
      <family val="2"/>
      <charset val="238"/>
    </font>
    <font>
      <b/>
      <sz val="10"/>
      <color rgb="FF000000"/>
      <name val="Arial Narrow"/>
      <family val="2"/>
      <charset val="238"/>
    </font>
    <font>
      <sz val="10"/>
      <color rgb="FF000000"/>
      <name val="Arial Narrow"/>
      <family val="2"/>
      <charset val="238"/>
    </font>
    <font>
      <b/>
      <sz val="10"/>
      <color theme="0"/>
      <name val="Arial Narrow"/>
      <family val="2"/>
      <charset val="238"/>
    </font>
    <font>
      <i/>
      <sz val="10"/>
      <name val="Arial Narrow"/>
      <family val="2"/>
      <charset val="238"/>
    </font>
    <font>
      <sz val="12"/>
      <color theme="1"/>
      <name val="Arial Narrow"/>
      <family val="2"/>
      <charset val="238"/>
    </font>
    <font>
      <b/>
      <sz val="12"/>
      <color theme="1"/>
      <name val="Arial Narrow"/>
      <family val="2"/>
      <charset val="238"/>
    </font>
    <font>
      <b/>
      <sz val="12"/>
      <name val="Arial Narrow"/>
      <family val="2"/>
      <charset val="238"/>
    </font>
    <font>
      <sz val="12"/>
      <name val="Arial Narrow"/>
      <family val="2"/>
      <charset val="238"/>
    </font>
    <font>
      <i/>
      <sz val="12"/>
      <color theme="1"/>
      <name val="Arial Narrow"/>
      <family val="2"/>
      <charset val="238"/>
    </font>
    <font>
      <sz val="12"/>
      <color rgb="FF000000"/>
      <name val="Arial Narrow"/>
      <family val="2"/>
      <charset val="238"/>
    </font>
    <font>
      <i/>
      <sz val="12"/>
      <color rgb="FF000000"/>
      <name val="Arial Narrow"/>
      <family val="2"/>
      <charset val="238"/>
    </font>
    <font>
      <i/>
      <sz val="10"/>
      <color rgb="FF000000"/>
      <name val="Arial Narrow"/>
      <family val="2"/>
      <charset val="238"/>
    </font>
    <font>
      <sz val="9"/>
      <color theme="1"/>
      <name val="Arial Narrow"/>
      <family val="2"/>
      <charset val="238"/>
    </font>
    <font>
      <b/>
      <sz val="11"/>
      <color rgb="FFFF3399"/>
      <name val="Arial Narrow"/>
      <family val="2"/>
      <charset val="238"/>
    </font>
    <font>
      <b/>
      <sz val="12"/>
      <color rgb="FFFFFFFF"/>
      <name val="Arial Narrow"/>
      <family val="2"/>
      <charset val="238"/>
    </font>
    <font>
      <vertAlign val="superscript"/>
      <sz val="11"/>
      <color theme="1"/>
      <name val="Arial Narrow"/>
      <family val="2"/>
      <charset val="238"/>
    </font>
    <font>
      <i/>
      <vertAlign val="superscript"/>
      <sz val="11"/>
      <color rgb="FF000000"/>
      <name val="Arial Narrow"/>
      <family val="2"/>
      <charset val="238"/>
    </font>
    <font>
      <b/>
      <i/>
      <sz val="10"/>
      <color rgb="FF000000"/>
      <name val="Arial Narrow"/>
      <family val="2"/>
      <charset val="238"/>
    </font>
    <font>
      <i/>
      <sz val="11"/>
      <color rgb="FF000000"/>
      <name val="Symbol"/>
      <family val="1"/>
      <charset val="2"/>
    </font>
    <font>
      <b/>
      <sz val="11"/>
      <color rgb="FF333300"/>
      <name val="Arial Narrow"/>
      <family val="2"/>
      <charset val="238"/>
    </font>
    <font>
      <sz val="11"/>
      <color rgb="FF333300"/>
      <name val="Arial Narrow"/>
      <family val="2"/>
      <charset val="238"/>
    </font>
    <font>
      <sz val="11"/>
      <color rgb="FF253C73"/>
      <name val="Arial Narrow"/>
      <family val="2"/>
      <charset val="238"/>
    </font>
    <font>
      <b/>
      <sz val="10"/>
      <color rgb="FF333300"/>
      <name val="Arial Narrow"/>
      <family val="2"/>
      <charset val="238"/>
    </font>
    <font>
      <sz val="10"/>
      <color rgb="FF333300"/>
      <name val="Arial Narrow"/>
      <family val="2"/>
      <charset val="238"/>
    </font>
    <font>
      <b/>
      <sz val="12"/>
      <color rgb="FF000000"/>
      <name val="Arial Narrow"/>
      <family val="2"/>
      <charset val="238"/>
    </font>
    <font>
      <sz val="11"/>
      <color rgb="FFFFFFFF"/>
      <name val="Arial Narrow"/>
      <family val="2"/>
      <charset val="238"/>
    </font>
    <font>
      <sz val="9.5"/>
      <color rgb="FF333300"/>
      <name val="Arial Narrow"/>
      <family val="2"/>
      <charset val="238"/>
    </font>
    <font>
      <sz val="9.5"/>
      <color theme="1"/>
      <name val="Arial Narrow"/>
      <family val="2"/>
      <charset val="238"/>
    </font>
    <font>
      <b/>
      <i/>
      <sz val="11"/>
      <color theme="1"/>
      <name val="Arial Narrow"/>
      <family val="2"/>
      <charset val="238"/>
    </font>
    <font>
      <b/>
      <sz val="11"/>
      <color theme="0"/>
      <name val="Arial Narrow"/>
      <family val="2"/>
      <charset val="238"/>
    </font>
    <font>
      <b/>
      <u/>
      <sz val="11"/>
      <color rgb="FFB7194A"/>
      <name val="Arial Narrow"/>
      <family val="2"/>
      <charset val="238"/>
    </font>
    <font>
      <u/>
      <sz val="11"/>
      <color rgb="FFE85E89"/>
      <name val="Arial Narrow"/>
      <family val="2"/>
      <charset val="238"/>
    </font>
    <font>
      <sz val="11"/>
      <color theme="1" tint="0.499984740745262"/>
      <name val="Arial Narrow"/>
      <family val="2"/>
      <charset val="238"/>
    </font>
    <font>
      <b/>
      <sz val="11"/>
      <color theme="1" tint="0.499984740745262"/>
      <name val="Arial Narrow"/>
      <family val="2"/>
      <charset val="238"/>
    </font>
    <font>
      <b/>
      <sz val="11"/>
      <color theme="1"/>
      <name val="Calibri"/>
      <family val="2"/>
      <charset val="238"/>
      <scheme val="minor"/>
    </font>
    <font>
      <sz val="11"/>
      <color rgb="FFA7118A"/>
      <name val="Arial Narrow"/>
      <family val="2"/>
      <charset val="238"/>
    </font>
    <font>
      <b/>
      <sz val="11"/>
      <color rgb="FFA7118A"/>
      <name val="Arial Narrow"/>
      <family val="2"/>
      <charset val="238"/>
    </font>
    <font>
      <sz val="11"/>
      <color rgb="FFFF0000"/>
      <name val="Arial Narrow"/>
      <family val="2"/>
      <charset val="238"/>
    </font>
    <font>
      <b/>
      <sz val="12"/>
      <color rgb="FFA7118A"/>
      <name val="Arial Narrow"/>
      <family val="2"/>
      <charset val="238"/>
    </font>
    <font>
      <sz val="10"/>
      <color rgb="FFFF0000"/>
      <name val="Arial Narrow"/>
      <family val="2"/>
      <charset val="238"/>
    </font>
    <font>
      <sz val="10"/>
      <name val="Arial CE"/>
    </font>
    <font>
      <sz val="11"/>
      <color indexed="8"/>
      <name val="Arial Narrow"/>
      <family val="2"/>
      <charset val="238"/>
    </font>
    <font>
      <i/>
      <sz val="11"/>
      <color rgb="FFFF0000"/>
      <name val="Arial Narrow"/>
      <family val="2"/>
      <charset val="238"/>
    </font>
    <font>
      <b/>
      <sz val="10"/>
      <color rgb="FF7030A0"/>
      <name val="Arial Narrow"/>
      <family val="2"/>
      <charset val="238"/>
    </font>
    <font>
      <sz val="11"/>
      <color rgb="FF7030A0"/>
      <name val="Arial Narrow"/>
      <family val="2"/>
      <charset val="238"/>
    </font>
    <font>
      <b/>
      <sz val="14"/>
      <name val="Arial Narrow"/>
      <family val="2"/>
      <charset val="238"/>
    </font>
    <font>
      <b/>
      <sz val="14"/>
      <color rgb="FFA7118A"/>
      <name val="Arial Narrow"/>
      <family val="2"/>
      <charset val="238"/>
    </font>
    <font>
      <b/>
      <sz val="14"/>
      <color theme="1"/>
      <name val="Arial Narrow"/>
      <family val="2"/>
      <charset val="238"/>
    </font>
    <font>
      <b/>
      <vertAlign val="superscript"/>
      <sz val="11"/>
      <color rgb="FFFFFFFF"/>
      <name val="Arial Narrow"/>
      <family val="2"/>
      <charset val="238"/>
    </font>
    <font>
      <i/>
      <vertAlign val="superscript"/>
      <sz val="11"/>
      <name val="Arial Narrow"/>
      <family val="2"/>
      <charset val="238"/>
    </font>
    <font>
      <sz val="9"/>
      <name val="Arial Narrow"/>
      <family val="2"/>
      <charset val="238"/>
    </font>
    <font>
      <b/>
      <sz val="9"/>
      <name val="Arial Narrow"/>
      <family val="2"/>
      <charset val="23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B7194A"/>
        <bgColor indexed="64"/>
      </patternFill>
    </fill>
    <fill>
      <patternFill patternType="solid">
        <fgColor rgb="FFBFBFBF"/>
        <bgColor indexed="64"/>
      </patternFill>
    </fill>
  </fills>
  <borders count="65">
    <border>
      <left/>
      <right/>
      <top/>
      <bottom/>
      <diagonal/>
    </border>
    <border>
      <left style="medium">
        <color rgb="FFBF0000"/>
      </left>
      <right style="medium">
        <color rgb="FFBF0000"/>
      </right>
      <top style="medium">
        <color rgb="FFBF0000"/>
      </top>
      <bottom style="medium">
        <color rgb="FFBF0000"/>
      </bottom>
      <diagonal/>
    </border>
    <border>
      <left/>
      <right style="medium">
        <color rgb="FFBF0000"/>
      </right>
      <top style="medium">
        <color rgb="FFBF0000"/>
      </top>
      <bottom style="medium">
        <color rgb="FFBF0000"/>
      </bottom>
      <diagonal/>
    </border>
    <border>
      <left style="medium">
        <color rgb="FFBF0000"/>
      </left>
      <right style="medium">
        <color rgb="FFBF0000"/>
      </right>
      <top/>
      <bottom style="medium">
        <color rgb="FFBF0000"/>
      </bottom>
      <diagonal/>
    </border>
    <border>
      <left/>
      <right style="medium">
        <color rgb="FFBF0000"/>
      </right>
      <top/>
      <bottom style="medium">
        <color rgb="FFBF0000"/>
      </bottom>
      <diagonal/>
    </border>
    <border>
      <left style="medium">
        <color rgb="FFBF0000"/>
      </left>
      <right/>
      <top/>
      <bottom style="medium">
        <color rgb="FFBF0000"/>
      </bottom>
      <diagonal/>
    </border>
    <border>
      <left/>
      <right/>
      <top/>
      <bottom style="medium">
        <color rgb="FFBF0000"/>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rgb="FFBF0000"/>
      </top>
      <bottom style="medium">
        <color rgb="FFBF0000"/>
      </bottom>
      <diagonal/>
    </border>
    <border>
      <left style="medium">
        <color rgb="FFC00000"/>
      </left>
      <right/>
      <top style="medium">
        <color rgb="FFC00000"/>
      </top>
      <bottom/>
      <diagonal/>
    </border>
    <border>
      <left/>
      <right/>
      <top style="medium">
        <color rgb="FFC00000"/>
      </top>
      <bottom style="medium">
        <color rgb="FFFFFFFF"/>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BF0000"/>
      </left>
      <right/>
      <top style="medium">
        <color rgb="FFBF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style="medium">
        <color rgb="FFB7194A"/>
      </left>
      <right/>
      <top style="medium">
        <color rgb="FFB7194A"/>
      </top>
      <bottom/>
      <diagonal/>
    </border>
    <border>
      <left/>
      <right/>
      <top style="medium">
        <color rgb="FFB7194A"/>
      </top>
      <bottom/>
      <diagonal/>
    </border>
    <border>
      <left/>
      <right style="medium">
        <color rgb="FFB7194A"/>
      </right>
      <top/>
      <bottom/>
      <diagonal/>
    </border>
    <border>
      <left/>
      <right/>
      <top/>
      <bottom style="medium">
        <color rgb="FFB7194A"/>
      </bottom>
      <diagonal/>
    </border>
    <border>
      <left style="medium">
        <color rgb="FFB7194A"/>
      </left>
      <right style="medium">
        <color rgb="FFB7194A"/>
      </right>
      <top/>
      <bottom/>
      <diagonal/>
    </border>
    <border>
      <left style="medium">
        <color rgb="FFB7194A"/>
      </left>
      <right/>
      <top/>
      <bottom/>
      <diagonal/>
    </border>
    <border>
      <left style="medium">
        <color rgb="FFB7194A"/>
      </left>
      <right/>
      <top/>
      <bottom style="medium">
        <color rgb="FFB7194A"/>
      </bottom>
      <diagonal/>
    </border>
    <border>
      <left style="medium">
        <color rgb="FFB7194A"/>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style="thin">
        <color theme="0"/>
      </left>
      <right style="thin">
        <color theme="0"/>
      </right>
      <top style="thin">
        <color theme="0"/>
      </top>
      <bottom/>
      <diagonal/>
    </border>
    <border>
      <left style="thin">
        <color theme="0"/>
      </left>
      <right style="thin">
        <color theme="0"/>
      </right>
      <top style="medium">
        <color rgb="FFB7194A"/>
      </top>
      <bottom style="thin">
        <color theme="0"/>
      </bottom>
      <diagonal/>
    </border>
    <border>
      <left style="thin">
        <color theme="0"/>
      </left>
      <right style="medium">
        <color rgb="FFB7194A"/>
      </right>
      <top style="medium">
        <color rgb="FFB7194A"/>
      </top>
      <bottom style="thin">
        <color theme="0"/>
      </bottom>
      <diagonal/>
    </border>
    <border>
      <left style="thin">
        <color theme="0"/>
      </left>
      <right style="medium">
        <color rgb="FFB7194A"/>
      </right>
      <top style="thin">
        <color theme="0"/>
      </top>
      <bottom/>
      <diagonal/>
    </border>
    <border>
      <left style="medium">
        <color rgb="FFFFFFFF"/>
      </left>
      <right style="medium">
        <color rgb="FFB7194A"/>
      </right>
      <top/>
      <bottom style="medium">
        <color rgb="FFB7194A"/>
      </bottom>
      <diagonal/>
    </border>
    <border>
      <left style="medium">
        <color rgb="FFB7194A"/>
      </left>
      <right style="thin">
        <color theme="0"/>
      </right>
      <top/>
      <bottom style="medium">
        <color rgb="FFB7194A"/>
      </bottom>
      <diagonal/>
    </border>
    <border>
      <left style="thin">
        <color rgb="FFB7194A"/>
      </left>
      <right style="thin">
        <color rgb="FFB7194A"/>
      </right>
      <top style="thin">
        <color rgb="FFB7194A"/>
      </top>
      <bottom style="thin">
        <color rgb="FFB7194A"/>
      </bottom>
      <diagonal/>
    </border>
    <border>
      <left/>
      <right/>
      <top style="thin">
        <color rgb="FFB7194A"/>
      </top>
      <bottom style="thin">
        <color rgb="FFB7194A"/>
      </bottom>
      <diagonal/>
    </border>
    <border>
      <left style="thin">
        <color rgb="FFB7194A"/>
      </left>
      <right/>
      <top style="thin">
        <color rgb="FFB7194A"/>
      </top>
      <bottom style="thin">
        <color rgb="FFB7194A"/>
      </bottom>
      <diagonal/>
    </border>
    <border>
      <left/>
      <right style="thin">
        <color rgb="FFB7194A"/>
      </right>
      <top style="thin">
        <color rgb="FFB7194A"/>
      </top>
      <bottom style="thin">
        <color rgb="FFB7194A"/>
      </bottom>
      <diagonal/>
    </border>
    <border>
      <left/>
      <right style="medium">
        <color rgb="FFB7194A"/>
      </right>
      <top style="medium">
        <color rgb="FFB7194A"/>
      </top>
      <bottom/>
      <diagonal/>
    </border>
    <border>
      <left style="medium">
        <color rgb="FFB7194A"/>
      </left>
      <right/>
      <top style="medium">
        <color rgb="FFB7194A"/>
      </top>
      <bottom style="medium">
        <color rgb="FFB7194A"/>
      </bottom>
      <diagonal/>
    </border>
    <border>
      <left/>
      <right/>
      <top style="medium">
        <color rgb="FFB7194A"/>
      </top>
      <bottom style="medium">
        <color rgb="FFB7194A"/>
      </bottom>
      <diagonal/>
    </border>
    <border>
      <left style="medium">
        <color rgb="FFB7194A"/>
      </left>
      <right style="medium">
        <color rgb="FFB7194A"/>
      </right>
      <top style="medium">
        <color rgb="FFB7194A"/>
      </top>
      <bottom style="medium">
        <color theme="0"/>
      </bottom>
      <diagonal/>
    </border>
    <border>
      <left/>
      <right style="thin">
        <color theme="0"/>
      </right>
      <top style="medium">
        <color rgb="FFB7194A"/>
      </top>
      <bottom/>
      <diagonal/>
    </border>
    <border>
      <left style="medium">
        <color rgb="FFB7194A"/>
      </left>
      <right/>
      <top/>
      <bottom style="thin">
        <color rgb="FFB7194A"/>
      </bottom>
      <diagonal/>
    </border>
    <border>
      <left/>
      <right style="thin">
        <color theme="0"/>
      </right>
      <top/>
      <bottom style="thin">
        <color rgb="FFB7194A"/>
      </bottom>
      <diagonal/>
    </border>
    <border>
      <left style="thin">
        <color rgb="FFB7194A"/>
      </left>
      <right style="thin">
        <color rgb="FFB7194A"/>
      </right>
      <top/>
      <bottom style="thin">
        <color rgb="FFB7194A"/>
      </bottom>
      <diagonal/>
    </border>
    <border>
      <left style="thin">
        <color rgb="FFB7194A"/>
      </left>
      <right style="thin">
        <color rgb="FFB7194A"/>
      </right>
      <top style="thin">
        <color rgb="FFB7194A"/>
      </top>
      <bottom/>
      <diagonal/>
    </border>
    <border>
      <left style="thin">
        <color rgb="FFB7194A"/>
      </left>
      <right style="thin">
        <color rgb="FFB7194A"/>
      </right>
      <top style="thin">
        <color theme="0"/>
      </top>
      <bottom style="thin">
        <color rgb="FFB7194A"/>
      </bottom>
      <diagonal/>
    </border>
  </borders>
  <cellStyleXfs count="22">
    <xf numFmtId="0" fontId="0" fillId="0" borderId="0"/>
    <xf numFmtId="9" fontId="1" fillId="0" borderId="0" applyFont="0" applyFill="0" applyBorder="0" applyAlignment="0" applyProtection="0"/>
    <xf numFmtId="0" fontId="2" fillId="0" borderId="0"/>
    <xf numFmtId="0" fontId="57" fillId="0" borderId="0" applyNumberFormat="0" applyFill="0" applyBorder="0" applyAlignment="0" applyProtection="0"/>
    <xf numFmtId="0" fontId="2" fillId="0" borderId="0"/>
    <xf numFmtId="9" fontId="2" fillId="0" borderId="0" applyFont="0" applyFill="0" applyBorder="0" applyAlignment="0" applyProtection="0"/>
    <xf numFmtId="0" fontId="3" fillId="0" borderId="0"/>
    <xf numFmtId="0" fontId="3" fillId="0" borderId="0"/>
    <xf numFmtId="0" fontId="3"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0" fontId="11" fillId="4" borderId="30" applyFont="0" applyFill="0" applyBorder="0" applyAlignment="0">
      <alignment horizontal="center" vertical="center" wrapText="1"/>
    </xf>
    <xf numFmtId="0" fontId="58"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2" fillId="0" borderId="0"/>
    <xf numFmtId="0" fontId="67" fillId="0" borderId="0"/>
  </cellStyleXfs>
  <cellXfs count="759">
    <xf numFmtId="0" fontId="0" fillId="0" borderId="0" xfId="0"/>
    <xf numFmtId="0" fontId="5" fillId="0" borderId="0" xfId="0" applyFont="1"/>
    <xf numFmtId="0" fontId="7" fillId="0" borderId="0" xfId="0" applyFont="1" applyAlignment="1">
      <alignment horizontal="left" vertical="center"/>
    </xf>
    <xf numFmtId="0" fontId="8" fillId="0" borderId="0" xfId="0" applyFont="1"/>
    <xf numFmtId="0" fontId="5" fillId="0" borderId="8" xfId="0" applyFont="1" applyBorder="1"/>
    <xf numFmtId="0" fontId="5" fillId="0" borderId="33" xfId="0" applyFont="1" applyBorder="1" applyAlignment="1">
      <alignment vertical="center"/>
    </xf>
    <xf numFmtId="0" fontId="5" fillId="0" borderId="32" xfId="0" applyFont="1" applyBorder="1" applyAlignment="1">
      <alignment horizontal="justify" vertical="center"/>
    </xf>
    <xf numFmtId="0" fontId="10" fillId="0" borderId="0" xfId="0" applyFont="1" applyAlignment="1">
      <alignment horizontal="left" vertical="center"/>
    </xf>
    <xf numFmtId="3" fontId="5" fillId="0" borderId="0" xfId="0" applyNumberFormat="1" applyFont="1"/>
    <xf numFmtId="0" fontId="14" fillId="0" borderId="0" xfId="0" applyFont="1" applyAlignment="1">
      <alignment horizontal="justify" vertical="center"/>
    </xf>
    <xf numFmtId="164" fontId="5" fillId="0" borderId="0" xfId="1" applyNumberFormat="1" applyFont="1"/>
    <xf numFmtId="0" fontId="9" fillId="0" borderId="8" xfId="2" applyNumberFormat="1" applyFont="1" applyFill="1" applyBorder="1" applyAlignment="1" applyProtection="1"/>
    <xf numFmtId="0" fontId="10" fillId="0" borderId="0" xfId="0" applyFont="1"/>
    <xf numFmtId="0" fontId="19" fillId="0" borderId="0" xfId="0" applyFont="1" applyFill="1" applyBorder="1" applyAlignment="1">
      <alignment vertical="center"/>
    </xf>
    <xf numFmtId="0" fontId="19" fillId="0" borderId="0" xfId="0" applyFont="1" applyFill="1" applyBorder="1" applyAlignment="1">
      <alignment horizontal="justify" vertical="center"/>
    </xf>
    <xf numFmtId="0" fontId="19" fillId="0" borderId="0" xfId="0" applyFont="1" applyFill="1" applyBorder="1" applyAlignment="1">
      <alignment horizontal="right" vertical="center"/>
    </xf>
    <xf numFmtId="0" fontId="20" fillId="0" borderId="0" xfId="0" applyFont="1" applyFill="1" applyBorder="1" applyAlignment="1">
      <alignment horizontal="justify" vertical="center"/>
    </xf>
    <xf numFmtId="0" fontId="20" fillId="0" borderId="0" xfId="0" applyFont="1" applyFill="1" applyBorder="1" applyAlignment="1">
      <alignment horizontal="right" vertical="center"/>
    </xf>
    <xf numFmtId="0" fontId="12" fillId="0" borderId="32" xfId="0" applyFont="1" applyBorder="1" applyAlignment="1">
      <alignment horizontal="justify" vertical="center"/>
    </xf>
    <xf numFmtId="0" fontId="18" fillId="4" borderId="30"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7" fillId="0" borderId="32" xfId="0" applyFont="1" applyBorder="1" applyAlignment="1">
      <alignment horizontal="justify" vertical="center"/>
    </xf>
    <xf numFmtId="0" fontId="12" fillId="0" borderId="33" xfId="0" applyFont="1" applyBorder="1" applyAlignment="1">
      <alignment horizontal="center" vertical="center"/>
    </xf>
    <xf numFmtId="0" fontId="18" fillId="4" borderId="1" xfId="0" applyFont="1" applyFill="1" applyBorder="1" applyAlignment="1">
      <alignment horizontal="center" vertical="center" wrapText="1"/>
    </xf>
    <xf numFmtId="0" fontId="18" fillId="4" borderId="2" xfId="0" applyFont="1" applyFill="1" applyBorder="1" applyAlignment="1">
      <alignment horizontal="center" vertical="center" wrapText="1"/>
    </xf>
    <xf numFmtId="2" fontId="5" fillId="0" borderId="0" xfId="0" applyNumberFormat="1" applyFont="1"/>
    <xf numFmtId="0" fontId="5" fillId="0" borderId="0" xfId="0" applyFont="1" applyAlignment="1">
      <alignment wrapText="1"/>
    </xf>
    <xf numFmtId="0" fontId="10" fillId="0" borderId="3" xfId="0" applyFont="1" applyBorder="1" applyAlignment="1">
      <alignment horizontal="left" vertical="top" wrapText="1"/>
    </xf>
    <xf numFmtId="3" fontId="5" fillId="0" borderId="4" xfId="0" applyNumberFormat="1" applyFont="1" applyBorder="1" applyAlignment="1">
      <alignment horizontal="center" vertical="top" wrapText="1"/>
    </xf>
    <xf numFmtId="0" fontId="9" fillId="0" borderId="22" xfId="2" applyNumberFormat="1" applyFont="1" applyFill="1" applyBorder="1" applyAlignment="1" applyProtection="1"/>
    <xf numFmtId="3" fontId="9" fillId="0" borderId="22" xfId="2" applyNumberFormat="1" applyFont="1" applyFill="1" applyBorder="1" applyAlignment="1" applyProtection="1"/>
    <xf numFmtId="3" fontId="5" fillId="0" borderId="22" xfId="0" applyNumberFormat="1" applyFont="1" applyBorder="1"/>
    <xf numFmtId="3" fontId="5" fillId="0" borderId="8" xfId="0" applyNumberFormat="1" applyFont="1" applyBorder="1"/>
    <xf numFmtId="3" fontId="5" fillId="0" borderId="0" xfId="1" applyNumberFormat="1" applyFont="1"/>
    <xf numFmtId="0" fontId="9" fillId="2" borderId="8" xfId="2" applyNumberFormat="1" applyFont="1" applyFill="1" applyBorder="1" applyAlignment="1" applyProtection="1"/>
    <xf numFmtId="3" fontId="5" fillId="2" borderId="8" xfId="0" applyNumberFormat="1" applyFont="1" applyFill="1" applyBorder="1"/>
    <xf numFmtId="0" fontId="18" fillId="4" borderId="33" xfId="0" applyFont="1" applyFill="1" applyBorder="1" applyAlignment="1">
      <alignment horizontal="center" vertical="center"/>
    </xf>
    <xf numFmtId="0" fontId="10" fillId="0" borderId="32" xfId="0" applyFont="1" applyBorder="1" applyAlignment="1">
      <alignment horizontal="justify" vertical="center"/>
    </xf>
    <xf numFmtId="0" fontId="5" fillId="0" borderId="32" xfId="0" applyFont="1" applyBorder="1" applyAlignment="1">
      <alignment horizontal="justify" vertical="center" wrapText="1"/>
    </xf>
    <xf numFmtId="0" fontId="5" fillId="0" borderId="32" xfId="0" applyFont="1" applyBorder="1" applyAlignment="1">
      <alignment horizontal="left" vertical="center" wrapText="1"/>
    </xf>
    <xf numFmtId="0" fontId="12" fillId="0" borderId="32" xfId="0" applyFont="1" applyBorder="1" applyAlignment="1">
      <alignment horizontal="center" vertical="center"/>
    </xf>
    <xf numFmtId="165" fontId="12" fillId="0" borderId="33" xfId="0" applyNumberFormat="1" applyFont="1" applyBorder="1" applyAlignment="1">
      <alignment horizontal="center" vertical="center"/>
    </xf>
    <xf numFmtId="0" fontId="5" fillId="3" borderId="33" xfId="0" applyFont="1" applyFill="1" applyBorder="1" applyAlignment="1">
      <alignment horizontal="right" vertical="center"/>
    </xf>
    <xf numFmtId="0" fontId="17" fillId="0" borderId="49" xfId="0" applyFont="1" applyFill="1" applyBorder="1" applyAlignment="1">
      <alignment horizontal="center" vertical="center"/>
    </xf>
    <xf numFmtId="0" fontId="18" fillId="4" borderId="50" xfId="0" applyFont="1" applyFill="1" applyBorder="1" applyAlignment="1">
      <alignment horizontal="center" vertical="center"/>
    </xf>
    <xf numFmtId="0" fontId="10" fillId="0" borderId="51" xfId="0" applyFont="1" applyBorder="1" applyAlignment="1">
      <alignment horizontal="justify" vertical="center" wrapText="1"/>
    </xf>
    <xf numFmtId="0" fontId="5" fillId="0" borderId="51" xfId="0" applyFont="1" applyBorder="1" applyAlignment="1">
      <alignment horizontal="justify" vertical="center" wrapText="1"/>
    </xf>
    <xf numFmtId="0" fontId="5" fillId="0" borderId="51" xfId="0" applyFont="1" applyBorder="1" applyAlignment="1">
      <alignment horizontal="justify" vertical="center"/>
    </xf>
    <xf numFmtId="0" fontId="20" fillId="0" borderId="0" xfId="4" applyFont="1"/>
    <xf numFmtId="0" fontId="19" fillId="0" borderId="0" xfId="4" applyFont="1"/>
    <xf numFmtId="0" fontId="20" fillId="0" borderId="0" xfId="2" applyNumberFormat="1" applyFont="1" applyFill="1" applyBorder="1" applyAlignment="1" applyProtection="1"/>
    <xf numFmtId="0" fontId="19" fillId="0" borderId="8" xfId="4" applyFont="1" applyBorder="1" applyAlignment="1">
      <alignment horizontal="center"/>
    </xf>
    <xf numFmtId="0" fontId="19" fillId="0" borderId="8" xfId="2" applyNumberFormat="1" applyFont="1" applyFill="1" applyBorder="1" applyAlignment="1" applyProtection="1">
      <alignment horizontal="center"/>
    </xf>
    <xf numFmtId="0" fontId="20" fillId="0" borderId="8" xfId="2" applyNumberFormat="1" applyFont="1" applyFill="1" applyBorder="1" applyAlignment="1" applyProtection="1"/>
    <xf numFmtId="0" fontId="24" fillId="0" borderId="0" xfId="0" applyFont="1"/>
    <xf numFmtId="0" fontId="25" fillId="0" borderId="0" xfId="0" applyFont="1" applyAlignment="1">
      <alignment horizontal="left" vertical="center"/>
    </xf>
    <xf numFmtId="0" fontId="23" fillId="0" borderId="0" xfId="0" applyFont="1"/>
    <xf numFmtId="0" fontId="20" fillId="0" borderId="0" xfId="4" applyFont="1" applyAlignment="1">
      <alignment wrapText="1"/>
    </xf>
    <xf numFmtId="0" fontId="11" fillId="4" borderId="51" xfId="0" applyFont="1" applyFill="1" applyBorder="1" applyAlignment="1">
      <alignment horizontal="center" vertical="center" wrapText="1"/>
    </xf>
    <xf numFmtId="2" fontId="20" fillId="0" borderId="0" xfId="4" applyNumberFormat="1" applyFont="1" applyAlignment="1">
      <alignment wrapText="1"/>
    </xf>
    <xf numFmtId="165" fontId="20" fillId="0" borderId="0" xfId="4" applyNumberFormat="1" applyFont="1" applyAlignment="1">
      <alignment wrapText="1"/>
    </xf>
    <xf numFmtId="0" fontId="25" fillId="0" borderId="0" xfId="0" applyFont="1"/>
    <xf numFmtId="0" fontId="20" fillId="0" borderId="0" xfId="4" applyFont="1" applyBorder="1"/>
    <xf numFmtId="0" fontId="19" fillId="0" borderId="51" xfId="0" applyFont="1" applyFill="1" applyBorder="1" applyAlignment="1">
      <alignment horizontal="left" vertical="center"/>
    </xf>
    <xf numFmtId="0" fontId="20" fillId="0" borderId="51" xfId="0" applyFont="1" applyFill="1" applyBorder="1" applyAlignment="1">
      <alignment horizontal="left" vertical="center"/>
    </xf>
    <xf numFmtId="0" fontId="30" fillId="0" borderId="0" xfId="4" applyFont="1"/>
    <xf numFmtId="0" fontId="20" fillId="0" borderId="0" xfId="4" applyFont="1" applyFill="1" applyBorder="1"/>
    <xf numFmtId="0" fontId="25" fillId="0" borderId="51" xfId="0" applyFont="1" applyBorder="1" applyAlignment="1">
      <alignment horizontal="justify" vertical="center" wrapText="1"/>
    </xf>
    <xf numFmtId="0" fontId="23" fillId="0" borderId="51" xfId="0" applyFont="1" applyBorder="1" applyAlignment="1">
      <alignment horizontal="justify" vertical="center" wrapText="1"/>
    </xf>
    <xf numFmtId="0" fontId="11" fillId="4" borderId="0" xfId="0" applyFont="1" applyFill="1" applyBorder="1" applyAlignment="1">
      <alignment horizontal="center" vertical="center"/>
    </xf>
    <xf numFmtId="0" fontId="27" fillId="0" borderId="51" xfId="0" applyFont="1" applyBorder="1" applyAlignment="1">
      <alignment horizontal="justify" vertical="center"/>
    </xf>
    <xf numFmtId="0" fontId="23" fillId="0" borderId="51" xfId="0" applyFont="1" applyBorder="1" applyAlignment="1">
      <alignment horizontal="justify" vertical="center"/>
    </xf>
    <xf numFmtId="0" fontId="31" fillId="0" borderId="0" xfId="0" applyFont="1"/>
    <xf numFmtId="0" fontId="32" fillId="0" borderId="0" xfId="0" applyFont="1" applyAlignment="1">
      <alignment horizontal="left" vertical="center"/>
    </xf>
    <xf numFmtId="0" fontId="33" fillId="0" borderId="8" xfId="8" applyFont="1" applyFill="1" applyBorder="1" applyAlignment="1">
      <alignment vertical="center"/>
    </xf>
    <xf numFmtId="0" fontId="33" fillId="0" borderId="8" xfId="8" applyFont="1" applyFill="1" applyBorder="1" applyAlignment="1">
      <alignment horizontal="center" vertical="center"/>
    </xf>
    <xf numFmtId="0" fontId="34" fillId="0" borderId="8" xfId="8" applyFont="1" applyFill="1" applyBorder="1" applyAlignment="1">
      <alignment horizontal="center" vertical="center"/>
    </xf>
    <xf numFmtId="3" fontId="34" fillId="0" borderId="8" xfId="8" applyNumberFormat="1" applyFont="1" applyFill="1" applyBorder="1" applyAlignment="1">
      <alignment horizontal="right" vertical="center"/>
    </xf>
    <xf numFmtId="3" fontId="34" fillId="0" borderId="8" xfId="8" applyNumberFormat="1" applyFont="1" applyFill="1" applyBorder="1" applyAlignment="1">
      <alignment horizontal="right" vertical="center" wrapText="1"/>
    </xf>
    <xf numFmtId="3" fontId="34" fillId="0" borderId="8" xfId="8" applyNumberFormat="1" applyFont="1" applyFill="1" applyBorder="1" applyAlignment="1">
      <alignment horizontal="right" wrapText="1"/>
    </xf>
    <xf numFmtId="3" fontId="31" fillId="0" borderId="0" xfId="0" applyNumberFormat="1" applyFont="1"/>
    <xf numFmtId="0" fontId="31" fillId="0" borderId="8" xfId="0" applyFont="1" applyFill="1" applyBorder="1" applyAlignment="1">
      <alignment horizontal="center"/>
    </xf>
    <xf numFmtId="3" fontId="31" fillId="0" borderId="8" xfId="0" applyNumberFormat="1" applyFont="1" applyFill="1" applyBorder="1" applyAlignment="1">
      <alignment horizontal="right" vertical="center"/>
    </xf>
    <xf numFmtId="3" fontId="31" fillId="0" borderId="0" xfId="0" applyNumberFormat="1" applyFont="1" applyFill="1"/>
    <xf numFmtId="0" fontId="31" fillId="0" borderId="0" xfId="0" applyFont="1" applyAlignment="1"/>
    <xf numFmtId="3" fontId="31" fillId="0" borderId="8" xfId="0" applyNumberFormat="1" applyFont="1" applyFill="1" applyBorder="1" applyAlignment="1">
      <alignment horizontal="right"/>
    </xf>
    <xf numFmtId="3" fontId="31" fillId="0" borderId="0" xfId="0" applyNumberFormat="1" applyFont="1" applyAlignment="1"/>
    <xf numFmtId="3" fontId="31" fillId="0" borderId="8" xfId="0" applyNumberFormat="1" applyFont="1" applyFill="1" applyBorder="1"/>
    <xf numFmtId="0" fontId="31" fillId="0" borderId="0" xfId="0" applyFont="1" applyFill="1"/>
    <xf numFmtId="0" fontId="35" fillId="0" borderId="0" xfId="0" applyFont="1" applyAlignment="1"/>
    <xf numFmtId="0" fontId="20" fillId="0" borderId="0" xfId="8" applyFont="1"/>
    <xf numFmtId="4" fontId="31" fillId="0" borderId="0" xfId="0" applyNumberFormat="1" applyFont="1"/>
    <xf numFmtId="2" fontId="31" fillId="0" borderId="0" xfId="0" applyNumberFormat="1" applyFont="1"/>
    <xf numFmtId="0" fontId="31" fillId="0" borderId="0" xfId="0" applyFont="1" applyAlignment="1">
      <alignment horizontal="center"/>
    </xf>
    <xf numFmtId="0" fontId="31" fillId="0" borderId="0" xfId="0" applyFont="1" applyAlignment="1">
      <alignment horizontal="center" vertical="center"/>
    </xf>
    <xf numFmtId="0" fontId="36" fillId="0" borderId="0" xfId="0" applyFont="1" applyAlignment="1">
      <alignment horizontal="justify" vertical="center"/>
    </xf>
    <xf numFmtId="0" fontId="37" fillId="0" borderId="0" xfId="0" applyFont="1" applyAlignment="1">
      <alignment horizontal="justify" vertical="center"/>
    </xf>
    <xf numFmtId="0" fontId="14" fillId="0" borderId="0" xfId="0" applyFont="1" applyAlignment="1">
      <alignment horizontal="left" vertical="center"/>
    </xf>
    <xf numFmtId="0" fontId="10" fillId="0" borderId="8" xfId="0" applyFont="1" applyBorder="1" applyAlignment="1">
      <alignment wrapText="1"/>
    </xf>
    <xf numFmtId="0" fontId="8" fillId="0" borderId="0" xfId="0" applyFont="1" applyAlignment="1">
      <alignment horizontal="left" vertical="center"/>
    </xf>
    <xf numFmtId="0" fontId="10" fillId="0" borderId="51" xfId="0" applyFont="1" applyBorder="1" applyAlignment="1">
      <alignment horizontal="justify" vertical="center"/>
    </xf>
    <xf numFmtId="0" fontId="10" fillId="0" borderId="8" xfId="0" applyFont="1" applyBorder="1" applyAlignment="1">
      <alignment horizontal="left" vertical="center" wrapText="1"/>
    </xf>
    <xf numFmtId="0" fontId="8" fillId="0" borderId="0" xfId="0" applyFont="1" applyBorder="1"/>
    <xf numFmtId="0" fontId="5" fillId="0" borderId="0" xfId="0" applyFont="1" applyAlignment="1">
      <alignment vertical="center" wrapText="1"/>
    </xf>
    <xf numFmtId="0" fontId="10" fillId="0" borderId="0" xfId="0" applyFont="1" applyAlignment="1">
      <alignment horizontal="left"/>
    </xf>
    <xf numFmtId="0" fontId="10" fillId="0" borderId="8" xfId="0" applyFont="1" applyBorder="1" applyAlignment="1"/>
    <xf numFmtId="0" fontId="10" fillId="0" borderId="8" xfId="0" applyFont="1" applyBorder="1" applyAlignment="1">
      <alignment horizontal="center"/>
    </xf>
    <xf numFmtId="0" fontId="5" fillId="0" borderId="8" xfId="0" applyFont="1" applyBorder="1" applyAlignment="1">
      <alignment horizontal="center"/>
    </xf>
    <xf numFmtId="0" fontId="10" fillId="0" borderId="8" xfId="0" applyFont="1" applyBorder="1"/>
    <xf numFmtId="0" fontId="9" fillId="0" borderId="0" xfId="0" applyFont="1" applyFill="1"/>
    <xf numFmtId="9" fontId="5" fillId="0" borderId="0" xfId="1" applyFont="1"/>
    <xf numFmtId="0" fontId="18" fillId="4" borderId="33" xfId="0" applyFont="1" applyFill="1" applyBorder="1" applyAlignment="1">
      <alignment horizontal="center" vertical="center" wrapText="1"/>
    </xf>
    <xf numFmtId="0" fontId="10" fillId="0" borderId="32" xfId="0" applyFont="1" applyBorder="1" applyAlignment="1">
      <alignment horizontal="justify" vertical="center" wrapText="1"/>
    </xf>
    <xf numFmtId="0" fontId="38" fillId="0" borderId="0" xfId="0" applyFont="1" applyAlignment="1">
      <alignment horizontal="justify" vertical="center"/>
    </xf>
    <xf numFmtId="0" fontId="10" fillId="0" borderId="0" xfId="0" applyFont="1" applyAlignment="1">
      <alignment horizontal="center" vertical="center"/>
    </xf>
    <xf numFmtId="0" fontId="10" fillId="0" borderId="32" xfId="0" applyFont="1" applyBorder="1" applyAlignment="1">
      <alignment horizontal="left" vertical="center" wrapText="1"/>
    </xf>
    <xf numFmtId="0" fontId="10" fillId="0" borderId="33" xfId="0" applyFont="1" applyBorder="1" applyAlignment="1">
      <alignment horizontal="center" vertical="center" wrapText="1"/>
    </xf>
    <xf numFmtId="0" fontId="5" fillId="0" borderId="33" xfId="0" applyFont="1" applyBorder="1" applyAlignment="1">
      <alignment horizontal="center" vertical="center" wrapText="1"/>
    </xf>
    <xf numFmtId="0" fontId="11" fillId="4" borderId="55" xfId="0" applyFont="1" applyFill="1" applyBorder="1" applyAlignment="1">
      <alignment horizontal="center" vertical="center" wrapText="1"/>
    </xf>
    <xf numFmtId="0" fontId="11" fillId="4" borderId="33" xfId="0" applyFont="1" applyFill="1" applyBorder="1" applyAlignment="1">
      <alignment horizontal="center" vertical="center" wrapText="1"/>
    </xf>
    <xf numFmtId="0" fontId="10" fillId="0" borderId="32" xfId="0" applyFont="1" applyBorder="1" applyAlignment="1">
      <alignment horizontal="left" vertical="center"/>
    </xf>
    <xf numFmtId="0" fontId="10" fillId="0" borderId="33" xfId="0" applyFont="1" applyBorder="1" applyAlignment="1">
      <alignment horizontal="center" vertical="center"/>
    </xf>
    <xf numFmtId="0" fontId="5" fillId="0" borderId="32" xfId="0" applyFont="1" applyBorder="1" applyAlignment="1">
      <alignment horizontal="left" vertical="center"/>
    </xf>
    <xf numFmtId="0" fontId="5" fillId="0" borderId="33" xfId="0" applyFont="1" applyBorder="1" applyAlignment="1">
      <alignment horizontal="center" vertical="center"/>
    </xf>
    <xf numFmtId="0" fontId="25" fillId="0" borderId="32" xfId="0" applyFont="1" applyBorder="1" applyAlignment="1">
      <alignment horizontal="justify" vertical="center"/>
    </xf>
    <xf numFmtId="0" fontId="25" fillId="0" borderId="33" xfId="0" applyFont="1" applyBorder="1" applyAlignment="1">
      <alignment horizontal="center" vertical="center"/>
    </xf>
    <xf numFmtId="0" fontId="23" fillId="0" borderId="33" xfId="0" applyFont="1" applyBorder="1" applyAlignment="1">
      <alignment horizontal="center" vertical="center"/>
    </xf>
    <xf numFmtId="0" fontId="18" fillId="4" borderId="55" xfId="0" applyFont="1" applyFill="1" applyBorder="1" applyAlignment="1">
      <alignment horizontal="center" vertical="center"/>
    </xf>
    <xf numFmtId="0" fontId="5" fillId="0" borderId="8" xfId="0" applyFont="1" applyFill="1" applyBorder="1"/>
    <xf numFmtId="2" fontId="5" fillId="0" borderId="0" xfId="0" applyNumberFormat="1" applyFont="1" applyAlignment="1">
      <alignment wrapText="1"/>
    </xf>
    <xf numFmtId="0" fontId="10" fillId="0" borderId="0" xfId="0" applyFont="1" applyAlignment="1"/>
    <xf numFmtId="0" fontId="10" fillId="0" borderId="0" xfId="0" applyFont="1" applyBorder="1"/>
    <xf numFmtId="0" fontId="5" fillId="0" borderId="27" xfId="0" applyFont="1" applyBorder="1"/>
    <xf numFmtId="3" fontId="5" fillId="0" borderId="26" xfId="0" applyNumberFormat="1" applyFont="1" applyBorder="1"/>
    <xf numFmtId="0" fontId="5" fillId="0" borderId="17" xfId="0" applyFont="1" applyBorder="1"/>
    <xf numFmtId="3" fontId="5" fillId="0" borderId="18" xfId="0" applyNumberFormat="1" applyFont="1" applyBorder="1"/>
    <xf numFmtId="0" fontId="5" fillId="0" borderId="19" xfId="0" applyFont="1" applyBorder="1"/>
    <xf numFmtId="3" fontId="5" fillId="0" borderId="20" xfId="0" applyNumberFormat="1" applyFont="1" applyBorder="1"/>
    <xf numFmtId="3" fontId="5" fillId="0" borderId="21" xfId="0" applyNumberFormat="1" applyFont="1" applyBorder="1"/>
    <xf numFmtId="0" fontId="5" fillId="0" borderId="0" xfId="0" applyFont="1" applyAlignment="1"/>
    <xf numFmtId="3" fontId="5" fillId="0" borderId="0" xfId="0" applyNumberFormat="1" applyFont="1" applyAlignment="1">
      <alignment wrapText="1"/>
    </xf>
    <xf numFmtId="0" fontId="5" fillId="0" borderId="0" xfId="0" applyFont="1" applyBorder="1"/>
    <xf numFmtId="0" fontId="17" fillId="0" borderId="8" xfId="7" applyFont="1" applyFill="1" applyBorder="1" applyAlignment="1" applyProtection="1">
      <alignment vertical="center"/>
      <protection hidden="1"/>
    </xf>
    <xf numFmtId="10" fontId="5" fillId="0" borderId="0" xfId="1" applyNumberFormat="1" applyFont="1" applyBorder="1"/>
    <xf numFmtId="167" fontId="5" fillId="0" borderId="0" xfId="14" applyNumberFormat="1" applyFont="1" applyBorder="1"/>
    <xf numFmtId="3" fontId="5" fillId="0" borderId="0" xfId="0" applyNumberFormat="1" applyFont="1" applyBorder="1"/>
    <xf numFmtId="0" fontId="10" fillId="0" borderId="8" xfId="0" applyFont="1" applyFill="1" applyBorder="1" applyAlignment="1">
      <alignment horizontal="center"/>
    </xf>
    <xf numFmtId="0" fontId="5" fillId="0" borderId="0" xfId="0" applyFont="1" applyFill="1" applyBorder="1"/>
    <xf numFmtId="0" fontId="17" fillId="0" borderId="0" xfId="7" applyFont="1" applyFill="1" applyBorder="1" applyAlignment="1" applyProtection="1">
      <alignment vertical="center"/>
      <protection hidden="1"/>
    </xf>
    <xf numFmtId="3" fontId="8" fillId="0" borderId="0" xfId="0" applyNumberFormat="1" applyFont="1" applyBorder="1"/>
    <xf numFmtId="0" fontId="5" fillId="0" borderId="0" xfId="0" applyFont="1" applyAlignment="1">
      <alignment horizontal="justify" vertical="center" wrapText="1"/>
    </xf>
    <xf numFmtId="0" fontId="23" fillId="0" borderId="33" xfId="0" applyFont="1" applyBorder="1" applyAlignment="1">
      <alignment horizontal="center" vertical="center" wrapText="1"/>
    </xf>
    <xf numFmtId="0" fontId="18" fillId="4" borderId="31" xfId="0" applyFont="1" applyFill="1" applyBorder="1" applyAlignment="1">
      <alignment horizontal="center" vertical="center" wrapText="1"/>
    </xf>
    <xf numFmtId="0" fontId="18" fillId="4" borderId="16"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18" fillId="4" borderId="6" xfId="0" applyFont="1" applyFill="1" applyBorder="1" applyAlignment="1">
      <alignment horizontal="right" vertical="center" wrapText="1"/>
    </xf>
    <xf numFmtId="0" fontId="18" fillId="4" borderId="4" xfId="0" applyFont="1" applyFill="1" applyBorder="1" applyAlignment="1">
      <alignment horizontal="right" vertical="center" wrapText="1"/>
    </xf>
    <xf numFmtId="0" fontId="11" fillId="4" borderId="30" xfId="0" applyFont="1" applyFill="1" applyBorder="1" applyAlignment="1">
      <alignment horizontal="center" vertical="center" wrapText="1"/>
    </xf>
    <xf numFmtId="3" fontId="39" fillId="0" borderId="33" xfId="0" applyNumberFormat="1" applyFont="1" applyBorder="1" applyAlignment="1">
      <alignment horizontal="center" vertical="center" wrapText="1"/>
    </xf>
    <xf numFmtId="0" fontId="39" fillId="0" borderId="33" xfId="0" applyFont="1" applyBorder="1" applyAlignment="1">
      <alignment horizontal="center" vertical="center" wrapText="1"/>
    </xf>
    <xf numFmtId="0" fontId="17" fillId="0" borderId="0" xfId="0" applyFont="1" applyBorder="1"/>
    <xf numFmtId="0" fontId="40" fillId="0" borderId="0" xfId="0" applyFont="1" applyBorder="1"/>
    <xf numFmtId="0" fontId="10" fillId="0" borderId="8" xfId="0" applyNumberFormat="1" applyFont="1" applyBorder="1"/>
    <xf numFmtId="0" fontId="5" fillId="0" borderId="0" xfId="0" applyNumberFormat="1" applyFont="1" applyBorder="1"/>
    <xf numFmtId="0" fontId="10" fillId="0" borderId="8" xfId="14" applyNumberFormat="1" applyFont="1" applyBorder="1"/>
    <xf numFmtId="0" fontId="9" fillId="0" borderId="0" xfId="7" applyFont="1" applyFill="1" applyBorder="1" applyAlignment="1">
      <alignment vertical="center"/>
    </xf>
    <xf numFmtId="0" fontId="18" fillId="4" borderId="30" xfId="0" applyFont="1" applyFill="1" applyBorder="1" applyAlignment="1">
      <alignment horizontal="left" vertical="center"/>
    </xf>
    <xf numFmtId="0" fontId="18" fillId="4" borderId="32" xfId="0" applyFont="1" applyFill="1" applyBorder="1" applyAlignment="1">
      <alignment horizontal="center" vertical="center"/>
    </xf>
    <xf numFmtId="0" fontId="12" fillId="0" borderId="32" xfId="0" applyFont="1" applyBorder="1" applyAlignment="1">
      <alignment horizontal="left" vertical="center"/>
    </xf>
    <xf numFmtId="3" fontId="5" fillId="0" borderId="33" xfId="0" applyNumberFormat="1" applyFont="1" applyBorder="1" applyAlignment="1">
      <alignment horizontal="center" vertical="center"/>
    </xf>
    <xf numFmtId="0" fontId="7" fillId="0" borderId="32" xfId="0" applyFont="1" applyBorder="1" applyAlignment="1">
      <alignment horizontal="left" vertical="center"/>
    </xf>
    <xf numFmtId="3" fontId="10" fillId="0" borderId="33" xfId="0" applyNumberFormat="1" applyFont="1" applyBorder="1" applyAlignment="1">
      <alignment horizontal="center" vertical="center"/>
    </xf>
    <xf numFmtId="0" fontId="12" fillId="0" borderId="32" xfId="0" applyFont="1" applyBorder="1" applyAlignment="1">
      <alignment horizontal="left" vertical="center" wrapText="1"/>
    </xf>
    <xf numFmtId="0" fontId="5" fillId="0" borderId="0" xfId="0" applyFont="1" applyAlignment="1">
      <alignment horizontal="left"/>
    </xf>
    <xf numFmtId="0" fontId="18" fillId="4" borderId="37" xfId="0" applyFont="1" applyFill="1" applyBorder="1" applyAlignment="1">
      <alignment horizontal="center" vertical="center"/>
    </xf>
    <xf numFmtId="0" fontId="25" fillId="0" borderId="32" xfId="0" applyFont="1" applyBorder="1" applyAlignment="1">
      <alignment horizontal="left" vertical="center" wrapText="1"/>
    </xf>
    <xf numFmtId="0" fontId="25" fillId="0" borderId="33" xfId="0" applyFont="1" applyBorder="1" applyAlignment="1">
      <alignment horizontal="center" vertical="center" wrapText="1"/>
    </xf>
    <xf numFmtId="0" fontId="23" fillId="0" borderId="32" xfId="0" applyFont="1" applyBorder="1" applyAlignment="1">
      <alignment horizontal="left" vertical="center" wrapText="1"/>
    </xf>
    <xf numFmtId="0" fontId="40" fillId="0" borderId="0" xfId="0" applyFont="1" applyProtection="1">
      <protection locked="0"/>
    </xf>
    <xf numFmtId="0" fontId="5" fillId="0" borderId="0" xfId="0" applyFont="1" applyProtection="1">
      <protection locked="0"/>
    </xf>
    <xf numFmtId="0" fontId="10" fillId="0" borderId="0" xfId="0" applyFont="1" applyProtection="1">
      <protection locked="0"/>
    </xf>
    <xf numFmtId="0" fontId="10" fillId="0" borderId="8" xfId="0" applyFont="1" applyBorder="1" applyProtection="1">
      <protection locked="0"/>
    </xf>
    <xf numFmtId="0" fontId="8" fillId="0" borderId="0" xfId="0" applyFont="1" applyProtection="1">
      <protection locked="0"/>
    </xf>
    <xf numFmtId="0" fontId="43" fillId="0" borderId="0" xfId="0" applyFont="1" applyAlignment="1">
      <alignment horizontal="justify" vertical="center"/>
    </xf>
    <xf numFmtId="3" fontId="23" fillId="0" borderId="33" xfId="0" applyNumberFormat="1" applyFont="1" applyBorder="1" applyAlignment="1">
      <alignment horizontal="center" vertical="center"/>
    </xf>
    <xf numFmtId="3" fontId="12" fillId="0" borderId="33" xfId="0" applyNumberFormat="1" applyFont="1" applyBorder="1" applyAlignment="1">
      <alignment horizontal="center" vertical="center"/>
    </xf>
    <xf numFmtId="0" fontId="7" fillId="0" borderId="33" xfId="0" applyFont="1" applyBorder="1" applyAlignment="1">
      <alignment horizontal="center" vertical="center"/>
    </xf>
    <xf numFmtId="0" fontId="28" fillId="0" borderId="32" xfId="0" applyFont="1" applyBorder="1" applyAlignment="1">
      <alignment horizontal="left" vertical="center" wrapText="1"/>
    </xf>
    <xf numFmtId="3" fontId="25" fillId="0" borderId="33" xfId="0" applyNumberFormat="1" applyFont="1" applyBorder="1" applyAlignment="1">
      <alignment horizontal="center" vertical="center"/>
    </xf>
    <xf numFmtId="3" fontId="23" fillId="0" borderId="33" xfId="0" applyNumberFormat="1" applyFont="1" applyBorder="1" applyAlignment="1">
      <alignment horizontal="center" vertical="center" wrapText="1"/>
    </xf>
    <xf numFmtId="0" fontId="25" fillId="0" borderId="32" xfId="0" applyFont="1" applyBorder="1" applyAlignment="1">
      <alignment horizontal="justify" vertical="center" wrapText="1"/>
    </xf>
    <xf numFmtId="3" fontId="25" fillId="0" borderId="33" xfId="0" applyNumberFormat="1" applyFont="1" applyBorder="1" applyAlignment="1">
      <alignment horizontal="center" vertical="center" wrapText="1"/>
    </xf>
    <xf numFmtId="3" fontId="5" fillId="0" borderId="33" xfId="0" applyNumberFormat="1" applyFont="1" applyBorder="1" applyAlignment="1">
      <alignment horizontal="center" vertical="center" wrapText="1"/>
    </xf>
    <xf numFmtId="3" fontId="10" fillId="0" borderId="33" xfId="0" applyNumberFormat="1" applyFont="1" applyBorder="1" applyAlignment="1">
      <alignment horizontal="center" vertical="center" wrapText="1"/>
    </xf>
    <xf numFmtId="0" fontId="18" fillId="4" borderId="30" xfId="0" applyFont="1" applyFill="1" applyBorder="1" applyAlignment="1">
      <alignment horizontal="center" vertical="center"/>
    </xf>
    <xf numFmtId="0" fontId="23" fillId="0" borderId="32" xfId="0" applyFont="1" applyBorder="1" applyAlignment="1">
      <alignment horizontal="left" vertical="center"/>
    </xf>
    <xf numFmtId="0" fontId="5" fillId="3" borderId="32" xfId="0" applyFont="1" applyFill="1" applyBorder="1" applyAlignment="1">
      <alignment horizontal="right" vertical="center"/>
    </xf>
    <xf numFmtId="0" fontId="41" fillId="4" borderId="33" xfId="0" applyFont="1" applyFill="1" applyBorder="1" applyAlignment="1">
      <alignment horizontal="center" vertical="center"/>
    </xf>
    <xf numFmtId="0" fontId="51" fillId="0" borderId="32" xfId="0" applyFont="1" applyBorder="1" applyAlignment="1">
      <alignment horizontal="left" vertical="center"/>
    </xf>
    <xf numFmtId="0" fontId="36" fillId="0" borderId="32" xfId="0" applyFont="1" applyBorder="1" applyAlignment="1">
      <alignment horizontal="justify" vertical="center"/>
    </xf>
    <xf numFmtId="0" fontId="18" fillId="4" borderId="31" xfId="0" applyFont="1" applyFill="1" applyBorder="1" applyAlignment="1">
      <alignment horizontal="center" vertical="center"/>
    </xf>
    <xf numFmtId="0" fontId="46" fillId="0" borderId="32" xfId="0" applyFont="1" applyBorder="1" applyAlignment="1">
      <alignment horizontal="left" vertical="center"/>
    </xf>
    <xf numFmtId="0" fontId="47" fillId="0" borderId="32" xfId="0" applyFont="1" applyBorder="1" applyAlignment="1">
      <alignment horizontal="justify" vertical="center"/>
    </xf>
    <xf numFmtId="0" fontId="9" fillId="0" borderId="32" xfId="0" applyFont="1" applyBorder="1" applyAlignment="1">
      <alignment horizontal="justify" vertical="center"/>
    </xf>
    <xf numFmtId="0" fontId="52" fillId="4" borderId="30" xfId="0" applyFont="1" applyFill="1" applyBorder="1" applyAlignment="1">
      <alignment horizontal="right" vertical="center" wrapText="1"/>
    </xf>
    <xf numFmtId="4" fontId="10" fillId="0" borderId="33" xfId="0" applyNumberFormat="1" applyFont="1" applyBorder="1" applyAlignment="1">
      <alignment horizontal="center" vertical="center" wrapText="1"/>
    </xf>
    <xf numFmtId="0" fontId="47" fillId="0" borderId="32" xfId="0" applyFont="1" applyBorder="1" applyAlignment="1">
      <alignment horizontal="left" vertical="center"/>
    </xf>
    <xf numFmtId="0" fontId="38" fillId="0" borderId="0" xfId="0" applyFont="1" applyAlignment="1">
      <alignment horizontal="left" vertical="center"/>
    </xf>
    <xf numFmtId="0" fontId="46" fillId="0" borderId="32" xfId="0" applyFont="1" applyBorder="1" applyAlignment="1">
      <alignment horizontal="left" vertical="center" wrapText="1"/>
    </xf>
    <xf numFmtId="0" fontId="47" fillId="0" borderId="32" xfId="0" applyFont="1" applyBorder="1" applyAlignment="1">
      <alignment horizontal="left" vertical="center" wrapText="1"/>
    </xf>
    <xf numFmtId="3" fontId="47" fillId="0" borderId="33" xfId="0" applyNumberFormat="1" applyFont="1" applyBorder="1" applyAlignment="1">
      <alignment horizontal="center" vertical="center" wrapText="1"/>
    </xf>
    <xf numFmtId="0" fontId="49" fillId="0" borderId="32" xfId="0" applyFont="1" applyBorder="1" applyAlignment="1">
      <alignment horizontal="justify" vertical="center" wrapText="1"/>
    </xf>
    <xf numFmtId="0" fontId="50" fillId="0" borderId="32" xfId="0" applyFont="1" applyBorder="1" applyAlignment="1">
      <alignment horizontal="justify" vertical="center" wrapText="1"/>
    </xf>
    <xf numFmtId="0" fontId="53" fillId="0" borderId="32" xfId="0" applyFont="1" applyBorder="1" applyAlignment="1">
      <alignment horizontal="justify" vertical="center" wrapText="1"/>
    </xf>
    <xf numFmtId="0" fontId="13" fillId="0" borderId="0" xfId="0" applyFont="1" applyFill="1"/>
    <xf numFmtId="0" fontId="50" fillId="0" borderId="32" xfId="0" applyFont="1" applyBorder="1" applyAlignment="1">
      <alignment horizontal="left" vertical="center" wrapText="1"/>
    </xf>
    <xf numFmtId="0" fontId="47" fillId="0" borderId="0" xfId="0" applyFont="1" applyAlignment="1">
      <alignment horizontal="right" vertical="center"/>
    </xf>
    <xf numFmtId="0" fontId="49" fillId="0" borderId="33" xfId="0" applyFont="1" applyBorder="1" applyAlignment="1">
      <alignment horizontal="center" vertical="center" wrapText="1"/>
    </xf>
    <xf numFmtId="0" fontId="50" fillId="0" borderId="33" xfId="0" applyFont="1" applyBorder="1" applyAlignment="1">
      <alignment horizontal="center" vertical="center" wrapText="1"/>
    </xf>
    <xf numFmtId="0" fontId="44" fillId="0" borderId="0" xfId="0" applyFont="1" applyAlignment="1">
      <alignment horizontal="justify" vertical="center"/>
    </xf>
    <xf numFmtId="0" fontId="50" fillId="0" borderId="32" xfId="0" applyFont="1" applyBorder="1" applyAlignment="1">
      <alignment horizontal="left" vertical="center"/>
    </xf>
    <xf numFmtId="0" fontId="54" fillId="0" borderId="33" xfId="0" applyFont="1" applyBorder="1" applyAlignment="1">
      <alignment horizontal="center" vertical="center"/>
    </xf>
    <xf numFmtId="0" fontId="11" fillId="4" borderId="38" xfId="0" applyFont="1" applyFill="1" applyBorder="1" applyAlignment="1">
      <alignment horizontal="center" vertical="center"/>
    </xf>
    <xf numFmtId="0" fontId="11" fillId="4" borderId="33" xfId="0" applyFont="1" applyFill="1" applyBorder="1" applyAlignment="1">
      <alignment horizontal="center" vertical="center"/>
    </xf>
    <xf numFmtId="0" fontId="23" fillId="0" borderId="56" xfId="0" applyFont="1" applyBorder="1" applyAlignment="1">
      <alignment horizontal="center" vertical="center"/>
    </xf>
    <xf numFmtId="0" fontId="54" fillId="0" borderId="56" xfId="0" applyFont="1" applyBorder="1" applyAlignment="1">
      <alignment horizontal="center" vertical="center"/>
    </xf>
    <xf numFmtId="3" fontId="49" fillId="0" borderId="33" xfId="0" applyNumberFormat="1" applyFont="1" applyBorder="1" applyAlignment="1">
      <alignment horizontal="center" vertical="center" wrapText="1"/>
    </xf>
    <xf numFmtId="3" fontId="50" fillId="0" borderId="33" xfId="0" applyNumberFormat="1" applyFont="1" applyBorder="1" applyAlignment="1">
      <alignment horizontal="center" vertical="center" wrapText="1"/>
    </xf>
    <xf numFmtId="0" fontId="23" fillId="0" borderId="30" xfId="0" applyFont="1" applyBorder="1" applyAlignment="1">
      <alignment horizontal="center" vertical="center" wrapText="1"/>
    </xf>
    <xf numFmtId="0" fontId="18" fillId="0" borderId="0" xfId="0" applyFont="1"/>
    <xf numFmtId="0" fontId="23" fillId="0" borderId="30" xfId="0" applyFont="1" applyBorder="1" applyAlignment="1">
      <alignment horizontal="center" vertical="center"/>
    </xf>
    <xf numFmtId="0" fontId="54" fillId="0" borderId="30" xfId="0" applyFont="1" applyBorder="1" applyAlignment="1">
      <alignment horizontal="center" vertical="center"/>
    </xf>
    <xf numFmtId="0" fontId="0" fillId="0" borderId="0" xfId="0" applyAlignment="1">
      <alignment horizontal="right"/>
    </xf>
    <xf numFmtId="0" fontId="38" fillId="0" borderId="0" xfId="0" applyFont="1" applyAlignment="1">
      <alignment horizontal="left"/>
    </xf>
    <xf numFmtId="0" fontId="47" fillId="0" borderId="32" xfId="0" applyFont="1" applyBorder="1" applyAlignment="1">
      <alignment horizontal="center" vertical="center"/>
    </xf>
    <xf numFmtId="0" fontId="11" fillId="4" borderId="31" xfId="0" applyFont="1" applyFill="1" applyBorder="1" applyAlignment="1">
      <alignment horizontal="center" vertical="center"/>
    </xf>
    <xf numFmtId="0" fontId="50" fillId="0" borderId="32" xfId="0" applyFont="1" applyBorder="1" applyAlignment="1">
      <alignment horizontal="center" vertical="center"/>
    </xf>
    <xf numFmtId="0" fontId="50" fillId="0" borderId="33" xfId="0" applyFont="1" applyBorder="1" applyAlignment="1">
      <alignment horizontal="center" vertical="center"/>
    </xf>
    <xf numFmtId="0" fontId="23" fillId="0" borderId="0" xfId="0" applyFont="1" applyAlignment="1">
      <alignment horizontal="right" vertical="center"/>
    </xf>
    <xf numFmtId="3" fontId="50" fillId="0" borderId="33" xfId="0" applyNumberFormat="1" applyFont="1" applyBorder="1" applyAlignment="1">
      <alignment horizontal="center" vertical="center"/>
    </xf>
    <xf numFmtId="0" fontId="17" fillId="0" borderId="0" xfId="0" applyFont="1" applyAlignment="1">
      <alignment horizontal="left" vertical="center"/>
    </xf>
    <xf numFmtId="165" fontId="5" fillId="0" borderId="0" xfId="0" applyNumberFormat="1" applyFont="1"/>
    <xf numFmtId="0" fontId="14" fillId="0" borderId="0" xfId="0" applyFont="1" applyBorder="1" applyAlignment="1">
      <alignment horizontal="left"/>
    </xf>
    <xf numFmtId="0" fontId="7" fillId="3" borderId="34" xfId="0" applyFont="1" applyFill="1" applyBorder="1" applyAlignment="1">
      <alignment horizontal="left" vertical="top" wrapText="1"/>
    </xf>
    <xf numFmtId="0" fontId="7" fillId="3" borderId="39" xfId="0" applyFont="1" applyFill="1" applyBorder="1" applyAlignment="1">
      <alignment horizontal="left" vertical="center" wrapText="1"/>
    </xf>
    <xf numFmtId="0" fontId="7" fillId="3" borderId="32" xfId="0" applyFont="1" applyFill="1" applyBorder="1" applyAlignment="1">
      <alignment horizontal="left" vertical="center" wrapText="1"/>
    </xf>
    <xf numFmtId="0" fontId="7" fillId="3" borderId="40" xfId="0" applyFont="1" applyFill="1" applyBorder="1" applyAlignment="1">
      <alignment horizontal="left" vertical="center" wrapText="1"/>
    </xf>
    <xf numFmtId="0" fontId="7" fillId="3" borderId="41" xfId="0" applyFont="1" applyFill="1" applyBorder="1" applyAlignment="1">
      <alignment horizontal="left" wrapText="1"/>
    </xf>
    <xf numFmtId="0" fontId="56" fillId="4" borderId="39" xfId="0" applyFont="1" applyFill="1" applyBorder="1" applyAlignment="1">
      <alignment horizontal="left" vertical="center" wrapText="1"/>
    </xf>
    <xf numFmtId="0" fontId="5" fillId="0" borderId="0" xfId="0" applyFont="1" applyFill="1"/>
    <xf numFmtId="0" fontId="9" fillId="0" borderId="0" xfId="0" applyFont="1"/>
    <xf numFmtId="0" fontId="57" fillId="0" borderId="0" xfId="3"/>
    <xf numFmtId="0" fontId="57" fillId="0" borderId="0" xfId="3" applyAlignment="1"/>
    <xf numFmtId="0" fontId="55" fillId="0" borderId="0" xfId="0" applyFont="1"/>
    <xf numFmtId="0" fontId="18" fillId="4" borderId="31" xfId="0" applyFont="1" applyFill="1" applyBorder="1" applyAlignment="1">
      <alignment horizontal="center" vertical="center" wrapText="1"/>
    </xf>
    <xf numFmtId="0" fontId="18" fillId="4" borderId="55" xfId="0" applyFont="1" applyFill="1" applyBorder="1" applyAlignment="1">
      <alignment horizontal="center" vertical="center" wrapText="1"/>
    </xf>
    <xf numFmtId="0" fontId="18" fillId="4" borderId="33" xfId="0" applyFont="1" applyFill="1" applyBorder="1" applyAlignment="1">
      <alignment horizontal="center" vertical="center" wrapText="1"/>
    </xf>
    <xf numFmtId="0" fontId="15" fillId="0" borderId="0" xfId="0" applyFont="1"/>
    <xf numFmtId="0" fontId="6" fillId="0" borderId="0" xfId="3" applyFont="1" applyFill="1"/>
    <xf numFmtId="0" fontId="10" fillId="0" borderId="8" xfId="0" applyFont="1" applyBorder="1" applyAlignment="1">
      <alignment horizontal="left"/>
    </xf>
    <xf numFmtId="165" fontId="5" fillId="0" borderId="8" xfId="0" applyNumberFormat="1" applyFont="1" applyBorder="1" applyAlignment="1">
      <alignment horizontal="center"/>
    </xf>
    <xf numFmtId="165" fontId="9" fillId="0" borderId="8" xfId="0" applyNumberFormat="1" applyFont="1" applyFill="1" applyBorder="1" applyAlignment="1">
      <alignment horizontal="center"/>
    </xf>
    <xf numFmtId="165" fontId="9" fillId="0" borderId="8" xfId="0" applyNumberFormat="1" applyFont="1" applyBorder="1" applyAlignment="1">
      <alignment horizontal="center"/>
    </xf>
    <xf numFmtId="0" fontId="10" fillId="0" borderId="8" xfId="0" applyFont="1" applyBorder="1" applyAlignment="1">
      <alignment horizontal="center" vertical="center" wrapText="1"/>
    </xf>
    <xf numFmtId="0" fontId="4" fillId="0" borderId="0" xfId="0" applyFont="1" applyFill="1"/>
    <xf numFmtId="0" fontId="5" fillId="0" borderId="0" xfId="0" applyFont="1" applyFill="1" applyAlignment="1">
      <alignment wrapText="1"/>
    </xf>
    <xf numFmtId="0" fontId="17" fillId="0" borderId="0" xfId="0" applyFont="1" applyFill="1"/>
    <xf numFmtId="0" fontId="9" fillId="0" borderId="0" xfId="0" applyFont="1" applyFill="1" applyAlignment="1">
      <alignment wrapText="1"/>
    </xf>
    <xf numFmtId="0" fontId="13" fillId="0" borderId="0" xfId="0" applyFont="1" applyFill="1" applyAlignment="1">
      <alignment horizontal="left" vertical="center"/>
    </xf>
    <xf numFmtId="0" fontId="22" fillId="0" borderId="0" xfId="4" applyFont="1" applyFill="1"/>
    <xf numFmtId="0" fontId="20" fillId="0" borderId="0" xfId="4" applyFont="1" applyFill="1"/>
    <xf numFmtId="0" fontId="20" fillId="0" borderId="0" xfId="4" applyFont="1" applyFill="1" applyAlignment="1"/>
    <xf numFmtId="0" fontId="20" fillId="0" borderId="0" xfId="4" applyFont="1" applyFill="1" applyAlignment="1">
      <alignment wrapText="1"/>
    </xf>
    <xf numFmtId="0" fontId="26" fillId="0" borderId="0" xfId="3" applyFont="1" applyFill="1" applyAlignment="1"/>
    <xf numFmtId="0" fontId="20" fillId="0" borderId="0" xfId="4" applyNumberFormat="1" applyFont="1" applyFill="1" applyAlignment="1">
      <alignment wrapText="1"/>
    </xf>
    <xf numFmtId="165" fontId="20" fillId="0" borderId="0" xfId="4" applyNumberFormat="1" applyFont="1" applyFill="1" applyAlignment="1">
      <alignment wrapText="1"/>
    </xf>
    <xf numFmtId="166" fontId="20" fillId="0" borderId="8" xfId="2" applyNumberFormat="1" applyFont="1" applyFill="1" applyBorder="1" applyAlignment="1" applyProtection="1">
      <alignment horizontal="center"/>
    </xf>
    <xf numFmtId="164" fontId="20" fillId="0" borderId="8" xfId="1" applyNumberFormat="1" applyFont="1" applyBorder="1" applyAlignment="1">
      <alignment horizontal="center"/>
    </xf>
    <xf numFmtId="9" fontId="20" fillId="0" borderId="8" xfId="1" applyFont="1" applyBorder="1" applyAlignment="1">
      <alignment horizontal="center"/>
    </xf>
    <xf numFmtId="166" fontId="20" fillId="0" borderId="8" xfId="2" applyNumberFormat="1" applyFont="1" applyFill="1" applyBorder="1" applyAlignment="1" applyProtection="1">
      <alignment horizontal="center" vertical="center"/>
    </xf>
    <xf numFmtId="166" fontId="20" fillId="0" borderId="8" xfId="4" applyNumberFormat="1" applyFont="1" applyBorder="1" applyAlignment="1">
      <alignment horizontal="center" vertical="center"/>
    </xf>
    <xf numFmtId="164" fontId="23" fillId="0" borderId="8" xfId="5" applyNumberFormat="1" applyFont="1" applyBorder="1" applyAlignment="1">
      <alignment horizontal="center" vertical="center"/>
    </xf>
    <xf numFmtId="0" fontId="20" fillId="0" borderId="8" xfId="4" applyFont="1" applyBorder="1" applyAlignment="1">
      <alignment horizontal="center" vertical="center"/>
    </xf>
    <xf numFmtId="164" fontId="20" fillId="0" borderId="8" xfId="4" applyNumberFormat="1" applyFont="1" applyBorder="1" applyAlignment="1">
      <alignment horizontal="center" vertical="center"/>
    </xf>
    <xf numFmtId="0" fontId="19" fillId="0" borderId="8" xfId="2" applyNumberFormat="1" applyFont="1" applyFill="1" applyBorder="1" applyAlignment="1" applyProtection="1">
      <alignment horizontal="center" vertical="center"/>
    </xf>
    <xf numFmtId="166" fontId="20" fillId="0" borderId="8" xfId="4" applyNumberFormat="1" applyFont="1" applyBorder="1" applyAlignment="1">
      <alignment horizontal="right" vertical="center"/>
    </xf>
    <xf numFmtId="0" fontId="31" fillId="0" borderId="0" xfId="0" applyFont="1" applyFill="1" applyAlignment="1"/>
    <xf numFmtId="0" fontId="33" fillId="0" borderId="0" xfId="0" applyFont="1" applyFill="1"/>
    <xf numFmtId="0" fontId="34" fillId="0" borderId="0" xfId="0" applyFont="1" applyFill="1"/>
    <xf numFmtId="0" fontId="34" fillId="0" borderId="0" xfId="0" applyFont="1" applyFill="1" applyAlignment="1"/>
    <xf numFmtId="3" fontId="5" fillId="0" borderId="51" xfId="0" applyNumberFormat="1" applyFont="1" applyBorder="1" applyAlignment="1">
      <alignment horizontal="center" vertical="center" wrapText="1"/>
    </xf>
    <xf numFmtId="3" fontId="10" fillId="0" borderId="51" xfId="0" applyNumberFormat="1" applyFont="1" applyBorder="1" applyAlignment="1">
      <alignment horizontal="center" vertical="center" wrapText="1"/>
    </xf>
    <xf numFmtId="0" fontId="5" fillId="0" borderId="8" xfId="0" applyFont="1" applyBorder="1" applyAlignment="1">
      <alignment horizontal="center" vertical="center" wrapText="1"/>
    </xf>
    <xf numFmtId="3" fontId="10" fillId="0" borderId="51" xfId="0" applyNumberFormat="1" applyFont="1" applyBorder="1" applyAlignment="1">
      <alignment horizontal="center" vertical="center"/>
    </xf>
    <xf numFmtId="3" fontId="5" fillId="0" borderId="51" xfId="0" applyNumberFormat="1" applyFont="1" applyBorder="1" applyAlignment="1">
      <alignment horizontal="center" vertical="center"/>
    </xf>
    <xf numFmtId="0" fontId="10" fillId="0" borderId="8" xfId="0" applyFont="1" applyFill="1" applyBorder="1" applyAlignment="1">
      <alignment horizontal="center" vertical="center" wrapText="1"/>
    </xf>
    <xf numFmtId="165" fontId="5" fillId="0" borderId="8" xfId="0" applyNumberFormat="1" applyFont="1" applyFill="1" applyBorder="1" applyAlignment="1">
      <alignment horizontal="center"/>
    </xf>
    <xf numFmtId="2" fontId="5" fillId="0" borderId="8" xfId="0" applyNumberFormat="1" applyFont="1" applyFill="1" applyBorder="1" applyAlignment="1">
      <alignment horizontal="center"/>
    </xf>
    <xf numFmtId="0" fontId="5" fillId="0" borderId="8" xfId="0" applyFont="1" applyFill="1" applyBorder="1" applyAlignment="1">
      <alignment horizontal="center"/>
    </xf>
    <xf numFmtId="0" fontId="4" fillId="0" borderId="0" xfId="0" applyFont="1" applyFill="1" applyAlignment="1"/>
    <xf numFmtId="0" fontId="13" fillId="0" borderId="0" xfId="0" applyFont="1" applyFill="1" applyBorder="1"/>
    <xf numFmtId="0" fontId="10" fillId="0" borderId="7" xfId="0" applyFont="1" applyBorder="1" applyAlignment="1">
      <alignment horizontal="center" vertical="center"/>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3" fontId="5" fillId="0" borderId="8" xfId="0" applyNumberFormat="1" applyFont="1" applyBorder="1" applyAlignment="1">
      <alignment horizontal="center" vertical="center"/>
    </xf>
    <xf numFmtId="0" fontId="10" fillId="0" borderId="8" xfId="0" applyFont="1" applyBorder="1" applyAlignment="1">
      <alignment horizontal="center" vertical="center"/>
    </xf>
    <xf numFmtId="2" fontId="5" fillId="0" borderId="8" xfId="0" applyNumberFormat="1" applyFont="1" applyBorder="1" applyAlignment="1">
      <alignment horizontal="center" vertical="center"/>
    </xf>
    <xf numFmtId="0" fontId="10" fillId="0" borderId="8" xfId="0" applyFont="1" applyBorder="1" applyAlignment="1">
      <alignment horizontal="left" vertical="center"/>
    </xf>
    <xf numFmtId="0" fontId="59" fillId="0" borderId="0" xfId="0" applyNumberFormat="1" applyFont="1" applyBorder="1"/>
    <xf numFmtId="0" fontId="59" fillId="0" borderId="0" xfId="0" applyFont="1" applyBorder="1"/>
    <xf numFmtId="0" fontId="59" fillId="0" borderId="0" xfId="14" applyNumberFormat="1" applyFont="1" applyBorder="1"/>
    <xf numFmtId="0" fontId="59" fillId="0" borderId="8" xfId="0" applyFont="1" applyBorder="1"/>
    <xf numFmtId="0" fontId="59" fillId="0" borderId="8" xfId="0" applyNumberFormat="1" applyFont="1" applyBorder="1"/>
    <xf numFmtId="0" fontId="10" fillId="0" borderId="8" xfId="0" applyNumberFormat="1" applyFont="1" applyBorder="1" applyAlignment="1">
      <alignment horizontal="center"/>
    </xf>
    <xf numFmtId="1" fontId="5" fillId="0" borderId="8" xfId="14" applyNumberFormat="1" applyFont="1" applyBorder="1" applyAlignment="1">
      <alignment horizontal="center"/>
    </xf>
    <xf numFmtId="0" fontId="60" fillId="0" borderId="8" xfId="0" applyNumberFormat="1" applyFont="1" applyBorder="1" applyAlignment="1">
      <alignment horizontal="center" vertical="center"/>
    </xf>
    <xf numFmtId="10" fontId="59" fillId="0" borderId="8" xfId="1" applyNumberFormat="1" applyFont="1" applyBorder="1" applyAlignment="1">
      <alignment horizontal="center" vertical="center"/>
    </xf>
    <xf numFmtId="9" fontId="59" fillId="0" borderId="8" xfId="1" applyFont="1" applyBorder="1" applyAlignment="1">
      <alignment horizontal="center" vertical="center"/>
    </xf>
    <xf numFmtId="0" fontId="12" fillId="0" borderId="32" xfId="0" applyFont="1" applyBorder="1" applyAlignment="1">
      <alignment horizontal="left" wrapText="1"/>
    </xf>
    <xf numFmtId="0" fontId="5" fillId="0" borderId="8" xfId="0" applyFont="1" applyBorder="1" applyAlignment="1">
      <alignment horizontal="center" vertical="center"/>
    </xf>
    <xf numFmtId="10" fontId="5" fillId="0" borderId="8" xfId="1" applyNumberFormat="1" applyFont="1" applyBorder="1" applyAlignment="1">
      <alignment horizontal="center" vertical="center"/>
    </xf>
    <xf numFmtId="0" fontId="5" fillId="0" borderId="0" xfId="0" applyFont="1" applyFill="1" applyAlignment="1">
      <alignment horizontal="left"/>
    </xf>
    <xf numFmtId="0" fontId="10" fillId="0" borderId="8" xfId="0" applyFont="1" applyBorder="1" applyAlignment="1" applyProtection="1">
      <alignment horizontal="center" vertical="center"/>
      <protection locked="0"/>
    </xf>
    <xf numFmtId="0" fontId="5" fillId="0" borderId="8" xfId="0" applyNumberFormat="1" applyFont="1" applyBorder="1" applyAlignment="1" applyProtection="1">
      <alignment horizontal="center" vertical="center"/>
      <protection locked="0"/>
    </xf>
    <xf numFmtId="0" fontId="5" fillId="0" borderId="0" xfId="0" applyFont="1" applyFill="1" applyProtection="1">
      <protection locked="0"/>
    </xf>
    <xf numFmtId="0" fontId="18" fillId="4" borderId="30" xfId="0" applyFont="1" applyFill="1" applyBorder="1" applyAlignment="1">
      <alignment horizontal="justify" vertical="center" wrapText="1"/>
    </xf>
    <xf numFmtId="0" fontId="5" fillId="3" borderId="39" xfId="0" applyFont="1" applyFill="1" applyBorder="1" applyAlignment="1">
      <alignment horizontal="justify" vertical="center" wrapText="1"/>
    </xf>
    <xf numFmtId="0" fontId="5" fillId="3" borderId="32" xfId="0" applyFont="1" applyFill="1" applyBorder="1" applyAlignment="1">
      <alignment horizontal="justify" vertical="center" wrapText="1"/>
    </xf>
    <xf numFmtId="0" fontId="12" fillId="0" borderId="32" xfId="0" applyFont="1" applyBorder="1" applyAlignment="1">
      <alignment horizontal="justify" vertical="center" wrapText="1"/>
    </xf>
    <xf numFmtId="49" fontId="5" fillId="0" borderId="33" xfId="0" applyNumberFormat="1" applyFont="1" applyBorder="1" applyAlignment="1">
      <alignment horizontal="center" vertical="center"/>
    </xf>
    <xf numFmtId="0" fontId="17" fillId="0" borderId="0" xfId="0" applyFont="1"/>
    <xf numFmtId="17" fontId="4" fillId="0" borderId="0" xfId="0" applyNumberFormat="1" applyFont="1" applyFill="1"/>
    <xf numFmtId="0" fontId="10" fillId="0" borderId="0" xfId="0" applyFont="1" applyFill="1" applyBorder="1"/>
    <xf numFmtId="3" fontId="0" fillId="0" borderId="0" xfId="0" applyNumberFormat="1"/>
    <xf numFmtId="2" fontId="0" fillId="0" borderId="0" xfId="0" applyNumberFormat="1"/>
    <xf numFmtId="3" fontId="9" fillId="0" borderId="25" xfId="7" applyNumberFormat="1" applyFont="1" applyFill="1" applyBorder="1" applyAlignment="1">
      <alignment horizontal="center" vertical="center"/>
    </xf>
    <xf numFmtId="3" fontId="9" fillId="0" borderId="22" xfId="7" applyNumberFormat="1" applyFont="1" applyFill="1" applyBorder="1" applyAlignment="1">
      <alignment horizontal="center" vertical="center"/>
    </xf>
    <xf numFmtId="3" fontId="9" fillId="0" borderId="8" xfId="7" applyNumberFormat="1" applyFont="1" applyFill="1" applyBorder="1" applyAlignment="1">
      <alignment horizontal="center" vertical="center"/>
    </xf>
    <xf numFmtId="0" fontId="12" fillId="0" borderId="8" xfId="0" applyFont="1" applyFill="1" applyBorder="1" applyAlignment="1">
      <alignment vertical="center"/>
    </xf>
    <xf numFmtId="2" fontId="9" fillId="0" borderId="24" xfId="6" applyNumberFormat="1" applyFont="1" applyFill="1" applyBorder="1" applyAlignment="1" applyProtection="1">
      <alignment horizontal="center" vertical="center"/>
      <protection hidden="1"/>
    </xf>
    <xf numFmtId="2" fontId="5" fillId="0" borderId="8" xfId="0" applyNumberFormat="1" applyFont="1" applyFill="1" applyBorder="1" applyAlignment="1">
      <alignment horizontal="center" vertical="center"/>
    </xf>
    <xf numFmtId="2" fontId="9" fillId="0" borderId="25" xfId="0" applyNumberFormat="1" applyFont="1" applyFill="1" applyBorder="1" applyAlignment="1">
      <alignment horizontal="center" vertical="center"/>
    </xf>
    <xf numFmtId="0" fontId="7" fillId="0" borderId="24" xfId="0" applyFont="1" applyFill="1" applyBorder="1" applyAlignment="1">
      <alignment horizontal="center" vertical="center"/>
    </xf>
    <xf numFmtId="2" fontId="17" fillId="0" borderId="24" xfId="6" applyNumberFormat="1" applyFont="1" applyFill="1" applyBorder="1" applyAlignment="1" applyProtection="1">
      <alignment horizontal="center" vertical="center"/>
      <protection hidden="1"/>
    </xf>
    <xf numFmtId="2" fontId="10" fillId="0" borderId="8" xfId="0" applyNumberFormat="1" applyFont="1" applyFill="1" applyBorder="1" applyAlignment="1">
      <alignment horizontal="center" vertical="center"/>
    </xf>
    <xf numFmtId="2" fontId="17" fillId="0" borderId="25" xfId="0" applyNumberFormat="1" applyFont="1" applyFill="1" applyBorder="1" applyAlignment="1">
      <alignment horizontal="center" vertical="center"/>
    </xf>
    <xf numFmtId="0" fontId="10" fillId="0" borderId="8" xfId="0" applyFont="1" applyFill="1" applyBorder="1" applyAlignment="1">
      <alignment horizontal="center" vertical="center"/>
    </xf>
    <xf numFmtId="0" fontId="7" fillId="0" borderId="8" xfId="0" applyFont="1" applyFill="1" applyBorder="1" applyAlignment="1">
      <alignment horizontal="center" vertical="center"/>
    </xf>
    <xf numFmtId="3" fontId="9" fillId="0" borderId="8" xfId="0" applyNumberFormat="1" applyFont="1" applyFill="1" applyBorder="1" applyAlignment="1">
      <alignment horizontal="center" vertical="center"/>
    </xf>
    <xf numFmtId="4" fontId="9" fillId="0" borderId="8" xfId="0" applyNumberFormat="1" applyFont="1" applyFill="1" applyBorder="1" applyAlignment="1">
      <alignment horizontal="center" vertical="center"/>
    </xf>
    <xf numFmtId="3" fontId="5" fillId="0" borderId="8" xfId="0" applyNumberFormat="1" applyFont="1" applyFill="1" applyBorder="1" applyAlignment="1">
      <alignment horizontal="center" vertical="center"/>
    </xf>
    <xf numFmtId="0" fontId="51" fillId="0" borderId="8" xfId="0" applyFont="1" applyFill="1" applyBorder="1" applyAlignment="1">
      <alignment vertical="center"/>
    </xf>
    <xf numFmtId="3" fontId="33" fillId="0" borderId="8" xfId="7" applyNumberFormat="1" applyFont="1" applyFill="1" applyBorder="1" applyAlignment="1">
      <alignment horizontal="center" vertical="center"/>
    </xf>
    <xf numFmtId="4" fontId="17" fillId="0" borderId="8" xfId="0" applyNumberFormat="1" applyFont="1" applyFill="1" applyBorder="1" applyAlignment="1">
      <alignment horizontal="center" vertical="center"/>
    </xf>
    <xf numFmtId="0" fontId="7" fillId="0" borderId="23"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27" fillId="0" borderId="23" xfId="0" applyFont="1" applyFill="1" applyBorder="1" applyAlignment="1">
      <alignment horizontal="center" vertical="center" wrapText="1"/>
    </xf>
    <xf numFmtId="0" fontId="5" fillId="0" borderId="0" xfId="0" quotePrefix="1" applyFont="1" applyFill="1" applyBorder="1"/>
    <xf numFmtId="0" fontId="5" fillId="0" borderId="0" xfId="0" quotePrefix="1" applyFont="1"/>
    <xf numFmtId="4" fontId="5" fillId="0" borderId="0" xfId="0" applyNumberFormat="1" applyFont="1" applyBorder="1"/>
    <xf numFmtId="4" fontId="17" fillId="0" borderId="0" xfId="7" applyNumberFormat="1" applyFont="1" applyFill="1" applyBorder="1" applyAlignment="1" applyProtection="1">
      <alignment vertical="center"/>
      <protection hidden="1"/>
    </xf>
    <xf numFmtId="4" fontId="5" fillId="0" borderId="8" xfId="0" applyNumberFormat="1" applyFont="1" applyBorder="1"/>
    <xf numFmtId="4" fontId="17" fillId="0" borderId="8" xfId="7" applyNumberFormat="1" applyFont="1" applyFill="1" applyBorder="1" applyAlignment="1" applyProtection="1">
      <alignment vertical="center"/>
      <protection hidden="1"/>
    </xf>
    <xf numFmtId="2" fontId="5" fillId="0" borderId="8" xfId="14" applyNumberFormat="1" applyFont="1" applyBorder="1"/>
    <xf numFmtId="0" fontId="5" fillId="0" borderId="0" xfId="0" applyFont="1" applyBorder="1" applyAlignment="1">
      <alignment horizontal="right"/>
    </xf>
    <xf numFmtId="0" fontId="10" fillId="0" borderId="8" xfId="0" applyFont="1" applyBorder="1" applyAlignment="1">
      <alignment horizontal="right"/>
    </xf>
    <xf numFmtId="0" fontId="5" fillId="0" borderId="0" xfId="0" applyFont="1" applyBorder="1" applyAlignment="1">
      <alignment vertical="center"/>
    </xf>
    <xf numFmtId="2" fontId="59" fillId="0" borderId="8" xfId="1" applyNumberFormat="1" applyFont="1" applyBorder="1" applyAlignment="1">
      <alignment horizontal="center" vertical="center"/>
    </xf>
    <xf numFmtId="0" fontId="62" fillId="0" borderId="0" xfId="0" applyFont="1" applyBorder="1"/>
    <xf numFmtId="3" fontId="62" fillId="0" borderId="33" xfId="0" applyNumberFormat="1" applyFont="1" applyBorder="1" applyAlignment="1">
      <alignment horizontal="center" vertical="center"/>
    </xf>
    <xf numFmtId="0" fontId="62" fillId="0" borderId="33" xfId="0" applyFont="1" applyBorder="1" applyAlignment="1">
      <alignment horizontal="center" vertical="center"/>
    </xf>
    <xf numFmtId="3" fontId="63" fillId="0" borderId="33" xfId="0" applyNumberFormat="1" applyFont="1" applyBorder="1" applyAlignment="1">
      <alignment horizontal="center" vertical="center"/>
    </xf>
    <xf numFmtId="0" fontId="63" fillId="0" borderId="33" xfId="0" applyFont="1" applyBorder="1" applyAlignment="1">
      <alignment horizontal="center" vertical="center"/>
    </xf>
    <xf numFmtId="0" fontId="62" fillId="0" borderId="33" xfId="0" applyFont="1" applyBorder="1" applyAlignment="1">
      <alignment horizontal="center" vertical="center" wrapText="1"/>
    </xf>
    <xf numFmtId="0" fontId="62" fillId="0" borderId="33" xfId="0" applyFont="1" applyBorder="1" applyAlignment="1">
      <alignment horizontal="center" wrapText="1"/>
    </xf>
    <xf numFmtId="0" fontId="61" fillId="0" borderId="0" xfId="0" applyFont="1" applyAlignment="1">
      <alignment horizontal="center"/>
    </xf>
    <xf numFmtId="0" fontId="62" fillId="0" borderId="32" xfId="0" applyFont="1" applyBorder="1" applyAlignment="1">
      <alignment horizontal="left" vertical="center"/>
    </xf>
    <xf numFmtId="0" fontId="63" fillId="0" borderId="32" xfId="0" applyFont="1" applyBorder="1" applyAlignment="1">
      <alignment horizontal="left" vertical="center"/>
    </xf>
    <xf numFmtId="0" fontId="62" fillId="0" borderId="32" xfId="0" applyFont="1" applyBorder="1" applyAlignment="1">
      <alignment horizontal="left" vertical="center" wrapText="1"/>
    </xf>
    <xf numFmtId="0" fontId="62" fillId="0" borderId="0" xfId="0" applyFont="1" applyFill="1" applyBorder="1"/>
    <xf numFmtId="0" fontId="18" fillId="4" borderId="51" xfId="0" applyFont="1" applyFill="1" applyBorder="1" applyAlignment="1">
      <alignment horizontal="center" vertical="center" wrapText="1"/>
    </xf>
    <xf numFmtId="0" fontId="18" fillId="4" borderId="55" xfId="0" applyFont="1" applyFill="1" applyBorder="1" applyAlignment="1">
      <alignment horizontal="center" vertical="center" wrapText="1"/>
    </xf>
    <xf numFmtId="0" fontId="18" fillId="4" borderId="33" xfId="0" applyFont="1" applyFill="1" applyBorder="1" applyAlignment="1">
      <alignment horizontal="center" vertical="center" wrapText="1"/>
    </xf>
    <xf numFmtId="164" fontId="5" fillId="0" borderId="0" xfId="0" applyNumberFormat="1" applyFont="1"/>
    <xf numFmtId="164" fontId="5" fillId="0" borderId="8" xfId="0" applyNumberFormat="1" applyFont="1" applyBorder="1"/>
    <xf numFmtId="4" fontId="20" fillId="0" borderId="0" xfId="17" applyNumberFormat="1" applyFont="1" applyFill="1" applyBorder="1" applyAlignment="1" applyProtection="1"/>
    <xf numFmtId="0" fontId="20" fillId="0" borderId="0" xfId="17" applyNumberFormat="1" applyFont="1" applyFill="1" applyBorder="1" applyAlignment="1" applyProtection="1"/>
    <xf numFmtId="0" fontId="19" fillId="0" borderId="0" xfId="4" applyFont="1" applyBorder="1" applyAlignment="1">
      <alignment horizontal="center"/>
    </xf>
    <xf numFmtId="0" fontId="19" fillId="0" borderId="0" xfId="17" applyNumberFormat="1" applyFont="1" applyFill="1" applyBorder="1" applyAlignment="1" applyProtection="1">
      <alignment horizontal="center" vertical="center"/>
    </xf>
    <xf numFmtId="166" fontId="20" fillId="0" borderId="0" xfId="4" applyNumberFormat="1" applyFont="1" applyBorder="1" applyAlignment="1">
      <alignment horizontal="right" vertical="center"/>
    </xf>
    <xf numFmtId="166" fontId="20" fillId="0" borderId="0" xfId="17" applyNumberFormat="1" applyFont="1" applyFill="1" applyBorder="1" applyAlignment="1" applyProtection="1">
      <alignment horizontal="center" vertical="center"/>
    </xf>
    <xf numFmtId="166" fontId="20" fillId="0" borderId="0" xfId="4" applyNumberFormat="1" applyFont="1" applyBorder="1" applyAlignment="1">
      <alignment horizontal="center" vertical="center"/>
    </xf>
    <xf numFmtId="164" fontId="23" fillId="0" borderId="0" xfId="5" applyNumberFormat="1" applyFont="1" applyBorder="1" applyAlignment="1">
      <alignment horizontal="center" vertical="center"/>
    </xf>
    <xf numFmtId="164" fontId="20" fillId="0" borderId="0" xfId="4" applyNumberFormat="1" applyFont="1" applyBorder="1" applyAlignment="1">
      <alignment horizontal="center" vertical="center"/>
    </xf>
    <xf numFmtId="0" fontId="20" fillId="0" borderId="0" xfId="4" applyFont="1" applyBorder="1" applyAlignment="1">
      <alignment horizontal="center" vertical="center"/>
    </xf>
    <xf numFmtId="0" fontId="20" fillId="0" borderId="0" xfId="4" applyFont="1" applyFill="1" applyBorder="1" applyAlignment="1"/>
    <xf numFmtId="4" fontId="20" fillId="0" borderId="0" xfId="4" applyNumberFormat="1" applyFont="1" applyFill="1" applyBorder="1" applyAlignment="1">
      <alignment wrapText="1"/>
    </xf>
    <xf numFmtId="166" fontId="20" fillId="0" borderId="0" xfId="4" applyNumberFormat="1" applyFont="1" applyFill="1" applyBorder="1" applyAlignment="1">
      <alignment wrapText="1"/>
    </xf>
    <xf numFmtId="0" fontId="20" fillId="0" borderId="0" xfId="4" applyFont="1" applyFill="1" applyBorder="1" applyAlignment="1">
      <alignment wrapText="1"/>
    </xf>
    <xf numFmtId="0" fontId="19" fillId="0" borderId="0" xfId="17" applyNumberFormat="1" applyFont="1" applyFill="1" applyBorder="1" applyAlignment="1" applyProtection="1"/>
    <xf numFmtId="166" fontId="20" fillId="0" borderId="8" xfId="17" applyNumberFormat="1" applyFont="1" applyFill="1" applyBorder="1" applyAlignment="1" applyProtection="1">
      <alignment horizontal="center"/>
    </xf>
    <xf numFmtId="0" fontId="19" fillId="0" borderId="8" xfId="17" applyNumberFormat="1" applyFont="1" applyFill="1" applyBorder="1" applyAlignment="1" applyProtection="1">
      <alignment horizontal="center"/>
    </xf>
    <xf numFmtId="166" fontId="20" fillId="0" borderId="8" xfId="4" applyNumberFormat="1" applyFont="1" applyBorder="1" applyAlignment="1">
      <alignment horizontal="center"/>
    </xf>
    <xf numFmtId="0" fontId="19" fillId="5" borderId="8" xfId="2" applyNumberFormat="1" applyFont="1" applyFill="1" applyBorder="1" applyAlignment="1" applyProtection="1">
      <alignment horizontal="center"/>
    </xf>
    <xf numFmtId="164" fontId="20" fillId="5" borderId="8" xfId="1" applyNumberFormat="1" applyFont="1" applyFill="1" applyBorder="1" applyAlignment="1">
      <alignment horizontal="center"/>
    </xf>
    <xf numFmtId="9" fontId="20" fillId="5" borderId="8" xfId="1" applyFont="1" applyFill="1" applyBorder="1" applyAlignment="1">
      <alignment horizontal="center"/>
    </xf>
    <xf numFmtId="164" fontId="20" fillId="0" borderId="0" xfId="1" applyNumberFormat="1" applyFont="1" applyBorder="1"/>
    <xf numFmtId="9" fontId="20" fillId="0" borderId="0" xfId="1" applyFont="1" applyBorder="1"/>
    <xf numFmtId="0" fontId="5" fillId="0" borderId="8" xfId="18" applyFont="1" applyBorder="1"/>
    <xf numFmtId="0" fontId="9" fillId="0" borderId="8" xfId="17" applyNumberFormat="1" applyFont="1" applyFill="1" applyBorder="1" applyAlignment="1" applyProtection="1"/>
    <xf numFmtId="165" fontId="9" fillId="0" borderId="8" xfId="17" applyNumberFormat="1" applyFont="1" applyFill="1" applyBorder="1" applyAlignment="1" applyProtection="1"/>
    <xf numFmtId="166" fontId="10" fillId="0" borderId="33" xfId="0" applyNumberFormat="1" applyFont="1" applyBorder="1" applyAlignment="1">
      <alignment horizontal="center" vertical="center" wrapText="1"/>
    </xf>
    <xf numFmtId="166" fontId="5" fillId="0" borderId="33" xfId="0" applyNumberFormat="1" applyFont="1" applyBorder="1" applyAlignment="1">
      <alignment horizontal="center" vertical="center" wrapText="1"/>
    </xf>
    <xf numFmtId="164" fontId="5" fillId="0" borderId="0" xfId="19" applyNumberFormat="1" applyFont="1"/>
    <xf numFmtId="9" fontId="5" fillId="0" borderId="0" xfId="19" applyFont="1"/>
    <xf numFmtId="166" fontId="10" fillId="0" borderId="33" xfId="0" applyNumberFormat="1" applyFont="1" applyBorder="1" applyAlignment="1">
      <alignment horizontal="center" vertical="center"/>
    </xf>
    <xf numFmtId="166" fontId="5" fillId="0" borderId="33" xfId="0" applyNumberFormat="1" applyFont="1" applyBorder="1" applyAlignment="1">
      <alignment horizontal="center" vertical="center"/>
    </xf>
    <xf numFmtId="165" fontId="10" fillId="0" borderId="33" xfId="0" applyNumberFormat="1" applyFont="1" applyBorder="1" applyAlignment="1">
      <alignment horizontal="center" vertical="center"/>
    </xf>
    <xf numFmtId="165" fontId="5" fillId="0" borderId="33" xfId="0" applyNumberFormat="1" applyFont="1" applyBorder="1" applyAlignment="1">
      <alignment horizontal="center" vertical="center"/>
    </xf>
    <xf numFmtId="166" fontId="5" fillId="0" borderId="51" xfId="0" applyNumberFormat="1" applyFont="1" applyBorder="1" applyAlignment="1">
      <alignment horizontal="center" vertical="center" wrapText="1"/>
    </xf>
    <xf numFmtId="166" fontId="10" fillId="0" borderId="51" xfId="0" applyNumberFormat="1" applyFont="1" applyBorder="1" applyAlignment="1">
      <alignment horizontal="center" vertical="center" wrapText="1"/>
    </xf>
    <xf numFmtId="0" fontId="9" fillId="0" borderId="8" xfId="20" applyFont="1" applyBorder="1"/>
    <xf numFmtId="0" fontId="5" fillId="0" borderId="0" xfId="0" applyFont="1" applyBorder="1" applyProtection="1">
      <protection locked="0"/>
    </xf>
    <xf numFmtId="0" fontId="9" fillId="0" borderId="0" xfId="20" applyFont="1" applyBorder="1"/>
    <xf numFmtId="165" fontId="9" fillId="0" borderId="0" xfId="20" applyNumberFormat="1" applyFont="1" applyBorder="1"/>
    <xf numFmtId="0" fontId="18" fillId="4" borderId="31" xfId="0" applyFont="1" applyFill="1" applyBorder="1" applyAlignment="1">
      <alignment horizontal="center" vertical="center"/>
    </xf>
    <xf numFmtId="0" fontId="18" fillId="4" borderId="32" xfId="0" applyFont="1" applyFill="1" applyBorder="1" applyAlignment="1">
      <alignment horizontal="left" vertical="center" wrapText="1"/>
    </xf>
    <xf numFmtId="0" fontId="18" fillId="4" borderId="56"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11" fillId="4" borderId="56" xfId="0" applyFont="1" applyFill="1" applyBorder="1" applyAlignment="1">
      <alignment horizontal="center" vertical="center" wrapText="1"/>
    </xf>
    <xf numFmtId="0" fontId="11" fillId="4" borderId="57" xfId="0" applyFont="1" applyFill="1" applyBorder="1" applyAlignment="1">
      <alignment horizontal="center" vertical="center" wrapText="1"/>
    </xf>
    <xf numFmtId="0" fontId="11" fillId="4" borderId="31" xfId="0" applyFont="1" applyFill="1" applyBorder="1" applyAlignment="1">
      <alignment horizontal="center" vertical="center" wrapText="1"/>
    </xf>
    <xf numFmtId="0" fontId="11" fillId="4" borderId="56" xfId="0" applyFont="1" applyFill="1" applyBorder="1" applyAlignment="1">
      <alignment horizontal="center" vertical="center"/>
    </xf>
    <xf numFmtId="0" fontId="11" fillId="4" borderId="31" xfId="0" applyFont="1" applyFill="1" applyBorder="1" applyAlignment="1">
      <alignment horizontal="center" vertical="center"/>
    </xf>
    <xf numFmtId="0" fontId="11" fillId="4" borderId="57" xfId="0" applyFont="1" applyFill="1" applyBorder="1" applyAlignment="1">
      <alignment horizontal="center" vertical="center"/>
    </xf>
    <xf numFmtId="0" fontId="18" fillId="4" borderId="57"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33" xfId="0" applyFont="1" applyFill="1" applyBorder="1" applyAlignment="1">
      <alignment horizontal="center" vertical="center" wrapText="1"/>
    </xf>
    <xf numFmtId="0" fontId="69" fillId="0" borderId="0" xfId="0" applyFont="1"/>
    <xf numFmtId="165" fontId="48" fillId="0" borderId="33" xfId="0" applyNumberFormat="1" applyFont="1" applyBorder="1" applyAlignment="1">
      <alignment horizontal="center" vertical="center"/>
    </xf>
    <xf numFmtId="165" fontId="10" fillId="0" borderId="33" xfId="0" applyNumberFormat="1" applyFont="1" applyBorder="1" applyAlignment="1">
      <alignment horizontal="center" vertical="center" wrapText="1"/>
    </xf>
    <xf numFmtId="165" fontId="5" fillId="0" borderId="33" xfId="0" applyNumberFormat="1" applyFont="1" applyBorder="1" applyAlignment="1">
      <alignment horizontal="center" vertical="center" wrapText="1"/>
    </xf>
    <xf numFmtId="49" fontId="14" fillId="0" borderId="0" xfId="0" applyNumberFormat="1" applyFont="1" applyAlignment="1">
      <alignment vertical="center"/>
    </xf>
    <xf numFmtId="0" fontId="0" fillId="0" borderId="0" xfId="0" applyAlignment="1"/>
    <xf numFmtId="0" fontId="18" fillId="4" borderId="39" xfId="0" applyFont="1" applyFill="1" applyBorder="1" applyAlignment="1">
      <alignment horizontal="center" vertical="center" wrapText="1"/>
    </xf>
    <xf numFmtId="0" fontId="18" fillId="4" borderId="34"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2" xfId="0" applyFont="1" applyFill="1" applyBorder="1" applyAlignment="1">
      <alignment horizontal="center" vertical="center"/>
    </xf>
    <xf numFmtId="0" fontId="18" fillId="4" borderId="56" xfId="0" applyFont="1" applyFill="1" applyBorder="1" applyAlignment="1">
      <alignment horizontal="center" vertical="center"/>
    </xf>
    <xf numFmtId="0" fontId="18" fillId="4" borderId="31"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31" xfId="0" applyFont="1" applyFill="1" applyBorder="1" applyAlignment="1">
      <alignment horizontal="center" vertical="center" wrapText="1"/>
    </xf>
    <xf numFmtId="0" fontId="18" fillId="4" borderId="34" xfId="0" applyFont="1" applyFill="1" applyBorder="1" applyAlignment="1">
      <alignment horizontal="center" vertical="center"/>
    </xf>
    <xf numFmtId="2" fontId="50" fillId="0" borderId="33" xfId="0" applyNumberFormat="1" applyFont="1" applyBorder="1" applyAlignment="1">
      <alignment horizontal="center" vertical="center"/>
    </xf>
    <xf numFmtId="166" fontId="10" fillId="0" borderId="51" xfId="0" applyNumberFormat="1" applyFont="1" applyBorder="1" applyAlignment="1">
      <alignment horizontal="center" vertical="center"/>
    </xf>
    <xf numFmtId="166" fontId="5" fillId="0" borderId="51" xfId="0" applyNumberFormat="1" applyFont="1" applyBorder="1" applyAlignment="1">
      <alignment horizontal="center" vertical="center"/>
    </xf>
    <xf numFmtId="4" fontId="27" fillId="0" borderId="51" xfId="0" applyNumberFormat="1" applyFont="1" applyBorder="1" applyAlignment="1">
      <alignment horizontal="center" vertical="center"/>
    </xf>
    <xf numFmtId="0" fontId="27" fillId="0" borderId="51" xfId="0" applyFont="1" applyBorder="1" applyAlignment="1">
      <alignment horizontal="center" vertical="center"/>
    </xf>
    <xf numFmtId="0" fontId="28" fillId="0" borderId="51" xfId="0" applyFont="1" applyBorder="1" applyAlignment="1">
      <alignment horizontal="center" vertical="center"/>
    </xf>
    <xf numFmtId="0" fontId="19" fillId="0" borderId="51" xfId="0" applyFont="1" applyFill="1" applyBorder="1" applyAlignment="1">
      <alignment horizontal="center" vertical="center"/>
    </xf>
    <xf numFmtId="0" fontId="27" fillId="0" borderId="51" xfId="0" applyFont="1" applyBorder="1" applyAlignment="1">
      <alignment horizontal="center" vertical="center" wrapText="1"/>
    </xf>
    <xf numFmtId="166" fontId="25" fillId="0" borderId="51" xfId="0" applyNumberFormat="1" applyFont="1" applyBorder="1" applyAlignment="1">
      <alignment horizontal="center" vertical="center" wrapText="1"/>
    </xf>
    <xf numFmtId="165" fontId="27" fillId="0" borderId="51" xfId="0" applyNumberFormat="1" applyFont="1" applyBorder="1" applyAlignment="1">
      <alignment horizontal="center" vertical="center" wrapText="1"/>
    </xf>
    <xf numFmtId="0" fontId="28" fillId="0" borderId="51" xfId="0" applyFont="1" applyBorder="1" applyAlignment="1">
      <alignment horizontal="center" vertical="center" wrapText="1"/>
    </xf>
    <xf numFmtId="166" fontId="28" fillId="0" borderId="51" xfId="0" applyNumberFormat="1" applyFont="1" applyBorder="1" applyAlignment="1">
      <alignment horizontal="center" vertical="center" wrapText="1"/>
    </xf>
    <xf numFmtId="165" fontId="28" fillId="0" borderId="51" xfId="0" applyNumberFormat="1" applyFont="1" applyBorder="1" applyAlignment="1">
      <alignment horizontal="center" vertical="center" wrapText="1"/>
    </xf>
    <xf numFmtId="0" fontId="10" fillId="0" borderId="0" xfId="0" applyFont="1" applyFill="1"/>
    <xf numFmtId="0" fontId="10" fillId="0" borderId="0" xfId="0" applyFont="1" applyFill="1" applyAlignment="1"/>
    <xf numFmtId="0" fontId="18" fillId="4" borderId="37" xfId="0" applyFont="1" applyFill="1" applyBorder="1" applyAlignment="1">
      <alignment horizontal="center" vertical="center" wrapText="1"/>
    </xf>
    <xf numFmtId="3" fontId="7" fillId="0" borderId="33" xfId="0" applyNumberFormat="1" applyFont="1" applyBorder="1" applyAlignment="1">
      <alignment horizontal="center" vertical="center"/>
    </xf>
    <xf numFmtId="165" fontId="7" fillId="0" borderId="33" xfId="0" applyNumberFormat="1" applyFont="1" applyBorder="1" applyAlignment="1">
      <alignment horizontal="center" vertical="center"/>
    </xf>
    <xf numFmtId="0" fontId="72" fillId="0" borderId="0" xfId="0" applyFont="1" applyFill="1"/>
    <xf numFmtId="0" fontId="74" fillId="0" borderId="0" xfId="0" applyFont="1"/>
    <xf numFmtId="0" fontId="18" fillId="4" borderId="58" xfId="0" applyFont="1" applyFill="1" applyBorder="1" applyAlignment="1">
      <alignment horizontal="center" vertical="center"/>
    </xf>
    <xf numFmtId="0" fontId="10" fillId="0" borderId="0" xfId="0" applyFont="1" applyFill="1" applyProtection="1">
      <protection locked="0"/>
    </xf>
    <xf numFmtId="0" fontId="18" fillId="4" borderId="45"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5" fillId="0" borderId="0" xfId="0" applyFont="1" applyAlignment="1">
      <alignment horizontal="center"/>
    </xf>
    <xf numFmtId="0" fontId="18" fillId="4" borderId="45"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5" fillId="3" borderId="41" xfId="0" applyFont="1" applyFill="1" applyBorder="1" applyAlignment="1">
      <alignment horizontal="justify" vertical="center"/>
    </xf>
    <xf numFmtId="0" fontId="5" fillId="3" borderId="57" xfId="0" applyFont="1" applyFill="1" applyBorder="1" applyAlignment="1">
      <alignment horizontal="right" vertical="center"/>
    </xf>
    <xf numFmtId="0" fontId="27" fillId="0" borderId="32" xfId="0" applyFont="1" applyBorder="1" applyAlignment="1">
      <alignment horizontal="left" vertical="center" wrapText="1"/>
    </xf>
    <xf numFmtId="0" fontId="18" fillId="4" borderId="46" xfId="0" applyFont="1" applyFill="1" applyBorder="1" applyAlignment="1">
      <alignment horizontal="right" vertical="center"/>
    </xf>
    <xf numFmtId="0" fontId="7" fillId="0" borderId="32" xfId="0" applyFont="1" applyBorder="1" applyAlignment="1">
      <alignment vertical="center"/>
    </xf>
    <xf numFmtId="0" fontId="12" fillId="0" borderId="32" xfId="0" applyFont="1" applyBorder="1" applyAlignment="1">
      <alignment vertical="center"/>
    </xf>
    <xf numFmtId="0" fontId="18" fillId="4" borderId="34" xfId="0" applyFont="1" applyFill="1" applyBorder="1" applyAlignment="1">
      <alignment horizontal="center" vertical="center" wrapText="1"/>
    </xf>
    <xf numFmtId="0" fontId="18" fillId="4" borderId="55" xfId="0" applyFont="1" applyFill="1" applyBorder="1" applyAlignment="1">
      <alignment horizontal="center" vertical="center" wrapText="1"/>
    </xf>
    <xf numFmtId="0" fontId="5" fillId="3" borderId="41" xfId="0" applyFont="1" applyFill="1" applyBorder="1" applyAlignment="1">
      <alignment horizontal="justify" vertical="center" wrapText="1"/>
    </xf>
    <xf numFmtId="0" fontId="10" fillId="3" borderId="57" xfId="0" applyFont="1" applyFill="1" applyBorder="1" applyAlignment="1">
      <alignment horizontal="center" vertical="center" wrapText="1"/>
    </xf>
    <xf numFmtId="0" fontId="5" fillId="3" borderId="57" xfId="0" applyFont="1" applyFill="1" applyBorder="1" applyAlignment="1">
      <alignment horizontal="center" vertical="center" wrapText="1"/>
    </xf>
    <xf numFmtId="165" fontId="10" fillId="3" borderId="31" xfId="0" applyNumberFormat="1" applyFont="1" applyFill="1" applyBorder="1" applyAlignment="1">
      <alignment horizontal="center" vertical="center" wrapText="1"/>
    </xf>
    <xf numFmtId="0" fontId="10" fillId="0" borderId="0" xfId="0" applyFont="1" applyFill="1" applyAlignment="1">
      <alignment horizontal="left" vertical="center"/>
    </xf>
    <xf numFmtId="0" fontId="51" fillId="3" borderId="41" xfId="0" applyFont="1" applyFill="1" applyBorder="1" applyAlignment="1">
      <alignment horizontal="left" vertical="center"/>
    </xf>
    <xf numFmtId="0" fontId="36" fillId="3" borderId="32" xfId="0" applyFont="1" applyFill="1" applyBorder="1" applyAlignment="1">
      <alignment horizontal="justify" vertical="center"/>
    </xf>
    <xf numFmtId="0" fontId="51" fillId="3" borderId="41" xfId="0" applyFont="1" applyFill="1" applyBorder="1" applyAlignment="1">
      <alignment horizontal="justify" vertical="center"/>
    </xf>
    <xf numFmtId="0" fontId="11" fillId="4" borderId="51" xfId="0" applyFont="1" applyFill="1" applyBorder="1" applyAlignment="1">
      <alignment horizontal="center" vertical="center" wrapText="1"/>
    </xf>
    <xf numFmtId="0" fontId="29" fillId="4" borderId="51" xfId="0" applyFont="1" applyFill="1" applyBorder="1" applyAlignment="1">
      <alignment horizontal="center" vertical="center"/>
    </xf>
    <xf numFmtId="0" fontId="11" fillId="4" borderId="0" xfId="0" applyFont="1" applyFill="1" applyBorder="1" applyAlignment="1">
      <alignment horizontal="center" vertical="center" wrapText="1"/>
    </xf>
    <xf numFmtId="1" fontId="20" fillId="0" borderId="0" xfId="4" applyNumberFormat="1" applyFont="1"/>
    <xf numFmtId="165" fontId="20" fillId="0" borderId="51" xfId="0" applyNumberFormat="1" applyFont="1" applyFill="1" applyBorder="1" applyAlignment="1">
      <alignment horizontal="center" vertical="center"/>
    </xf>
    <xf numFmtId="0" fontId="29" fillId="4" borderId="53" xfId="0" applyFont="1" applyFill="1" applyBorder="1" applyAlignment="1">
      <alignment horizontal="center" vertical="center"/>
    </xf>
    <xf numFmtId="1" fontId="19" fillId="0" borderId="62" xfId="0" applyNumberFormat="1" applyFont="1" applyFill="1" applyBorder="1" applyAlignment="1">
      <alignment horizontal="center" vertical="center"/>
    </xf>
    <xf numFmtId="0" fontId="29" fillId="4" borderId="0" xfId="0" applyFont="1" applyFill="1" applyBorder="1" applyAlignment="1">
      <alignment horizontal="center" vertical="center"/>
    </xf>
    <xf numFmtId="0" fontId="20" fillId="0" borderId="8" xfId="17" applyNumberFormat="1" applyFont="1" applyFill="1" applyBorder="1" applyAlignment="1" applyProtection="1"/>
    <xf numFmtId="0" fontId="20" fillId="0" borderId="8" xfId="17" applyNumberFormat="1" applyFont="1" applyFill="1" applyBorder="1" applyAlignment="1" applyProtection="1">
      <alignment horizontal="center"/>
    </xf>
    <xf numFmtId="166" fontId="20" fillId="0" borderId="0" xfId="17" applyNumberFormat="1" applyFont="1" applyFill="1" applyBorder="1" applyAlignment="1" applyProtection="1">
      <alignment horizontal="center"/>
    </xf>
    <xf numFmtId="1" fontId="20" fillId="0" borderId="0" xfId="4" applyNumberFormat="1" applyFont="1" applyFill="1"/>
    <xf numFmtId="166" fontId="19" fillId="0" borderId="62" xfId="0" applyNumberFormat="1" applyFont="1" applyFill="1" applyBorder="1" applyAlignment="1">
      <alignment horizontal="center" vertical="center"/>
    </xf>
    <xf numFmtId="166" fontId="20" fillId="0" borderId="51" xfId="0" applyNumberFormat="1" applyFont="1" applyFill="1" applyBorder="1" applyAlignment="1">
      <alignment horizontal="center" vertical="center"/>
    </xf>
    <xf numFmtId="166" fontId="19" fillId="0" borderId="51" xfId="0" applyNumberFormat="1" applyFont="1" applyFill="1" applyBorder="1" applyAlignment="1">
      <alignment horizontal="center" vertical="center"/>
    </xf>
    <xf numFmtId="166" fontId="20" fillId="0" borderId="0" xfId="4" applyNumberFormat="1" applyFont="1" applyFill="1"/>
    <xf numFmtId="0" fontId="70" fillId="0" borderId="0" xfId="4" applyFont="1" applyFill="1"/>
    <xf numFmtId="165" fontId="23" fillId="0" borderId="51" xfId="0" applyNumberFormat="1" applyFont="1" applyBorder="1" applyAlignment="1">
      <alignment horizontal="center" vertical="center"/>
    </xf>
    <xf numFmtId="0" fontId="29" fillId="4" borderId="51" xfId="0" applyFont="1" applyFill="1" applyBorder="1" applyAlignment="1">
      <alignment vertical="center"/>
    </xf>
    <xf numFmtId="0" fontId="29" fillId="4" borderId="53" xfId="0" applyFont="1" applyFill="1" applyBorder="1" applyAlignment="1">
      <alignment vertical="center"/>
    </xf>
    <xf numFmtId="164" fontId="20" fillId="0" borderId="0" xfId="1" applyNumberFormat="1" applyFont="1"/>
    <xf numFmtId="166" fontId="51" fillId="0" borderId="33" xfId="0" applyNumberFormat="1" applyFont="1" applyBorder="1" applyAlignment="1">
      <alignment horizontal="center" vertical="center"/>
    </xf>
    <xf numFmtId="166" fontId="5" fillId="0" borderId="0" xfId="0" applyNumberFormat="1" applyFont="1"/>
    <xf numFmtId="166" fontId="36" fillId="3" borderId="57" xfId="0" applyNumberFormat="1" applyFont="1" applyFill="1" applyBorder="1" applyAlignment="1">
      <alignment horizontal="center" vertical="center"/>
    </xf>
    <xf numFmtId="166" fontId="51" fillId="3" borderId="57" xfId="0" applyNumberFormat="1" applyFont="1" applyFill="1" applyBorder="1" applyAlignment="1">
      <alignment horizontal="center" vertical="center"/>
    </xf>
    <xf numFmtId="166" fontId="36" fillId="3" borderId="31" xfId="0" applyNumberFormat="1" applyFont="1" applyFill="1" applyBorder="1" applyAlignment="1">
      <alignment horizontal="center" vertical="center"/>
    </xf>
    <xf numFmtId="166" fontId="36" fillId="3" borderId="33" xfId="0" applyNumberFormat="1" applyFont="1" applyFill="1" applyBorder="1" applyAlignment="1">
      <alignment horizontal="center" vertical="center"/>
    </xf>
    <xf numFmtId="166" fontId="36" fillId="0" borderId="33" xfId="0" applyNumberFormat="1" applyFont="1" applyBorder="1" applyAlignment="1">
      <alignment horizontal="center" vertical="center"/>
    </xf>
    <xf numFmtId="0" fontId="18" fillId="4" borderId="33" xfId="0" applyFont="1" applyFill="1" applyBorder="1" applyAlignment="1">
      <alignment horizontal="center" vertical="center" wrapText="1"/>
    </xf>
    <xf numFmtId="3" fontId="9" fillId="0" borderId="8" xfId="20" applyNumberFormat="1" applyFont="1" applyBorder="1"/>
    <xf numFmtId="0" fontId="9" fillId="0" borderId="0" xfId="21" applyFont="1" applyBorder="1" applyAlignment="1">
      <alignment horizontal="left" vertical="center"/>
    </xf>
    <xf numFmtId="0" fontId="68" fillId="0" borderId="0" xfId="21" applyFont="1" applyBorder="1" applyAlignment="1">
      <alignment wrapText="1"/>
    </xf>
    <xf numFmtId="0" fontId="9" fillId="0" borderId="0" xfId="21" applyFont="1" applyBorder="1" applyAlignment="1" applyProtection="1">
      <alignment horizontal="left" vertical="center"/>
      <protection locked="0"/>
    </xf>
    <xf numFmtId="168" fontId="68" fillId="0" borderId="0" xfId="21" applyNumberFormat="1" applyFont="1" applyBorder="1" applyAlignment="1" applyProtection="1">
      <alignment horizontal="right" vertical="center"/>
      <protection locked="0"/>
    </xf>
    <xf numFmtId="0" fontId="68" fillId="0" borderId="0" xfId="21" applyFont="1" applyBorder="1" applyAlignment="1" applyProtection="1">
      <alignment vertical="center"/>
      <protection locked="0"/>
    </xf>
    <xf numFmtId="0" fontId="68" fillId="0" borderId="0" xfId="21" applyFont="1" applyBorder="1" applyAlignment="1" applyProtection="1">
      <alignment horizontal="left" vertical="center"/>
      <protection locked="0"/>
    </xf>
    <xf numFmtId="0" fontId="68" fillId="0" borderId="0" xfId="21" applyFont="1" applyBorder="1" applyAlignment="1">
      <alignment vertical="center"/>
    </xf>
    <xf numFmtId="10" fontId="5" fillId="0" borderId="0" xfId="1" applyNumberFormat="1" applyFont="1"/>
    <xf numFmtId="165" fontId="25" fillId="0" borderId="51" xfId="0" applyNumberFormat="1" applyFont="1" applyBorder="1" applyAlignment="1">
      <alignment horizontal="center" vertical="center"/>
    </xf>
    <xf numFmtId="3" fontId="46" fillId="0" borderId="33" xfId="0" applyNumberFormat="1" applyFont="1" applyBorder="1" applyAlignment="1">
      <alignment horizontal="center" vertical="center" wrapText="1"/>
    </xf>
    <xf numFmtId="3" fontId="10" fillId="0" borderId="0" xfId="0" applyNumberFormat="1" applyFont="1" applyBorder="1" applyAlignment="1">
      <alignment horizontal="center" vertical="center" wrapText="1"/>
    </xf>
    <xf numFmtId="0" fontId="8" fillId="0" borderId="0" xfId="0" applyFont="1" applyBorder="1" applyAlignment="1">
      <alignment horizontal="justify" vertical="center" wrapText="1"/>
    </xf>
    <xf numFmtId="0" fontId="18" fillId="4" borderId="51" xfId="0" applyFont="1" applyFill="1" applyBorder="1" applyAlignment="1">
      <alignment horizontal="center" vertical="center" wrapText="1"/>
    </xf>
    <xf numFmtId="0" fontId="11" fillId="4" borderId="34" xfId="0" applyFont="1" applyFill="1" applyBorder="1" applyAlignment="1">
      <alignment horizontal="center" vertical="center" wrapText="1"/>
    </xf>
    <xf numFmtId="0" fontId="17" fillId="0" borderId="32" xfId="0" applyFont="1" applyBorder="1" applyAlignment="1">
      <alignment horizontal="left" vertical="center"/>
    </xf>
    <xf numFmtId="3" fontId="17" fillId="0" borderId="33" xfId="0" applyNumberFormat="1" applyFont="1" applyBorder="1" applyAlignment="1">
      <alignment horizontal="center" vertical="center" wrapText="1"/>
    </xf>
    <xf numFmtId="165" fontId="17" fillId="0" borderId="33" xfId="0" applyNumberFormat="1" applyFont="1" applyBorder="1" applyAlignment="1">
      <alignment horizontal="center" vertical="center" wrapText="1"/>
    </xf>
    <xf numFmtId="9" fontId="9" fillId="0" borderId="33" xfId="0" applyNumberFormat="1" applyFont="1" applyBorder="1" applyAlignment="1">
      <alignment horizontal="center" vertical="center" wrapText="1"/>
    </xf>
    <xf numFmtId="3" fontId="9" fillId="0" borderId="33" xfId="0" applyNumberFormat="1" applyFont="1" applyBorder="1" applyAlignment="1">
      <alignment horizontal="center" vertical="center" wrapText="1"/>
    </xf>
    <xf numFmtId="0" fontId="9" fillId="0" borderId="33" xfId="0" applyFont="1" applyBorder="1" applyAlignment="1">
      <alignment horizontal="center" vertical="center" wrapText="1"/>
    </xf>
    <xf numFmtId="0" fontId="9" fillId="0" borderId="32" xfId="0" applyFont="1" applyBorder="1" applyAlignment="1">
      <alignment horizontal="left" vertical="center"/>
    </xf>
    <xf numFmtId="165" fontId="9" fillId="0" borderId="33" xfId="0" applyNumberFormat="1" applyFont="1" applyBorder="1" applyAlignment="1">
      <alignment horizontal="center" vertical="center" wrapText="1"/>
    </xf>
    <xf numFmtId="164" fontId="9" fillId="0" borderId="33" xfId="0" applyNumberFormat="1" applyFont="1" applyBorder="1" applyAlignment="1">
      <alignment horizontal="center" vertical="center" wrapText="1"/>
    </xf>
    <xf numFmtId="0" fontId="9" fillId="0" borderId="39" xfId="0" applyFont="1" applyBorder="1" applyAlignment="1">
      <alignment horizontal="left" vertical="center"/>
    </xf>
    <xf numFmtId="3" fontId="9" fillId="0" borderId="37" xfId="0" applyNumberFormat="1" applyFont="1" applyBorder="1" applyAlignment="1">
      <alignment horizontal="center" vertical="center" wrapText="1"/>
    </xf>
    <xf numFmtId="165" fontId="9" fillId="0" borderId="37" xfId="0" applyNumberFormat="1" applyFont="1" applyBorder="1" applyAlignment="1">
      <alignment horizontal="center" vertical="center" wrapText="1"/>
    </xf>
    <xf numFmtId="164" fontId="9" fillId="0" borderId="37" xfId="0" applyNumberFormat="1" applyFont="1" applyBorder="1" applyAlignment="1">
      <alignment horizontal="center" vertical="center" wrapText="1"/>
    </xf>
    <xf numFmtId="0" fontId="9" fillId="0" borderId="37" xfId="0" applyFont="1" applyBorder="1" applyAlignment="1">
      <alignment horizontal="center" vertical="center" wrapText="1"/>
    </xf>
    <xf numFmtId="9" fontId="9" fillId="0" borderId="33" xfId="1" applyFont="1" applyBorder="1" applyAlignment="1">
      <alignment horizontal="center" vertical="center" wrapText="1"/>
    </xf>
    <xf numFmtId="166" fontId="9" fillId="0" borderId="33" xfId="0" applyNumberFormat="1" applyFont="1" applyBorder="1" applyAlignment="1">
      <alignment horizontal="center" vertical="center" wrapText="1"/>
    </xf>
    <xf numFmtId="164" fontId="9" fillId="0" borderId="33" xfId="1" applyNumberFormat="1" applyFont="1" applyBorder="1" applyAlignment="1">
      <alignment horizontal="center" vertical="center" wrapText="1"/>
    </xf>
    <xf numFmtId="0" fontId="30" fillId="0" borderId="0" xfId="0" applyFont="1"/>
    <xf numFmtId="0" fontId="7" fillId="3" borderId="40" xfId="0" applyFont="1" applyFill="1" applyBorder="1" applyAlignment="1">
      <alignment horizontal="left" vertical="top" wrapText="1"/>
    </xf>
    <xf numFmtId="0" fontId="7" fillId="3" borderId="39" xfId="0" applyFont="1" applyFill="1" applyBorder="1" applyAlignment="1">
      <alignment horizontal="left" wrapText="1"/>
    </xf>
    <xf numFmtId="0" fontId="7" fillId="3" borderId="32" xfId="0" applyFont="1" applyFill="1" applyBorder="1" applyAlignment="1">
      <alignment horizontal="left" wrapText="1"/>
    </xf>
    <xf numFmtId="0" fontId="11" fillId="4" borderId="64" xfId="0" applyFont="1" applyFill="1" applyBorder="1" applyAlignment="1">
      <alignment horizontal="center" vertical="center" wrapText="1"/>
    </xf>
    <xf numFmtId="0" fontId="23" fillId="0" borderId="32" xfId="0" applyFont="1" applyBorder="1" applyAlignment="1">
      <alignment horizontal="left" vertical="center" wrapText="1" indent="1"/>
    </xf>
    <xf numFmtId="0" fontId="17" fillId="0" borderId="0" xfId="0" applyFont="1" applyFill="1" applyProtection="1">
      <protection locked="0"/>
    </xf>
    <xf numFmtId="0" fontId="8" fillId="0" borderId="0" xfId="0" applyFont="1" applyAlignment="1"/>
    <xf numFmtId="0" fontId="10" fillId="0" borderId="23" xfId="0" applyFont="1" applyBorder="1" applyAlignment="1">
      <alignment horizontal="center"/>
    </xf>
    <xf numFmtId="0" fontId="10" fillId="0" borderId="22" xfId="0" applyFont="1" applyBorder="1" applyAlignment="1">
      <alignment horizontal="center"/>
    </xf>
    <xf numFmtId="0" fontId="17" fillId="0" borderId="23" xfId="2" applyNumberFormat="1" applyFont="1" applyFill="1" applyBorder="1" applyAlignment="1" applyProtection="1">
      <alignment horizontal="center" wrapText="1"/>
    </xf>
    <xf numFmtId="0" fontId="17" fillId="0" borderId="22" xfId="2" applyNumberFormat="1" applyFont="1" applyFill="1" applyBorder="1" applyAlignment="1" applyProtection="1">
      <alignment horizontal="center" wrapText="1"/>
    </xf>
    <xf numFmtId="0" fontId="10" fillId="3" borderId="39" xfId="0" applyFont="1" applyFill="1" applyBorder="1" applyAlignment="1">
      <alignment horizontal="left" vertical="center"/>
    </xf>
    <xf numFmtId="0" fontId="10" fillId="3" borderId="32" xfId="0" applyFont="1" applyFill="1" applyBorder="1" applyAlignment="1">
      <alignment horizontal="left" vertical="center"/>
    </xf>
    <xf numFmtId="0" fontId="18" fillId="4" borderId="42" xfId="0" applyFont="1" applyFill="1" applyBorder="1" applyAlignment="1">
      <alignment horizontal="center" vertical="center"/>
    </xf>
    <xf numFmtId="0" fontId="18" fillId="4" borderId="43" xfId="0" applyFont="1" applyFill="1" applyBorder="1" applyAlignment="1">
      <alignment horizontal="center" vertical="center"/>
    </xf>
    <xf numFmtId="0" fontId="18" fillId="4" borderId="44" xfId="0" applyFont="1" applyFill="1" applyBorder="1" applyAlignment="1">
      <alignment horizontal="center" vertical="center"/>
    </xf>
    <xf numFmtId="0" fontId="18" fillId="4" borderId="46" xfId="0" applyFont="1" applyFill="1" applyBorder="1" applyAlignment="1">
      <alignment horizontal="center" vertical="center"/>
    </xf>
    <xf numFmtId="0" fontId="18" fillId="4" borderId="47" xfId="0" applyFont="1" applyFill="1" applyBorder="1" applyAlignment="1">
      <alignment horizontal="center" vertical="center"/>
    </xf>
    <xf numFmtId="0" fontId="5" fillId="3" borderId="34" xfId="0" applyFont="1" applyFill="1" applyBorder="1" applyAlignment="1">
      <alignment horizontal="justify" vertical="center"/>
    </xf>
    <xf numFmtId="0" fontId="5" fillId="3" borderId="32" xfId="0" applyFont="1" applyFill="1" applyBorder="1" applyAlignment="1">
      <alignment horizontal="justify" vertical="center"/>
    </xf>
    <xf numFmtId="0" fontId="18" fillId="4" borderId="35" xfId="0" applyFont="1" applyFill="1" applyBorder="1" applyAlignment="1">
      <alignment horizontal="center" vertical="center"/>
    </xf>
    <xf numFmtId="0" fontId="18" fillId="4" borderId="59" xfId="0" applyFont="1" applyFill="1" applyBorder="1" applyAlignment="1">
      <alignment horizontal="center" vertical="center"/>
    </xf>
    <xf numFmtId="0" fontId="18" fillId="4" borderId="60" xfId="0" applyFont="1" applyFill="1" applyBorder="1" applyAlignment="1">
      <alignment horizontal="center" vertical="center"/>
    </xf>
    <xf numFmtId="0" fontId="18" fillId="4" borderId="61" xfId="0" applyFont="1" applyFill="1" applyBorder="1" applyAlignment="1">
      <alignment horizontal="center" vertical="center"/>
    </xf>
    <xf numFmtId="0" fontId="18" fillId="4" borderId="46" xfId="0" applyFont="1" applyFill="1" applyBorder="1" applyAlignment="1">
      <alignment horizontal="right" vertical="center"/>
    </xf>
    <xf numFmtId="0" fontId="18" fillId="4" borderId="47" xfId="0" applyFont="1" applyFill="1" applyBorder="1" applyAlignment="1">
      <alignment horizontal="right" vertical="center"/>
    </xf>
    <xf numFmtId="0" fontId="11" fillId="4" borderId="10" xfId="0" applyFont="1" applyFill="1" applyBorder="1" applyAlignment="1">
      <alignment horizontal="center" vertical="center"/>
    </xf>
    <xf numFmtId="0" fontId="11" fillId="4" borderId="14" xfId="0" applyFont="1" applyFill="1" applyBorder="1" applyAlignment="1">
      <alignment horizontal="center" vertical="center"/>
    </xf>
    <xf numFmtId="0" fontId="11" fillId="4" borderId="11" xfId="0" applyFont="1" applyFill="1" applyBorder="1" applyAlignment="1">
      <alignment horizontal="center" vertical="center"/>
    </xf>
    <xf numFmtId="0" fontId="11" fillId="4" borderId="12"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4" borderId="15" xfId="0" applyFont="1" applyFill="1" applyBorder="1" applyAlignment="1">
      <alignment horizontal="center" vertical="center" wrapText="1"/>
    </xf>
    <xf numFmtId="0" fontId="11" fillId="4" borderId="51" xfId="0" applyFont="1" applyFill="1" applyBorder="1" applyAlignment="1">
      <alignment horizontal="center" vertical="center"/>
    </xf>
    <xf numFmtId="0" fontId="11" fillId="4" borderId="51" xfId="0" applyFont="1" applyFill="1" applyBorder="1" applyAlignment="1">
      <alignment horizontal="center" vertical="center" wrapText="1"/>
    </xf>
    <xf numFmtId="0" fontId="11" fillId="4" borderId="63" xfId="0" applyFont="1" applyFill="1" applyBorder="1" applyAlignment="1">
      <alignment horizontal="center" vertical="center"/>
    </xf>
    <xf numFmtId="0" fontId="29" fillId="4" borderId="0" xfId="0" applyFont="1" applyFill="1" applyBorder="1" applyAlignment="1">
      <alignment horizontal="center" vertical="center"/>
    </xf>
    <xf numFmtId="0" fontId="20" fillId="0" borderId="51" xfId="0" applyFont="1" applyFill="1" applyBorder="1" applyAlignment="1">
      <alignment horizontal="left" vertical="center"/>
    </xf>
    <xf numFmtId="0" fontId="28" fillId="0" borderId="53" xfId="0" applyFont="1" applyBorder="1" applyAlignment="1">
      <alignment horizontal="center" vertical="center"/>
    </xf>
    <xf numFmtId="0" fontId="28" fillId="0" borderId="52" xfId="0" applyFont="1" applyBorder="1" applyAlignment="1">
      <alignment horizontal="center" vertical="center"/>
    </xf>
    <xf numFmtId="0" fontId="28" fillId="0" borderId="54" xfId="0" applyFont="1" applyBorder="1" applyAlignment="1">
      <alignment horizontal="center" vertical="center"/>
    </xf>
    <xf numFmtId="0" fontId="31" fillId="0" borderId="0" xfId="0" applyFont="1" applyAlignment="1">
      <alignment horizontal="center" vertical="center" wrapText="1"/>
    </xf>
    <xf numFmtId="0" fontId="33" fillId="0" borderId="24" xfId="8" applyFont="1" applyFill="1" applyBorder="1" applyAlignment="1">
      <alignment horizontal="center" vertical="center"/>
    </xf>
    <xf numFmtId="0" fontId="33" fillId="0" borderId="25" xfId="8" applyFont="1" applyFill="1" applyBorder="1" applyAlignment="1">
      <alignment horizontal="center" vertical="center"/>
    </xf>
    <xf numFmtId="0" fontId="31" fillId="0" borderId="0" xfId="0" applyFont="1" applyAlignment="1">
      <alignment horizontal="center"/>
    </xf>
    <xf numFmtId="0" fontId="11" fillId="4" borderId="56" xfId="0" applyFont="1" applyFill="1" applyBorder="1" applyAlignment="1">
      <alignment horizontal="center" vertical="center"/>
    </xf>
    <xf numFmtId="0" fontId="11" fillId="4" borderId="31" xfId="0" applyFont="1" applyFill="1" applyBorder="1" applyAlignment="1">
      <alignment horizontal="center" vertical="center"/>
    </xf>
    <xf numFmtId="0" fontId="18" fillId="4" borderId="51" xfId="0" applyFont="1" applyFill="1" applyBorder="1" applyAlignment="1">
      <alignment horizontal="center" vertical="center" wrapText="1"/>
    </xf>
    <xf numFmtId="0" fontId="18" fillId="4" borderId="34"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5" fillId="0" borderId="56" xfId="0" applyFont="1" applyBorder="1" applyAlignment="1">
      <alignment horizontal="left" vertical="center" wrapText="1"/>
    </xf>
    <xf numFmtId="0" fontId="5" fillId="0" borderId="57" xfId="0" applyFont="1" applyBorder="1" applyAlignment="1">
      <alignment horizontal="left" vertical="center" wrapText="1"/>
    </xf>
    <xf numFmtId="0" fontId="5" fillId="0" borderId="31" xfId="0" applyFont="1" applyBorder="1" applyAlignment="1">
      <alignment horizontal="left" vertical="center" wrapText="1"/>
    </xf>
    <xf numFmtId="0" fontId="18" fillId="4" borderId="34" xfId="0" applyFont="1" applyFill="1" applyBorder="1" applyAlignment="1">
      <alignment horizontal="center" vertical="center"/>
    </xf>
    <xf numFmtId="0" fontId="18" fillId="4" borderId="32" xfId="0" applyFont="1" applyFill="1" applyBorder="1" applyAlignment="1">
      <alignment horizontal="center" vertical="center"/>
    </xf>
    <xf numFmtId="0" fontId="18" fillId="4" borderId="56" xfId="0" applyFont="1" applyFill="1" applyBorder="1" applyAlignment="1">
      <alignment horizontal="center" vertical="center"/>
    </xf>
    <xf numFmtId="0" fontId="18" fillId="4" borderId="31" xfId="0" applyFont="1" applyFill="1" applyBorder="1" applyAlignment="1">
      <alignment horizontal="center" vertical="center"/>
    </xf>
    <xf numFmtId="0" fontId="11" fillId="4" borderId="34" xfId="0" applyFont="1" applyFill="1" applyBorder="1" applyAlignment="1">
      <alignment horizontal="center" vertical="center"/>
    </xf>
    <xf numFmtId="0" fontId="11" fillId="4" borderId="32"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9"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41" fillId="4" borderId="56" xfId="0" applyFont="1" applyFill="1" applyBorder="1" applyAlignment="1">
      <alignment horizontal="center" vertical="center"/>
    </xf>
    <xf numFmtId="0" fontId="41" fillId="4" borderId="57" xfId="0" applyFont="1" applyFill="1" applyBorder="1" applyAlignment="1">
      <alignment horizontal="center" vertical="center"/>
    </xf>
    <xf numFmtId="0" fontId="41" fillId="4" borderId="31" xfId="0" applyFont="1" applyFill="1" applyBorder="1" applyAlignment="1">
      <alignment horizontal="center" vertical="center"/>
    </xf>
    <xf numFmtId="0" fontId="18" fillId="4" borderId="57" xfId="0" applyFont="1" applyFill="1" applyBorder="1" applyAlignment="1">
      <alignment horizontal="center" vertical="center"/>
    </xf>
    <xf numFmtId="0" fontId="11" fillId="4" borderId="34"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8" fillId="4" borderId="39" xfId="0" applyFont="1" applyFill="1" applyBorder="1" applyAlignment="1">
      <alignment horizontal="center" vertical="center"/>
    </xf>
    <xf numFmtId="0" fontId="18" fillId="4" borderId="56"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18" fillId="4" borderId="34" xfId="0" applyFont="1" applyFill="1" applyBorder="1" applyAlignment="1">
      <alignment horizontal="left" vertical="center"/>
    </xf>
    <xf numFmtId="0" fontId="18" fillId="4" borderId="32" xfId="0" applyFont="1" applyFill="1" applyBorder="1" applyAlignment="1">
      <alignment horizontal="left" vertical="center"/>
    </xf>
    <xf numFmtId="0" fontId="5" fillId="4" borderId="34" xfId="0" applyFont="1" applyFill="1" applyBorder="1" applyAlignment="1">
      <alignment vertical="center"/>
    </xf>
    <xf numFmtId="0" fontId="5" fillId="4" borderId="39" xfId="0" applyFont="1" applyFill="1" applyBorder="1" applyAlignment="1">
      <alignment vertical="center"/>
    </xf>
    <xf numFmtId="0" fontId="18" fillId="4" borderId="0" xfId="0" applyFont="1" applyFill="1" applyBorder="1" applyAlignment="1">
      <alignment horizontal="center" vertical="center"/>
    </xf>
    <xf numFmtId="3" fontId="5" fillId="0" borderId="34" xfId="0" applyNumberFormat="1" applyFont="1" applyBorder="1" applyAlignment="1">
      <alignment horizontal="center" vertical="center" wrapText="1"/>
    </xf>
    <xf numFmtId="3" fontId="5" fillId="0" borderId="32" xfId="0" applyNumberFormat="1" applyFont="1" applyBorder="1" applyAlignment="1">
      <alignment horizontal="center" vertical="center" wrapText="1"/>
    </xf>
    <xf numFmtId="0" fontId="5" fillId="0" borderId="34" xfId="0" applyFont="1" applyBorder="1" applyAlignment="1">
      <alignment horizontal="center" vertical="center" wrapText="1"/>
    </xf>
    <xf numFmtId="0" fontId="5" fillId="0" borderId="32" xfId="0" applyFont="1" applyBorder="1" applyAlignment="1">
      <alignment horizontal="center" vertical="center" wrapText="1"/>
    </xf>
    <xf numFmtId="0" fontId="18" fillId="4" borderId="56" xfId="0" applyFont="1" applyFill="1" applyBorder="1" applyAlignment="1">
      <alignment horizontal="left" vertical="center" wrapText="1"/>
    </xf>
    <xf numFmtId="0" fontId="18" fillId="4" borderId="57" xfId="0" applyFont="1" applyFill="1" applyBorder="1" applyAlignment="1">
      <alignment horizontal="left" vertical="center" wrapText="1"/>
    </xf>
    <xf numFmtId="0" fontId="18" fillId="4" borderId="31" xfId="0" applyFont="1" applyFill="1" applyBorder="1" applyAlignment="1">
      <alignment horizontal="left" vertical="center" wrapText="1"/>
    </xf>
    <xf numFmtId="0" fontId="11" fillId="4" borderId="56" xfId="0" applyFont="1" applyFill="1" applyBorder="1" applyAlignment="1">
      <alignment horizontal="center" vertical="center" wrapText="1"/>
    </xf>
    <xf numFmtId="0" fontId="11" fillId="4" borderId="57" xfId="0" applyFont="1" applyFill="1" applyBorder="1" applyAlignment="1">
      <alignment horizontal="center" vertical="center" wrapText="1"/>
    </xf>
    <xf numFmtId="0" fontId="11" fillId="4" borderId="31" xfId="0" applyFont="1" applyFill="1" applyBorder="1" applyAlignment="1">
      <alignment horizontal="center" vertical="center" wrapText="1"/>
    </xf>
    <xf numFmtId="0" fontId="18" fillId="4" borderId="35" xfId="0" applyFont="1" applyFill="1" applyBorder="1" applyAlignment="1">
      <alignment horizontal="center" vertical="center" wrapText="1"/>
    </xf>
    <xf numFmtId="0" fontId="18" fillId="4" borderId="55"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33" xfId="0" applyFont="1" applyFill="1" applyBorder="1" applyAlignment="1">
      <alignment horizontal="center" vertical="center" wrapText="1"/>
    </xf>
    <xf numFmtId="0" fontId="49" fillId="0" borderId="34" xfId="0" applyFont="1" applyBorder="1" applyAlignment="1">
      <alignment horizontal="center" vertical="center" wrapText="1"/>
    </xf>
    <xf numFmtId="0" fontId="49" fillId="0" borderId="32" xfId="0" applyFont="1" applyBorder="1" applyAlignment="1">
      <alignment horizontal="center" vertical="center" wrapText="1"/>
    </xf>
    <xf numFmtId="0" fontId="50" fillId="0" borderId="34" xfId="0" applyFont="1" applyBorder="1" applyAlignment="1">
      <alignment horizontal="center" vertical="center" wrapText="1"/>
    </xf>
    <xf numFmtId="0" fontId="50" fillId="0" borderId="32" xfId="0" applyFont="1" applyBorder="1" applyAlignment="1">
      <alignment horizontal="center" vertical="center" wrapText="1"/>
    </xf>
    <xf numFmtId="0" fontId="11" fillId="4" borderId="35" xfId="0" applyFont="1" applyFill="1" applyBorder="1" applyAlignment="1">
      <alignment horizontal="center" vertical="center"/>
    </xf>
    <xf numFmtId="0" fontId="11" fillId="4" borderId="41" xfId="0" applyFont="1" applyFill="1" applyBorder="1" applyAlignment="1">
      <alignment horizontal="center" vertical="center"/>
    </xf>
    <xf numFmtId="0" fontId="18" fillId="4" borderId="57" xfId="0" applyFont="1" applyFill="1" applyBorder="1" applyAlignment="1">
      <alignment horizontal="center" vertical="center" wrapText="1"/>
    </xf>
    <xf numFmtId="0" fontId="41" fillId="4" borderId="34" xfId="0" applyFont="1" applyFill="1" applyBorder="1" applyAlignment="1">
      <alignment horizontal="center" vertical="center"/>
    </xf>
    <xf numFmtId="0" fontId="41" fillId="4" borderId="32" xfId="0" applyFont="1" applyFill="1" applyBorder="1" applyAlignment="1">
      <alignment horizontal="center" vertical="center"/>
    </xf>
    <xf numFmtId="0" fontId="11" fillId="4" borderId="39" xfId="0" applyFont="1" applyFill="1" applyBorder="1" applyAlignment="1">
      <alignment horizontal="center" vertical="center"/>
    </xf>
    <xf numFmtId="0" fontId="11" fillId="4" borderId="43" xfId="0" applyFont="1" applyFill="1" applyBorder="1" applyAlignment="1">
      <alignment horizontal="center" vertical="center"/>
    </xf>
    <xf numFmtId="0" fontId="56" fillId="4" borderId="34" xfId="0" applyFont="1" applyFill="1" applyBorder="1" applyAlignment="1">
      <alignment horizontal="center" vertical="center" wrapText="1"/>
    </xf>
    <xf numFmtId="0" fontId="56" fillId="4" borderId="39" xfId="0" applyFont="1" applyFill="1" applyBorder="1" applyAlignment="1">
      <alignment horizontal="center" vertical="center" wrapText="1"/>
    </xf>
    <xf numFmtId="0" fontId="56" fillId="4" borderId="32" xfId="0" applyFont="1" applyFill="1" applyBorder="1" applyAlignment="1">
      <alignment horizontal="center" vertical="center" wrapText="1"/>
    </xf>
    <xf numFmtId="0" fontId="7" fillId="0" borderId="56" xfId="0" applyFont="1" applyFill="1" applyBorder="1" applyAlignment="1">
      <alignment horizontal="left" vertical="center"/>
    </xf>
    <xf numFmtId="0" fontId="7" fillId="0" borderId="57" xfId="0" applyFont="1" applyFill="1" applyBorder="1" applyAlignment="1">
      <alignment horizontal="left" vertical="center"/>
    </xf>
    <xf numFmtId="0" fontId="7" fillId="0" borderId="36" xfId="0" applyFont="1" applyFill="1" applyBorder="1" applyAlignment="1">
      <alignment horizontal="left" vertical="center"/>
    </xf>
    <xf numFmtId="0" fontId="7" fillId="0" borderId="55" xfId="0" applyFont="1" applyFill="1" applyBorder="1" applyAlignment="1">
      <alignment horizontal="left" vertical="center"/>
    </xf>
    <xf numFmtId="0" fontId="12" fillId="3" borderId="34"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32" xfId="0" applyFont="1" applyFill="1" applyBorder="1" applyAlignment="1">
      <alignment horizontal="center" vertical="center" wrapText="1"/>
    </xf>
    <xf numFmtId="4" fontId="12" fillId="3" borderId="34" xfId="0" applyNumberFormat="1" applyFont="1" applyFill="1" applyBorder="1" applyAlignment="1">
      <alignment horizontal="center" vertical="center" wrapText="1"/>
    </xf>
    <xf numFmtId="4" fontId="12" fillId="3" borderId="39" xfId="0" applyNumberFormat="1" applyFont="1" applyFill="1" applyBorder="1" applyAlignment="1">
      <alignment horizontal="center" vertical="center" wrapText="1"/>
    </xf>
    <xf numFmtId="4" fontId="12" fillId="3" borderId="32" xfId="0" applyNumberFormat="1" applyFont="1" applyFill="1" applyBorder="1" applyAlignment="1">
      <alignment horizontal="center" vertical="center" wrapText="1"/>
    </xf>
    <xf numFmtId="0" fontId="12" fillId="3" borderId="0" xfId="0" applyFont="1" applyFill="1" applyBorder="1" applyAlignment="1">
      <alignment horizontal="left" vertical="center" wrapText="1"/>
    </xf>
    <xf numFmtId="0" fontId="12" fillId="3" borderId="34" xfId="0" applyFont="1" applyFill="1" applyBorder="1" applyAlignment="1">
      <alignment horizontal="left" vertical="center" wrapText="1"/>
    </xf>
    <xf numFmtId="0" fontId="12" fillId="3" borderId="39" xfId="0" applyFont="1" applyFill="1" applyBorder="1" applyAlignment="1">
      <alignment horizontal="left" vertical="center" wrapText="1"/>
    </xf>
    <xf numFmtId="0" fontId="12" fillId="3" borderId="32" xfId="0" applyFont="1" applyFill="1" applyBorder="1" applyAlignment="1">
      <alignment horizontal="left" vertical="center" wrapText="1"/>
    </xf>
    <xf numFmtId="164" fontId="5" fillId="0" borderId="0" xfId="1" applyNumberFormat="1" applyFont="1" applyFill="1"/>
    <xf numFmtId="0" fontId="62" fillId="0" borderId="0" xfId="0" applyFont="1" applyFill="1"/>
    <xf numFmtId="0" fontId="16" fillId="0" borderId="0" xfId="0" applyFont="1" applyFill="1"/>
    <xf numFmtId="0" fontId="62" fillId="0" borderId="0" xfId="0" applyFont="1" applyFill="1" applyBorder="1" applyAlignment="1">
      <alignment horizontal="justify" vertical="center"/>
    </xf>
    <xf numFmtId="0" fontId="17" fillId="0" borderId="33" xfId="0" applyFont="1" applyBorder="1" applyAlignment="1">
      <alignment horizontal="center" vertical="center" wrapText="1"/>
    </xf>
    <xf numFmtId="0" fontId="15" fillId="0" borderId="0" xfId="0" applyFont="1" applyAlignment="1">
      <alignment vertical="center"/>
    </xf>
    <xf numFmtId="0" fontId="15" fillId="0" borderId="0" xfId="0" applyFont="1" applyAlignment="1">
      <alignment vertical="center" wrapText="1"/>
    </xf>
    <xf numFmtId="165" fontId="17" fillId="0" borderId="33" xfId="0" applyNumberFormat="1" applyFont="1" applyFill="1" applyBorder="1" applyAlignment="1">
      <alignment horizontal="center" vertical="center"/>
    </xf>
    <xf numFmtId="0" fontId="9" fillId="0" borderId="32" xfId="0" applyFont="1" applyBorder="1" applyAlignment="1">
      <alignment horizontal="center" vertical="center"/>
    </xf>
    <xf numFmtId="165" fontId="9" fillId="0" borderId="33" xfId="0" applyNumberFormat="1" applyFont="1" applyBorder="1" applyAlignment="1">
      <alignment horizontal="center" vertical="center"/>
    </xf>
    <xf numFmtId="169" fontId="9" fillId="0" borderId="32" xfId="0" applyNumberFormat="1" applyFont="1" applyBorder="1" applyAlignment="1">
      <alignment horizontal="center" vertical="center"/>
    </xf>
    <xf numFmtId="0" fontId="9" fillId="0" borderId="32" xfId="0" applyFont="1" applyBorder="1" applyAlignment="1">
      <alignment horizontal="justify" vertical="center" wrapText="1"/>
    </xf>
    <xf numFmtId="0" fontId="15" fillId="0" borderId="0" xfId="0" applyFont="1" applyAlignment="1">
      <alignment horizontal="left" vertical="center"/>
    </xf>
    <xf numFmtId="3" fontId="9" fillId="3" borderId="33" xfId="0" applyNumberFormat="1" applyFont="1" applyFill="1" applyBorder="1" applyAlignment="1">
      <alignment horizontal="center" vertical="center"/>
    </xf>
    <xf numFmtId="0" fontId="9" fillId="3" borderId="33" xfId="0" applyFont="1" applyFill="1" applyBorder="1" applyAlignment="1">
      <alignment horizontal="center" vertical="center"/>
    </xf>
    <xf numFmtId="165" fontId="9" fillId="3" borderId="33" xfId="0" applyNumberFormat="1" applyFont="1" applyFill="1" applyBorder="1" applyAlignment="1">
      <alignment horizontal="center" vertical="center"/>
    </xf>
    <xf numFmtId="0" fontId="9" fillId="3" borderId="57"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31" xfId="0" applyFont="1" applyFill="1" applyBorder="1" applyAlignment="1">
      <alignment horizontal="center" vertical="center"/>
    </xf>
    <xf numFmtId="0" fontId="9" fillId="3" borderId="32" xfId="0" applyFont="1" applyFill="1" applyBorder="1" applyAlignment="1">
      <alignment horizontal="center" vertical="center"/>
    </xf>
    <xf numFmtId="165" fontId="9" fillId="3" borderId="32" xfId="0" applyNumberFormat="1" applyFont="1" applyFill="1" applyBorder="1" applyAlignment="1">
      <alignment horizontal="center" vertical="center"/>
    </xf>
    <xf numFmtId="0" fontId="9" fillId="3" borderId="32" xfId="0" applyFont="1" applyFill="1" applyBorder="1" applyAlignment="1">
      <alignment horizontal="justify" vertical="center"/>
    </xf>
    <xf numFmtId="0" fontId="17" fillId="3" borderId="34" xfId="0" applyFont="1" applyFill="1" applyBorder="1" applyAlignment="1">
      <alignment horizontal="justify" vertical="center"/>
    </xf>
    <xf numFmtId="0" fontId="17" fillId="3" borderId="32" xfId="0" applyFont="1" applyFill="1" applyBorder="1" applyAlignment="1">
      <alignment horizontal="justify" vertical="center"/>
    </xf>
    <xf numFmtId="0" fontId="15" fillId="0" borderId="0" xfId="0" applyFont="1" applyAlignment="1">
      <alignment horizontal="justify" vertical="center"/>
    </xf>
    <xf numFmtId="3" fontId="20" fillId="0" borderId="33" xfId="0" applyNumberFormat="1" applyFont="1" applyBorder="1" applyAlignment="1">
      <alignment horizontal="center" vertical="center" wrapText="1"/>
    </xf>
    <xf numFmtId="164" fontId="20" fillId="0" borderId="33" xfId="1" applyNumberFormat="1" applyFont="1" applyBorder="1" applyAlignment="1">
      <alignment horizontal="center" vertical="center" wrapText="1"/>
    </xf>
    <xf numFmtId="164" fontId="20" fillId="0" borderId="33" xfId="0" applyNumberFormat="1" applyFont="1" applyBorder="1" applyAlignment="1">
      <alignment horizontal="center" vertical="center" wrapText="1"/>
    </xf>
    <xf numFmtId="3" fontId="19" fillId="0" borderId="33" xfId="0" applyNumberFormat="1" applyFont="1" applyBorder="1" applyAlignment="1">
      <alignment horizontal="center" vertical="center" wrapText="1"/>
    </xf>
    <xf numFmtId="164" fontId="19" fillId="0" borderId="33" xfId="0" applyNumberFormat="1" applyFont="1" applyBorder="1" applyAlignment="1">
      <alignment horizontal="center" vertical="center" wrapText="1"/>
    </xf>
    <xf numFmtId="164" fontId="5" fillId="0" borderId="0" xfId="1" applyNumberFormat="1" applyFont="1" applyFill="1" applyBorder="1"/>
    <xf numFmtId="164" fontId="5" fillId="0" borderId="0" xfId="1" applyNumberFormat="1" applyFont="1" applyBorder="1"/>
    <xf numFmtId="0" fontId="19" fillId="0" borderId="33" xfId="0" applyFont="1" applyBorder="1" applyAlignment="1">
      <alignment horizontal="center" vertical="center" wrapText="1"/>
    </xf>
    <xf numFmtId="0" fontId="20" fillId="0" borderId="32" xfId="0" applyFont="1" applyBorder="1" applyAlignment="1">
      <alignment horizontal="justify" vertical="center" wrapText="1"/>
    </xf>
    <xf numFmtId="0" fontId="19" fillId="0" borderId="0" xfId="4" applyFont="1" applyFill="1"/>
    <xf numFmtId="0" fontId="66" fillId="0" borderId="0" xfId="4" applyFont="1" applyFill="1"/>
    <xf numFmtId="0" fontId="65" fillId="0" borderId="0" xfId="0" applyFont="1" applyFill="1"/>
    <xf numFmtId="0" fontId="64" fillId="0" borderId="0" xfId="0" applyFont="1" applyFill="1"/>
    <xf numFmtId="0" fontId="73" fillId="0" borderId="0" xfId="0" applyFont="1" applyFill="1"/>
    <xf numFmtId="0" fontId="17" fillId="0" borderId="0" xfId="0" applyFont="1" applyFill="1" applyAlignment="1">
      <alignment horizontal="left" vertical="center"/>
    </xf>
    <xf numFmtId="0" fontId="20" fillId="0" borderId="30" xfId="0" applyFont="1" applyFill="1" applyBorder="1" applyAlignment="1">
      <alignment horizontal="center" vertical="center" wrapText="1"/>
    </xf>
    <xf numFmtId="0" fontId="20" fillId="0" borderId="31" xfId="0" applyFont="1" applyFill="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19" fillId="0" borderId="30" xfId="0" applyFont="1" applyFill="1" applyBorder="1" applyAlignment="1">
      <alignment horizontal="justify" vertical="center" wrapText="1"/>
    </xf>
    <xf numFmtId="0" fontId="19" fillId="0" borderId="56" xfId="0" applyFont="1" applyBorder="1" applyAlignment="1">
      <alignment vertical="center" wrapText="1"/>
    </xf>
    <xf numFmtId="0" fontId="19" fillId="0" borderId="32" xfId="0" applyFont="1" applyBorder="1" applyAlignment="1">
      <alignment horizontal="center" vertical="center" wrapText="1"/>
    </xf>
    <xf numFmtId="0" fontId="17" fillId="0" borderId="30" xfId="0" applyFont="1" applyFill="1" applyBorder="1" applyAlignment="1">
      <alignment horizontal="center" vertical="center" wrapText="1"/>
    </xf>
    <xf numFmtId="3" fontId="77" fillId="0" borderId="31" xfId="0" applyNumberFormat="1" applyFont="1" applyBorder="1" applyAlignment="1">
      <alignment horizontal="center" vertical="center" wrapText="1"/>
    </xf>
    <xf numFmtId="3" fontId="77" fillId="0" borderId="30" xfId="0" applyNumberFormat="1" applyFont="1" applyBorder="1" applyAlignment="1">
      <alignment horizontal="center" vertical="center" wrapText="1"/>
    </xf>
    <xf numFmtId="3" fontId="78" fillId="0" borderId="30" xfId="0" applyNumberFormat="1" applyFont="1" applyBorder="1" applyAlignment="1">
      <alignment horizontal="center" vertical="center" wrapText="1"/>
    </xf>
    <xf numFmtId="49" fontId="17" fillId="0" borderId="30" xfId="0" applyNumberFormat="1" applyFont="1" applyFill="1" applyBorder="1" applyAlignment="1">
      <alignment horizontal="center" vertical="center"/>
    </xf>
    <xf numFmtId="0" fontId="77" fillId="0" borderId="31" xfId="0" applyFont="1" applyBorder="1" applyAlignment="1">
      <alignment horizontal="center" vertical="center" wrapText="1"/>
    </xf>
    <xf numFmtId="0" fontId="77" fillId="0" borderId="30" xfId="0" applyFont="1" applyBorder="1" applyAlignment="1">
      <alignment horizontal="center" vertical="center" wrapText="1"/>
    </xf>
    <xf numFmtId="0" fontId="71" fillId="0" borderId="0" xfId="0" applyFont="1" applyFill="1"/>
    <xf numFmtId="2" fontId="9" fillId="0" borderId="8" xfId="1" applyNumberFormat="1" applyFont="1" applyBorder="1"/>
    <xf numFmtId="10" fontId="9" fillId="0" borderId="8" xfId="1" applyNumberFormat="1" applyFont="1" applyBorder="1"/>
    <xf numFmtId="9" fontId="5" fillId="0" borderId="8" xfId="1" applyNumberFormat="1" applyFont="1" applyBorder="1"/>
    <xf numFmtId="2" fontId="9" fillId="0" borderId="8" xfId="1" applyNumberFormat="1" applyFont="1" applyFill="1" applyBorder="1"/>
    <xf numFmtId="17" fontId="63" fillId="0" borderId="0" xfId="0" applyNumberFormat="1" applyFont="1" applyFill="1"/>
    <xf numFmtId="0" fontId="64" fillId="0" borderId="0" xfId="0" applyFont="1" applyFill="1" applyBorder="1"/>
    <xf numFmtId="0" fontId="16"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10" fillId="0" borderId="0" xfId="0" applyFont="1" applyFill="1" applyBorder="1" applyAlignment="1">
      <alignment horizontal="justify" vertical="center"/>
    </xf>
    <xf numFmtId="0" fontId="10"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18" fillId="0" borderId="0" xfId="0" applyFont="1" applyFill="1" applyBorder="1" applyAlignment="1">
      <alignment vertical="center"/>
    </xf>
    <xf numFmtId="0" fontId="5" fillId="0" borderId="0" xfId="0" applyFont="1" applyFill="1" applyBorder="1" applyAlignment="1">
      <alignment vertical="center"/>
    </xf>
    <xf numFmtId="0" fontId="64" fillId="0" borderId="0" xfId="0" applyFont="1" applyFill="1" applyProtection="1">
      <protection locked="0"/>
    </xf>
    <xf numFmtId="0" fontId="64" fillId="0" borderId="0" xfId="0" applyFont="1" applyFill="1" applyAlignment="1">
      <alignment wrapText="1"/>
    </xf>
    <xf numFmtId="0" fontId="10" fillId="0" borderId="0" xfId="0" applyFont="1" applyFill="1" applyBorder="1" applyAlignment="1">
      <alignment horizontal="left" vertical="center"/>
    </xf>
    <xf numFmtId="0" fontId="46" fillId="0" borderId="0" xfId="0" applyFont="1" applyFill="1" applyBorder="1" applyAlignment="1">
      <alignment horizontal="left" vertical="center"/>
    </xf>
    <xf numFmtId="165" fontId="5" fillId="0" borderId="0" xfId="0" applyNumberFormat="1" applyFont="1" applyFill="1" applyBorder="1"/>
    <xf numFmtId="0" fontId="47" fillId="0" borderId="0" xfId="0" applyFont="1" applyFill="1" applyBorder="1" applyAlignment="1">
      <alignment horizontal="justify" vertical="center"/>
    </xf>
    <xf numFmtId="0" fontId="48" fillId="0" borderId="0" xfId="0" applyFont="1" applyFill="1" applyBorder="1" applyAlignment="1">
      <alignment horizontal="center" vertical="center"/>
    </xf>
    <xf numFmtId="0" fontId="5" fillId="0" borderId="0" xfId="0" applyFont="1" applyFill="1" applyBorder="1" applyAlignment="1">
      <alignment horizontal="justify" vertical="center"/>
    </xf>
    <xf numFmtId="0" fontId="9" fillId="0" borderId="0" xfId="0" applyFont="1" applyFill="1" applyBorder="1" applyAlignment="1">
      <alignment horizontal="justify" vertical="center"/>
    </xf>
    <xf numFmtId="0" fontId="56" fillId="4" borderId="34" xfId="0" applyFont="1" applyFill="1" applyBorder="1" applyAlignment="1">
      <alignment horizontal="left" vertical="top" wrapText="1"/>
    </xf>
    <xf numFmtId="0" fontId="56" fillId="4" borderId="36" xfId="0" applyFont="1" applyFill="1" applyBorder="1" applyAlignment="1">
      <alignment horizontal="center" vertical="center" wrapText="1"/>
    </xf>
    <xf numFmtId="0" fontId="56" fillId="4" borderId="0" xfId="0" applyFont="1" applyFill="1" applyBorder="1" applyAlignment="1">
      <alignment horizontal="center" vertical="center" wrapText="1"/>
    </xf>
    <xf numFmtId="0" fontId="5" fillId="0" borderId="0" xfId="0" applyFont="1" applyFill="1" applyAlignment="1"/>
    <xf numFmtId="0" fontId="5" fillId="0" borderId="0" xfId="0" applyFont="1" applyFill="1" applyAlignment="1">
      <alignment horizontal="justify" vertical="center"/>
    </xf>
  </cellXfs>
  <cellStyles count="22">
    <cellStyle name="Comma" xfId="12"/>
    <cellStyle name="Comma [0]" xfId="13"/>
    <cellStyle name="Currency" xfId="10"/>
    <cellStyle name="Currency [0]" xfId="11"/>
    <cellStyle name="Čiarka" xfId="14" builtinId="3"/>
    <cellStyle name="Hypertextové prepojenie" xfId="3" builtinId="8" customBuiltin="1"/>
    <cellStyle name="Normal" xfId="2"/>
    <cellStyle name="Normal 2" xfId="17"/>
    <cellStyle name="Normal_Tab4" xfId="7"/>
    <cellStyle name="Normálne" xfId="0" builtinId="0"/>
    <cellStyle name="Normálne 2" xfId="4"/>
    <cellStyle name="normálne 2 2" xfId="8"/>
    <cellStyle name="normální 3 2" xfId="18"/>
    <cellStyle name="normální 4" xfId="21"/>
    <cellStyle name="normální 5" xfId="20"/>
    <cellStyle name="normální_MIERA1_2" xfId="6"/>
    <cellStyle name="Percent" xfId="9"/>
    <cellStyle name="Percent 2" xfId="19"/>
    <cellStyle name="Percentá" xfId="1" builtinId="5"/>
    <cellStyle name="Percentá 2" xfId="5"/>
    <cellStyle name="Použité hypertextové prepojenie" xfId="16" builtinId="9" customBuiltin="1"/>
    <cellStyle name="sprava tab1" xfId="15"/>
  </cellStyles>
  <dxfs count="1">
    <dxf>
      <font>
        <color rgb="FF9C0006"/>
      </font>
      <fill>
        <patternFill>
          <bgColor rgb="FFFFC7CE"/>
        </patternFill>
      </fill>
    </dxf>
  </dxfs>
  <tableStyles count="0" defaultTableStyle="TableStyleMedium2" defaultPivotStyle="PivotStyleLight16"/>
  <colors>
    <mruColors>
      <color rgb="FFE02C64"/>
      <color rgb="FFB7194A"/>
      <color rgb="FFA7118A"/>
      <color rgb="FFF5D7E0"/>
      <color rgb="FFEEB8C7"/>
      <color rgb="FFFAACBF"/>
      <color rgb="FFE593AA"/>
      <color rgb="FFBFBFBF"/>
      <color rgb="FFE85E89"/>
      <color rgb="FFE85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0.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'K1.1 Vývoj HDP'!$E$20</c:f>
              <c:strCache>
                <c:ptCount val="1"/>
                <c:pt idx="0">
                  <c:v>HDP v b.c. (mld. €)</c:v>
                </c:pt>
              </c:strCache>
            </c:strRef>
          </c:tx>
          <c:spPr>
            <a:ln w="22225">
              <a:solidFill>
                <a:srgbClr val="B7194A"/>
              </a:solidFill>
            </a:ln>
          </c:spPr>
          <c:marker>
            <c:symbol val="none"/>
          </c:marker>
          <c:cat>
            <c:numRef>
              <c:f>'K1.1 Vývoj HDP'!$D$21:$D$30</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'K1.1 Vývoj HDP'!$E$21:$E$30</c:f>
              <c:numCache>
                <c:formatCode>0.0</c:formatCode>
                <c:ptCount val="10"/>
                <c:pt idx="0">
                  <c:v>68.093000000000004</c:v>
                </c:pt>
                <c:pt idx="1">
                  <c:v>71.214399999999998</c:v>
                </c:pt>
                <c:pt idx="2">
                  <c:v>73.483800000000002</c:v>
                </c:pt>
                <c:pt idx="3">
                  <c:v>74.354799999999997</c:v>
                </c:pt>
                <c:pt idx="4">
                  <c:v>76.255899999999997</c:v>
                </c:pt>
                <c:pt idx="5">
                  <c:v>79.758200000000002</c:v>
                </c:pt>
                <c:pt idx="6">
                  <c:v>81.038300000000007</c:v>
                </c:pt>
                <c:pt idx="7">
                  <c:v>84.521199999999993</c:v>
                </c:pt>
                <c:pt idx="8">
                  <c:v>89.605899999999991</c:v>
                </c:pt>
                <c:pt idx="9">
                  <c:v>94.171199999999999</c:v>
                </c:pt>
              </c:numCache>
            </c:numRef>
          </c:val>
          <c:smooth val="0"/>
          <c:extLst xmlns:c16r2="http://schemas.microsoft.com/office/drawing/2015/06/chart">
            <c:ext xmlns:c16="http://schemas.microsoft.com/office/drawing/2014/chart" uri="{C3380CC4-5D6E-409C-BE32-E72D297353CC}">
              <c16:uniqueId val="{00000000-3DD7-47E5-A2FC-EC1193F45E08}"/>
            </c:ext>
          </c:extLst>
        </c:ser>
        <c:ser>
          <c:idx val="1"/>
          <c:order val="1"/>
          <c:tx>
            <c:strRef>
              <c:f>'K1.1 Vývoj HDP'!$F$20</c:f>
              <c:strCache>
                <c:ptCount val="1"/>
                <c:pt idx="0">
                  <c:v>HDP v s.c. 2015 (mld. €)</c:v>
                </c:pt>
              </c:strCache>
            </c:strRef>
          </c:tx>
          <c:spPr>
            <a:ln w="22225">
              <a:solidFill>
                <a:srgbClr val="E02C64"/>
              </a:solidFill>
              <a:prstDash val="dash"/>
            </a:ln>
          </c:spPr>
          <c:marker>
            <c:symbol val="none"/>
          </c:marker>
          <c:cat>
            <c:numRef>
              <c:f>'K1.1 Vývoj HDP'!$D$21:$D$30</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'K1.1 Vývoj HDP'!$F$21:$F$30</c:f>
              <c:numCache>
                <c:formatCode>0.0</c:formatCode>
                <c:ptCount val="10"/>
                <c:pt idx="0">
                  <c:v>70.17880000000001</c:v>
                </c:pt>
                <c:pt idx="1">
                  <c:v>72.188999999999993</c:v>
                </c:pt>
                <c:pt idx="2">
                  <c:v>73.557600000000008</c:v>
                </c:pt>
                <c:pt idx="3">
                  <c:v>74.051000000000002</c:v>
                </c:pt>
                <c:pt idx="4">
                  <c:v>76.089199999999991</c:v>
                </c:pt>
                <c:pt idx="5">
                  <c:v>79.758200000000002</c:v>
                </c:pt>
                <c:pt idx="6">
                  <c:v>81.451700000000002</c:v>
                </c:pt>
                <c:pt idx="7">
                  <c:v>83.933000000000007</c:v>
                </c:pt>
                <c:pt idx="8">
                  <c:v>87.203699999999998</c:v>
                </c:pt>
                <c:pt idx="9">
                  <c:v>89.295299999999997</c:v>
                </c:pt>
              </c:numCache>
            </c:numRef>
          </c:val>
          <c:smooth val="0"/>
          <c:extLst xmlns:c16r2="http://schemas.microsoft.com/office/drawing/2015/06/chart">
            <c:ext xmlns:c16="http://schemas.microsoft.com/office/drawing/2014/chart" uri="{C3380CC4-5D6E-409C-BE32-E72D297353CC}">
              <c16:uniqueId val="{00000001-3DD7-47E5-A2FC-EC1193F45E08}"/>
            </c:ext>
          </c:extLst>
        </c:ser>
        <c:dLbls>
          <c:showLegendKey val="0"/>
          <c:showVal val="0"/>
          <c:showCatName val="0"/>
          <c:showSerName val="0"/>
          <c:showPercent val="0"/>
          <c:showBubbleSize val="0"/>
        </c:dLbls>
        <c:smooth val="0"/>
        <c:axId val="125308456"/>
        <c:axId val="233661568"/>
      </c:lineChart>
      <c:catAx>
        <c:axId val="125308456"/>
        <c:scaling>
          <c:orientation val="minMax"/>
        </c:scaling>
        <c:delete val="0"/>
        <c:axPos val="b"/>
        <c:numFmt formatCode="General" sourceLinked="1"/>
        <c:majorTickMark val="out"/>
        <c:minorTickMark val="none"/>
        <c:tickLblPos val="nextTo"/>
        <c:crossAx val="233661568"/>
        <c:crosses val="autoZero"/>
        <c:auto val="1"/>
        <c:lblAlgn val="ctr"/>
        <c:lblOffset val="100"/>
        <c:noMultiLvlLbl val="0"/>
      </c:catAx>
      <c:valAx>
        <c:axId val="233661568"/>
        <c:scaling>
          <c:orientation val="minMax"/>
          <c:max val="95"/>
          <c:min val="65"/>
        </c:scaling>
        <c:delete val="0"/>
        <c:axPos val="l"/>
        <c:majorGridlines/>
        <c:numFmt formatCode="0.0" sourceLinked="1"/>
        <c:majorTickMark val="out"/>
        <c:minorTickMark val="none"/>
        <c:tickLblPos val="nextTo"/>
        <c:crossAx val="125308456"/>
        <c:crosses val="autoZero"/>
        <c:crossBetween val="between"/>
        <c:majorUnit val="3"/>
      </c:valAx>
    </c:plotArea>
    <c:legend>
      <c:legendPos val="b"/>
      <c:layout/>
      <c:overlay val="0"/>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'K2.1.2.4 Voľné prac. miesta'!$L$4</c:f>
              <c:strCache>
                <c:ptCount val="1"/>
                <c:pt idx="0">
                  <c:v>Voľné pracovné miesta</c:v>
                </c:pt>
              </c:strCache>
            </c:strRef>
          </c:tx>
          <c:spPr>
            <a:solidFill>
              <a:srgbClr val="B7194A"/>
            </a:solidFill>
            <a:ln w="44450" cap="sq">
              <a:solidFill>
                <a:srgbClr val="B7194A"/>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miesta'!$L$5:$L$20</c:f>
              <c:numCache>
                <c:formatCode>#,##0</c:formatCode>
                <c:ptCount val="16"/>
                <c:pt idx="0" formatCode="General">
                  <c:v>397</c:v>
                </c:pt>
                <c:pt idx="1">
                  <c:v>4605</c:v>
                </c:pt>
                <c:pt idx="2">
                  <c:v>1317</c:v>
                </c:pt>
                <c:pt idx="3">
                  <c:v>2046</c:v>
                </c:pt>
                <c:pt idx="4">
                  <c:v>2539</c:v>
                </c:pt>
                <c:pt idx="5">
                  <c:v>966</c:v>
                </c:pt>
                <c:pt idx="6" formatCode="General">
                  <c:v>430</c:v>
                </c:pt>
                <c:pt idx="7" formatCode="General">
                  <c:v>871</c:v>
                </c:pt>
                <c:pt idx="8" formatCode="General">
                  <c:v>121</c:v>
                </c:pt>
                <c:pt idx="9" formatCode="General">
                  <c:v>366</c:v>
                </c:pt>
                <c:pt idx="10" formatCode="General">
                  <c:v>454</c:v>
                </c:pt>
                <c:pt idx="11">
                  <c:v>6120</c:v>
                </c:pt>
                <c:pt idx="12" formatCode="General">
                  <c:v>218</c:v>
                </c:pt>
                <c:pt idx="13" formatCode="General">
                  <c:v>1012</c:v>
                </c:pt>
                <c:pt idx="14" formatCode="General">
                  <c:v>199</c:v>
                </c:pt>
                <c:pt idx="15" formatCode="General">
                  <c:v>259</c:v>
                </c:pt>
              </c:numCache>
            </c:numRef>
          </c:val>
        </c:ser>
        <c:dLbls>
          <c:showLegendKey val="0"/>
          <c:showVal val="0"/>
          <c:showCatName val="0"/>
          <c:showSerName val="0"/>
          <c:showPercent val="0"/>
          <c:showBubbleSize val="0"/>
        </c:dLbls>
        <c:gapWidth val="182"/>
        <c:axId val="124712696"/>
        <c:axId val="124709952"/>
      </c:barChart>
      <c:barChart>
        <c:barDir val="bar"/>
        <c:grouping val="clustered"/>
        <c:varyColors val="0"/>
        <c:ser>
          <c:idx val="1"/>
          <c:order val="1"/>
          <c:tx>
            <c:strRef>
              <c:f>'K2.1.2.4 Voľné prac. miesta'!$M$4</c:f>
              <c:strCache>
                <c:ptCount val="1"/>
                <c:pt idx="0">
                  <c:v>Miera voľných pracovných miest v %</c:v>
                </c:pt>
              </c:strCache>
            </c:strRef>
          </c:tx>
          <c:spPr>
            <a:solidFill>
              <a:srgbClr val="BFBFBF"/>
            </a:solidFill>
            <a:ln w="9525" cap="sq">
              <a:solidFill>
                <a:schemeClr val="bg1">
                  <a:lumMod val="50000"/>
                </a:schemeClr>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miesta'!$M$5:$M$20</c:f>
              <c:numCache>
                <c:formatCode>General</c:formatCode>
                <c:ptCount val="16"/>
                <c:pt idx="0">
                  <c:v>0.8</c:v>
                </c:pt>
                <c:pt idx="1">
                  <c:v>1.1000000000000001</c:v>
                </c:pt>
                <c:pt idx="2">
                  <c:v>1.1000000000000001</c:v>
                </c:pt>
                <c:pt idx="3">
                  <c:v>0.7</c:v>
                </c:pt>
                <c:pt idx="4">
                  <c:v>1.9</c:v>
                </c:pt>
                <c:pt idx="5">
                  <c:v>1.3</c:v>
                </c:pt>
                <c:pt idx="6">
                  <c:v>0.6</c:v>
                </c:pt>
                <c:pt idx="7">
                  <c:v>2.2000000000000002</c:v>
                </c:pt>
                <c:pt idx="8">
                  <c:v>0.4</c:v>
                </c:pt>
                <c:pt idx="9">
                  <c:v>0.3</c:v>
                </c:pt>
                <c:pt idx="10">
                  <c:v>0.4</c:v>
                </c:pt>
                <c:pt idx="11">
                  <c:v>3.9</c:v>
                </c:pt>
                <c:pt idx="12">
                  <c:v>0.1</c:v>
                </c:pt>
                <c:pt idx="13">
                  <c:v>0.7</c:v>
                </c:pt>
                <c:pt idx="14">
                  <c:v>0.7</c:v>
                </c:pt>
                <c:pt idx="15">
                  <c:v>0.9</c:v>
                </c:pt>
              </c:numCache>
            </c:numRef>
          </c:val>
        </c:ser>
        <c:dLbls>
          <c:showLegendKey val="0"/>
          <c:showVal val="0"/>
          <c:showCatName val="0"/>
          <c:showSerName val="0"/>
          <c:showPercent val="0"/>
          <c:showBubbleSize val="0"/>
        </c:dLbls>
        <c:gapWidth val="182"/>
        <c:axId val="295902576"/>
        <c:axId val="295902968"/>
      </c:barChart>
      <c:catAx>
        <c:axId val="1247126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124709952"/>
        <c:crosses val="autoZero"/>
        <c:auto val="1"/>
        <c:lblAlgn val="ctr"/>
        <c:lblOffset val="100"/>
        <c:noMultiLvlLbl val="0"/>
      </c:catAx>
      <c:valAx>
        <c:axId val="124709952"/>
        <c:scaling>
          <c:orientation val="minMax"/>
          <c:max val="6500"/>
          <c:min val="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124712696"/>
        <c:crosses val="autoZero"/>
        <c:crossBetween val="between"/>
        <c:majorUnit val="500"/>
      </c:valAx>
      <c:valAx>
        <c:axId val="295902968"/>
        <c:scaling>
          <c:orientation val="maxMin"/>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295902576"/>
        <c:crosses val="max"/>
        <c:crossBetween val="between"/>
      </c:valAx>
      <c:catAx>
        <c:axId val="295902576"/>
        <c:scaling>
          <c:orientation val="minMax"/>
        </c:scaling>
        <c:delete val="1"/>
        <c:axPos val="r"/>
        <c:numFmt formatCode="General" sourceLinked="1"/>
        <c:majorTickMark val="out"/>
        <c:minorTickMark val="none"/>
        <c:tickLblPos val="nextTo"/>
        <c:crossAx val="295902968"/>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30698269570199"/>
          <c:y val="9.5555864881439925E-2"/>
          <c:w val="0.79869651210530823"/>
          <c:h val="0.4846388998516446"/>
        </c:manualLayout>
      </c:layout>
      <c:barChart>
        <c:barDir val="col"/>
        <c:grouping val="clustered"/>
        <c:varyColors val="0"/>
        <c:ser>
          <c:idx val="0"/>
          <c:order val="0"/>
          <c:tx>
            <c:strRef>
              <c:f>'K2.1.3 Vývoj nezamestnanosti'!$P$3</c:f>
              <c:strCache>
                <c:ptCount val="1"/>
                <c:pt idx="0">
                  <c:v>Počet nezamestnaných (ŠÚ SR)</c:v>
                </c:pt>
              </c:strCache>
            </c:strRef>
          </c:tx>
          <c:spPr>
            <a:solidFill>
              <a:srgbClr val="B7194A"/>
            </a:solidFill>
          </c:spPr>
          <c:invertIfNegative val="0"/>
          <c:cat>
            <c:strRef>
              <c:f>'K2.1.3 Vývoj nezamestnanosti'!$O$4:$O$31</c:f>
              <c:strCache>
                <c:ptCount val="28"/>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strCache>
            </c:strRef>
          </c:cat>
          <c:val>
            <c:numRef>
              <c:f>'K2.1.3 Vývoj nezamestnanosti'!$P$4:$P$31</c:f>
              <c:numCache>
                <c:formatCode>0.0</c:formatCode>
                <c:ptCount val="28"/>
                <c:pt idx="0">
                  <c:v>395.5</c:v>
                </c:pt>
                <c:pt idx="1">
                  <c:v>380</c:v>
                </c:pt>
                <c:pt idx="2">
                  <c:v>382</c:v>
                </c:pt>
                <c:pt idx="3">
                  <c:v>386.6</c:v>
                </c:pt>
                <c:pt idx="4">
                  <c:v>382.9</c:v>
                </c:pt>
                <c:pt idx="5">
                  <c:v>356.4</c:v>
                </c:pt>
                <c:pt idx="6">
                  <c:v>350.6</c:v>
                </c:pt>
                <c:pt idx="7">
                  <c:v>344.8</c:v>
                </c:pt>
                <c:pt idx="8">
                  <c:v>339</c:v>
                </c:pt>
                <c:pt idx="9">
                  <c:v>305.5</c:v>
                </c:pt>
                <c:pt idx="10">
                  <c:v>309.8</c:v>
                </c:pt>
                <c:pt idx="11">
                  <c:v>302.7</c:v>
                </c:pt>
                <c:pt idx="12">
                  <c:v>284.5</c:v>
                </c:pt>
                <c:pt idx="13">
                  <c:v>264.8</c:v>
                </c:pt>
                <c:pt idx="14">
                  <c:v>262.39999999999998</c:v>
                </c:pt>
                <c:pt idx="15">
                  <c:v>252.4</c:v>
                </c:pt>
                <c:pt idx="16">
                  <c:v>239.7</c:v>
                </c:pt>
                <c:pt idx="17">
                  <c:v>223.2</c:v>
                </c:pt>
                <c:pt idx="18">
                  <c:v>220.2</c:v>
                </c:pt>
                <c:pt idx="19">
                  <c:v>212.8</c:v>
                </c:pt>
                <c:pt idx="20" formatCode="General">
                  <c:v>194.1</c:v>
                </c:pt>
                <c:pt idx="21" formatCode="General">
                  <c:v>181.5</c:v>
                </c:pt>
                <c:pt idx="22" formatCode="General">
                  <c:v>175.2</c:v>
                </c:pt>
                <c:pt idx="23" formatCode="General">
                  <c:v>167.1</c:v>
                </c:pt>
                <c:pt idx="24" formatCode="General">
                  <c:v>159.80000000000001</c:v>
                </c:pt>
                <c:pt idx="25" formatCode="General">
                  <c:v>155</c:v>
                </c:pt>
                <c:pt idx="26" formatCode="General">
                  <c:v>161.19999999999999</c:v>
                </c:pt>
                <c:pt idx="27" formatCode="General">
                  <c:v>154.9</c:v>
                </c:pt>
              </c:numCache>
            </c:numRef>
          </c:val>
          <c:extLst xmlns:c16r2="http://schemas.microsoft.com/office/drawing/2015/06/chart">
            <c:ext xmlns:c16="http://schemas.microsoft.com/office/drawing/2014/chart" uri="{C3380CC4-5D6E-409C-BE32-E72D297353CC}">
              <c16:uniqueId val="{00000000-0E8A-4D46-8D94-0A1A86FC45A8}"/>
            </c:ext>
          </c:extLst>
        </c:ser>
        <c:ser>
          <c:idx val="1"/>
          <c:order val="1"/>
          <c:tx>
            <c:strRef>
              <c:f>'K2.1.3 Vývoj nezamestnanosti'!$Q$3</c:f>
              <c:strCache>
                <c:ptCount val="1"/>
                <c:pt idx="0">
                  <c:v>Počet nezamestnaných (ÚPSVR)</c:v>
                </c:pt>
              </c:strCache>
            </c:strRef>
          </c:tx>
          <c:spPr>
            <a:solidFill>
              <a:srgbClr val="E85E86"/>
            </a:solidFill>
          </c:spPr>
          <c:invertIfNegative val="0"/>
          <c:cat>
            <c:strRef>
              <c:f>'K2.1.3 Vývoj nezamestnanosti'!$O$4:$O$31</c:f>
              <c:strCache>
                <c:ptCount val="28"/>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strCache>
            </c:strRef>
          </c:cat>
          <c:val>
            <c:numRef>
              <c:f>'K2.1.3 Vývoj nezamestnanosti'!$Q$4:$Q$31</c:f>
              <c:numCache>
                <c:formatCode>0.0</c:formatCode>
                <c:ptCount val="28"/>
                <c:pt idx="0">
                  <c:v>434.63766666666669</c:v>
                </c:pt>
                <c:pt idx="1">
                  <c:v>418.54700000000003</c:v>
                </c:pt>
                <c:pt idx="2">
                  <c:v>406.5263333333333</c:v>
                </c:pt>
                <c:pt idx="3">
                  <c:v>400.31400000000002</c:v>
                </c:pt>
                <c:pt idx="4">
                  <c:v>400.40533333333332</c:v>
                </c:pt>
                <c:pt idx="5">
                  <c:v>386.75766666666669</c:v>
                </c:pt>
                <c:pt idx="6">
                  <c:v>380.8966666666667</c:v>
                </c:pt>
                <c:pt idx="7">
                  <c:v>374.58333333333331</c:v>
                </c:pt>
                <c:pt idx="8">
                  <c:v>375.16066666666671</c:v>
                </c:pt>
                <c:pt idx="9">
                  <c:v>355.32100000000003</c:v>
                </c:pt>
                <c:pt idx="10">
                  <c:v>349.30966666666666</c:v>
                </c:pt>
                <c:pt idx="11">
                  <c:v>338.53633333333329</c:v>
                </c:pt>
                <c:pt idx="12">
                  <c:v>324.84633333333335</c:v>
                </c:pt>
                <c:pt idx="13">
                  <c:v>303.75799999999998</c:v>
                </c:pt>
                <c:pt idx="14">
                  <c:v>295.48833333333334</c:v>
                </c:pt>
                <c:pt idx="15">
                  <c:v>279.858</c:v>
                </c:pt>
                <c:pt idx="16">
                  <c:v>266.2236666666667</c:v>
                </c:pt>
                <c:pt idx="17">
                  <c:v>235.87333333333333</c:v>
                </c:pt>
                <c:pt idx="18">
                  <c:v>210.76666666666665</c:v>
                </c:pt>
                <c:pt idx="19">
                  <c:v>197.30333333333331</c:v>
                </c:pt>
                <c:pt idx="20">
                  <c:v>192.78266666666664</c:v>
                </c:pt>
                <c:pt idx="21">
                  <c:v>182.15300000000002</c:v>
                </c:pt>
                <c:pt idx="22">
                  <c:v>179.92933333333335</c:v>
                </c:pt>
                <c:pt idx="23">
                  <c:v>171.94800000000001</c:v>
                </c:pt>
                <c:pt idx="24">
                  <c:v>167.7</c:v>
                </c:pt>
                <c:pt idx="25">
                  <c:v>165.7</c:v>
                </c:pt>
                <c:pt idx="26">
                  <c:v>167.3</c:v>
                </c:pt>
                <c:pt idx="27">
                  <c:v>165.8</c:v>
                </c:pt>
              </c:numCache>
            </c:numRef>
          </c:val>
          <c:extLst xmlns:c16r2="http://schemas.microsoft.com/office/drawing/2015/06/chart">
            <c:ext xmlns:c16="http://schemas.microsoft.com/office/drawing/2014/chart" uri="{C3380CC4-5D6E-409C-BE32-E72D297353CC}">
              <c16:uniqueId val="{00000001-0E8A-4D46-8D94-0A1A86FC45A8}"/>
            </c:ext>
          </c:extLst>
        </c:ser>
        <c:dLbls>
          <c:showLegendKey val="0"/>
          <c:showVal val="0"/>
          <c:showCatName val="0"/>
          <c:showSerName val="0"/>
          <c:showPercent val="0"/>
          <c:showBubbleSize val="0"/>
        </c:dLbls>
        <c:gapWidth val="183"/>
        <c:axId val="295903360"/>
        <c:axId val="295901792"/>
      </c:barChart>
      <c:lineChart>
        <c:grouping val="standard"/>
        <c:varyColors val="0"/>
        <c:ser>
          <c:idx val="2"/>
          <c:order val="2"/>
          <c:tx>
            <c:strRef>
              <c:f>'K2.1.3 Vývoj nezamestnanosti'!$R$3</c:f>
              <c:strCache>
                <c:ptCount val="1"/>
                <c:pt idx="0">
                  <c:v>Miera nezamestnanosti (ŠÚ SR)</c:v>
                </c:pt>
              </c:strCache>
            </c:strRef>
          </c:tx>
          <c:spPr>
            <a:ln>
              <a:solidFill>
                <a:srgbClr val="E85E89"/>
              </a:solidFill>
            </a:ln>
          </c:spPr>
          <c:marker>
            <c:symbol val="triangle"/>
            <c:size val="5"/>
            <c:spPr>
              <a:solidFill>
                <a:srgbClr val="E85E89"/>
              </a:solidFill>
              <a:ln>
                <a:solidFill>
                  <a:srgbClr val="B7194A"/>
                </a:solidFill>
              </a:ln>
            </c:spPr>
          </c:marker>
          <c:cat>
            <c:strRef>
              <c:f>'K2.1.3 Vývoj nezamestnanosti'!$O$4:$O$31</c:f>
              <c:strCache>
                <c:ptCount val="28"/>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strCache>
            </c:strRef>
          </c:cat>
          <c:val>
            <c:numRef>
              <c:f>'K2.1.3 Vývoj nezamestnanosti'!$R$4:$R$31</c:f>
              <c:numCache>
                <c:formatCode>0.00</c:formatCode>
                <c:ptCount val="28"/>
                <c:pt idx="0">
                  <c:v>14.5</c:v>
                </c:pt>
                <c:pt idx="1">
                  <c:v>14</c:v>
                </c:pt>
                <c:pt idx="2">
                  <c:v>14.1</c:v>
                </c:pt>
                <c:pt idx="3">
                  <c:v>14.2</c:v>
                </c:pt>
                <c:pt idx="4">
                  <c:v>14.1</c:v>
                </c:pt>
                <c:pt idx="5">
                  <c:v>13.2</c:v>
                </c:pt>
                <c:pt idx="6">
                  <c:v>12.9</c:v>
                </c:pt>
                <c:pt idx="7">
                  <c:v>12.6</c:v>
                </c:pt>
                <c:pt idx="8">
                  <c:v>12.4</c:v>
                </c:pt>
                <c:pt idx="9">
                  <c:v>11.2</c:v>
                </c:pt>
                <c:pt idx="10">
                  <c:v>11.3</c:v>
                </c:pt>
                <c:pt idx="11">
                  <c:v>11</c:v>
                </c:pt>
                <c:pt idx="12">
                  <c:v>10.4</c:v>
                </c:pt>
                <c:pt idx="13">
                  <c:v>9.6</c:v>
                </c:pt>
                <c:pt idx="14">
                  <c:v>9.5</c:v>
                </c:pt>
                <c:pt idx="15">
                  <c:v>9.1</c:v>
                </c:pt>
                <c:pt idx="16">
                  <c:v>8.6999999999999993</c:v>
                </c:pt>
                <c:pt idx="17">
                  <c:v>8.1</c:v>
                </c:pt>
                <c:pt idx="18">
                  <c:v>8</c:v>
                </c:pt>
                <c:pt idx="19">
                  <c:v>7.7</c:v>
                </c:pt>
                <c:pt idx="20">
                  <c:v>7.1</c:v>
                </c:pt>
                <c:pt idx="21">
                  <c:v>6.6</c:v>
                </c:pt>
                <c:pt idx="22">
                  <c:v>6.4</c:v>
                </c:pt>
                <c:pt idx="23">
                  <c:v>6.1</c:v>
                </c:pt>
                <c:pt idx="24">
                  <c:v>5.8</c:v>
                </c:pt>
                <c:pt idx="25">
                  <c:v>5.7</c:v>
                </c:pt>
                <c:pt idx="26">
                  <c:v>5.9</c:v>
                </c:pt>
                <c:pt idx="27">
                  <c:v>5.6</c:v>
                </c:pt>
              </c:numCache>
            </c:numRef>
          </c:val>
          <c:smooth val="0"/>
          <c:extLst xmlns:c16r2="http://schemas.microsoft.com/office/drawing/2015/06/chart">
            <c:ext xmlns:c16="http://schemas.microsoft.com/office/drawing/2014/chart" uri="{C3380CC4-5D6E-409C-BE32-E72D297353CC}">
              <c16:uniqueId val="{00000002-0E8A-4D46-8D94-0A1A86FC45A8}"/>
            </c:ext>
          </c:extLst>
        </c:ser>
        <c:ser>
          <c:idx val="3"/>
          <c:order val="3"/>
          <c:tx>
            <c:strRef>
              <c:f>'K2.1.3 Vývoj nezamestnanosti'!$S$3</c:f>
              <c:strCache>
                <c:ptCount val="1"/>
                <c:pt idx="0">
                  <c:v>Miera evidovanej nezamestnanosti (ÚPSVR)</c:v>
                </c:pt>
              </c:strCache>
            </c:strRef>
          </c:tx>
          <c:spPr>
            <a:ln>
              <a:solidFill>
                <a:schemeClr val="tx1">
                  <a:lumMod val="50000"/>
                  <a:lumOff val="50000"/>
                </a:schemeClr>
              </a:solidFill>
            </a:ln>
          </c:spPr>
          <c:marker>
            <c:symbol val="square"/>
            <c:size val="5"/>
            <c:spPr>
              <a:solidFill>
                <a:schemeClr val="bg1">
                  <a:lumMod val="65000"/>
                </a:schemeClr>
              </a:solidFill>
              <a:ln>
                <a:solidFill>
                  <a:schemeClr val="tx1">
                    <a:lumMod val="50000"/>
                    <a:lumOff val="50000"/>
                  </a:schemeClr>
                </a:solidFill>
              </a:ln>
            </c:spPr>
          </c:marker>
          <c:cat>
            <c:strRef>
              <c:f>'K2.1.3 Vývoj nezamestnanosti'!$O$4:$O$31</c:f>
              <c:strCache>
                <c:ptCount val="28"/>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strCache>
            </c:strRef>
          </c:cat>
          <c:val>
            <c:numRef>
              <c:f>'K2.1.3 Vývoj nezamestnanosti'!$S$4:$S$31</c:f>
              <c:numCache>
                <c:formatCode>0.00</c:formatCode>
                <c:ptCount val="28"/>
                <c:pt idx="0">
                  <c:v>14.729999999999999</c:v>
                </c:pt>
                <c:pt idx="1">
                  <c:v>14.306666666666667</c:v>
                </c:pt>
                <c:pt idx="2">
                  <c:v>13.843333333333334</c:v>
                </c:pt>
                <c:pt idx="3">
                  <c:v>13.553333333333333</c:v>
                </c:pt>
                <c:pt idx="4">
                  <c:v>13.46</c:v>
                </c:pt>
                <c:pt idx="5">
                  <c:v>12.846666666666666</c:v>
                </c:pt>
                <c:pt idx="6">
                  <c:v>12.556666666666667</c:v>
                </c:pt>
                <c:pt idx="7">
                  <c:v>12.296666666666667</c:v>
                </c:pt>
                <c:pt idx="8">
                  <c:v>12.256666666666668</c:v>
                </c:pt>
                <c:pt idx="9">
                  <c:v>11.57</c:v>
                </c:pt>
                <c:pt idx="10">
                  <c:v>11.386666666666668</c:v>
                </c:pt>
                <c:pt idx="11">
                  <c:v>10.793333333333335</c:v>
                </c:pt>
                <c:pt idx="12">
                  <c:v>10.123333333333333</c:v>
                </c:pt>
                <c:pt idx="13">
                  <c:v>9.5133333333333336</c:v>
                </c:pt>
                <c:pt idx="14">
                  <c:v>9.43</c:v>
                </c:pt>
                <c:pt idx="15">
                  <c:v>8.8733333333333331</c:v>
                </c:pt>
                <c:pt idx="16">
                  <c:v>8.3566666666666674</c:v>
                </c:pt>
                <c:pt idx="17">
                  <c:v>7.330000000000001</c:v>
                </c:pt>
                <c:pt idx="18">
                  <c:v>6.5533333333333337</c:v>
                </c:pt>
                <c:pt idx="19">
                  <c:v>6.0100000000000007</c:v>
                </c:pt>
                <c:pt idx="20">
                  <c:v>5.7166666666666659</c:v>
                </c:pt>
                <c:pt idx="21">
                  <c:v>5.4066666666666663</c:v>
                </c:pt>
                <c:pt idx="22">
                  <c:v>5.3433333333333337</c:v>
                </c:pt>
                <c:pt idx="23">
                  <c:v>5.12</c:v>
                </c:pt>
                <c:pt idx="24">
                  <c:v>5.15</c:v>
                </c:pt>
                <c:pt idx="25">
                  <c:v>4.92</c:v>
                </c:pt>
                <c:pt idx="26">
                  <c:v>4.99</c:v>
                </c:pt>
                <c:pt idx="27">
                  <c:v>4.93</c:v>
                </c:pt>
              </c:numCache>
            </c:numRef>
          </c:val>
          <c:smooth val="0"/>
          <c:extLst xmlns:c16r2="http://schemas.microsoft.com/office/drawing/2015/06/chart">
            <c:ext xmlns:c16="http://schemas.microsoft.com/office/drawing/2014/chart" uri="{C3380CC4-5D6E-409C-BE32-E72D297353CC}">
              <c16:uniqueId val="{00000003-0E8A-4D46-8D94-0A1A86FC45A8}"/>
            </c:ext>
          </c:extLst>
        </c:ser>
        <c:dLbls>
          <c:showLegendKey val="0"/>
          <c:showVal val="0"/>
          <c:showCatName val="0"/>
          <c:showSerName val="0"/>
          <c:showPercent val="0"/>
          <c:showBubbleSize val="0"/>
        </c:dLbls>
        <c:marker val="1"/>
        <c:smooth val="0"/>
        <c:axId val="295903752"/>
        <c:axId val="295904144"/>
      </c:lineChart>
      <c:catAx>
        <c:axId val="295903360"/>
        <c:scaling>
          <c:orientation val="minMax"/>
        </c:scaling>
        <c:delete val="0"/>
        <c:axPos val="b"/>
        <c:title>
          <c:tx>
            <c:rich>
              <a:bodyPr/>
              <a:lstStyle/>
              <a:p>
                <a:pPr>
                  <a:defRPr/>
                </a:pPr>
                <a:r>
                  <a:rPr lang="en-US"/>
                  <a:t>obdobie</a:t>
                </a:r>
              </a:p>
            </c:rich>
          </c:tx>
          <c:layout>
            <c:manualLayout>
              <c:xMode val="edge"/>
              <c:yMode val="edge"/>
              <c:x val="0.45317353082354261"/>
              <c:y val="0.79345395101046612"/>
            </c:manualLayout>
          </c:layout>
          <c:overlay val="0"/>
        </c:title>
        <c:numFmt formatCode="General" sourceLinked="1"/>
        <c:majorTickMark val="none"/>
        <c:minorTickMark val="none"/>
        <c:tickLblPos val="nextTo"/>
        <c:txPr>
          <a:bodyPr rot="-5400000" vert="horz"/>
          <a:lstStyle/>
          <a:p>
            <a:pPr>
              <a:defRPr/>
            </a:pPr>
            <a:endParaRPr lang="sk-SK"/>
          </a:p>
        </c:txPr>
        <c:crossAx val="295901792"/>
        <c:crosses val="autoZero"/>
        <c:auto val="1"/>
        <c:lblAlgn val="ctr"/>
        <c:lblOffset val="100"/>
        <c:noMultiLvlLbl val="0"/>
      </c:catAx>
      <c:valAx>
        <c:axId val="295901792"/>
        <c:scaling>
          <c:orientation val="minMax"/>
          <c:max val="460"/>
          <c:min val="150"/>
        </c:scaling>
        <c:delete val="0"/>
        <c:axPos val="l"/>
        <c:majorGridlines/>
        <c:minorGridlines>
          <c:spPr>
            <a:ln>
              <a:noFill/>
            </a:ln>
          </c:spPr>
        </c:minorGridlines>
        <c:title>
          <c:tx>
            <c:rich>
              <a:bodyPr/>
              <a:lstStyle/>
              <a:p>
                <a:pPr>
                  <a:defRPr/>
                </a:pPr>
                <a:r>
                  <a:rPr lang="sk-SK"/>
                  <a:t>v tis. osôb</a:t>
                </a:r>
              </a:p>
            </c:rich>
          </c:tx>
          <c:layout/>
          <c:overlay val="0"/>
        </c:title>
        <c:numFmt formatCode="0.0" sourceLinked="1"/>
        <c:majorTickMark val="out"/>
        <c:minorTickMark val="none"/>
        <c:tickLblPos val="nextTo"/>
        <c:crossAx val="295903360"/>
        <c:crosses val="autoZero"/>
        <c:crossBetween val="between"/>
      </c:valAx>
      <c:valAx>
        <c:axId val="295904144"/>
        <c:scaling>
          <c:orientation val="minMax"/>
          <c:max val="16"/>
          <c:min val="4"/>
        </c:scaling>
        <c:delete val="0"/>
        <c:axPos val="r"/>
        <c:numFmt formatCode="0.0%" sourceLinked="0"/>
        <c:majorTickMark val="out"/>
        <c:minorTickMark val="none"/>
        <c:tickLblPos val="nextTo"/>
        <c:crossAx val="295903752"/>
        <c:crosses val="max"/>
        <c:crossBetween val="between"/>
        <c:majorUnit val="2"/>
        <c:dispUnits>
          <c:builtInUnit val="hundreds"/>
        </c:dispUnits>
      </c:valAx>
      <c:catAx>
        <c:axId val="295903752"/>
        <c:scaling>
          <c:orientation val="minMax"/>
        </c:scaling>
        <c:delete val="1"/>
        <c:axPos val="b"/>
        <c:numFmt formatCode="General" sourceLinked="1"/>
        <c:majorTickMark val="out"/>
        <c:minorTickMark val="none"/>
        <c:tickLblPos val="none"/>
        <c:crossAx val="295904144"/>
        <c:crosses val="autoZero"/>
        <c:auto val="1"/>
        <c:lblAlgn val="ctr"/>
        <c:lblOffset val="100"/>
        <c:noMultiLvlLbl val="0"/>
      </c:catAx>
    </c:plotArea>
    <c:legend>
      <c:legendPos val="b"/>
      <c:layout>
        <c:manualLayout>
          <c:xMode val="edge"/>
          <c:yMode val="edge"/>
          <c:x val="7.8610688321222352E-2"/>
          <c:y val="0.85468598373094185"/>
          <c:w val="0.85607507128613547"/>
          <c:h val="0.12502360902157703"/>
        </c:manualLayout>
      </c:layout>
      <c:overlay val="0"/>
    </c:legend>
    <c:plotVisOnly val="1"/>
    <c:dispBlanksAs val="gap"/>
    <c:showDLblsOverMax val="0"/>
  </c:chart>
  <c:spPr>
    <a:ln>
      <a:noFill/>
    </a:ln>
  </c:spPr>
  <c:txPr>
    <a:bodyPr/>
    <a:lstStyle/>
    <a:p>
      <a:pPr>
        <a:defRPr sz="1000"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7295822791303"/>
          <c:y val="4.4460010800632943E-2"/>
          <c:w val="0.84728416821975949"/>
          <c:h val="0.77564554374561745"/>
        </c:manualLayout>
      </c:layout>
      <c:barChart>
        <c:barDir val="col"/>
        <c:grouping val="clustered"/>
        <c:varyColors val="0"/>
        <c:ser>
          <c:idx val="0"/>
          <c:order val="0"/>
          <c:tx>
            <c:strRef>
              <c:f>'K2.1.3.1 Nezamestnanosť ÚPSVR'!$N$37</c:f>
              <c:strCache>
                <c:ptCount val="1"/>
                <c:pt idx="0">
                  <c:v>disponibilní UoZ 2018</c:v>
                </c:pt>
              </c:strCache>
            </c:strRef>
          </c:tx>
          <c:spPr>
            <a:solidFill>
              <a:srgbClr val="B7194A"/>
            </a:solidFill>
          </c:spPr>
          <c:invertIfNegative val="0"/>
          <c:cat>
            <c:strRef>
              <c:f>'K2.1.3.1 Nezamestnanosť ÚPSVR'!$M$38:$M$49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ÚPSVR'!$N$38:$N$49</c:f>
              <c:numCache>
                <c:formatCode>#,##0</c:formatCode>
                <c:ptCount val="12"/>
                <c:pt idx="0">
                  <c:v>163075</c:v>
                </c:pt>
                <c:pt idx="1">
                  <c:v>158444</c:v>
                </c:pt>
                <c:pt idx="2">
                  <c:v>153854</c:v>
                </c:pt>
                <c:pt idx="3">
                  <c:v>149611</c:v>
                </c:pt>
                <c:pt idx="4">
                  <c:v>148090</c:v>
                </c:pt>
                <c:pt idx="5">
                  <c:v>149727</c:v>
                </c:pt>
                <c:pt idx="6">
                  <c:v>150268</c:v>
                </c:pt>
                <c:pt idx="7">
                  <c:v>148935</c:v>
                </c:pt>
                <c:pt idx="8">
                  <c:v>147803</c:v>
                </c:pt>
                <c:pt idx="9">
                  <c:v>143339</c:v>
                </c:pt>
                <c:pt idx="10">
                  <c:v>139527</c:v>
                </c:pt>
                <c:pt idx="11">
                  <c:v>138198</c:v>
                </c:pt>
              </c:numCache>
            </c:numRef>
          </c:val>
          <c:extLst xmlns:c16r2="http://schemas.microsoft.com/office/drawing/2015/06/chart">
            <c:ext xmlns:c16="http://schemas.microsoft.com/office/drawing/2014/chart" uri="{C3380CC4-5D6E-409C-BE32-E72D297353CC}">
              <c16:uniqueId val="{00000000-0643-4C80-A28A-DA0D4AE3FF3F}"/>
            </c:ext>
          </c:extLst>
        </c:ser>
        <c:ser>
          <c:idx val="1"/>
          <c:order val="1"/>
          <c:tx>
            <c:strRef>
              <c:f>'K2.1.3.1 Nezamestnanosť ÚPSVR'!$O$37</c:f>
              <c:strCache>
                <c:ptCount val="1"/>
                <c:pt idx="0">
                  <c:v>disponibilní UoZ 2019</c:v>
                </c:pt>
              </c:strCache>
            </c:strRef>
          </c:tx>
          <c:spPr>
            <a:solidFill>
              <a:srgbClr val="E85E86"/>
            </a:solidFill>
          </c:spPr>
          <c:invertIfNegative val="0"/>
          <c:cat>
            <c:strRef>
              <c:f>'K2.1.3.1 Nezamestnanosť ÚPSVR'!$M$38:$M$49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ÚPSVR'!$O$38:$O$49</c:f>
              <c:numCache>
                <c:formatCode>#,##0</c:formatCode>
                <c:ptCount val="12"/>
                <c:pt idx="0">
                  <c:v>144230</c:v>
                </c:pt>
                <c:pt idx="1">
                  <c:v>141432</c:v>
                </c:pt>
                <c:pt idx="2">
                  <c:v>137962</c:v>
                </c:pt>
                <c:pt idx="3">
                  <c:v>134790</c:v>
                </c:pt>
                <c:pt idx="4">
                  <c:v>134124</c:v>
                </c:pt>
                <c:pt idx="5">
                  <c:v>136626</c:v>
                </c:pt>
                <c:pt idx="6">
                  <c:v>136973</c:v>
                </c:pt>
                <c:pt idx="7">
                  <c:v>137006</c:v>
                </c:pt>
                <c:pt idx="8">
                  <c:v>138893</c:v>
                </c:pt>
                <c:pt idx="9">
                  <c:v>136192</c:v>
                </c:pt>
                <c:pt idx="10">
                  <c:v>135507</c:v>
                </c:pt>
                <c:pt idx="11">
                  <c:v>135517</c:v>
                </c:pt>
              </c:numCache>
            </c:numRef>
          </c:val>
          <c:extLst xmlns:c16r2="http://schemas.microsoft.com/office/drawing/2015/06/chart">
            <c:ext xmlns:c16="http://schemas.microsoft.com/office/drawing/2014/chart" uri="{C3380CC4-5D6E-409C-BE32-E72D297353CC}">
              <c16:uniqueId val="{00000001-0643-4C80-A28A-DA0D4AE3FF3F}"/>
            </c:ext>
          </c:extLst>
        </c:ser>
        <c:dLbls>
          <c:showLegendKey val="0"/>
          <c:showVal val="0"/>
          <c:showCatName val="0"/>
          <c:showSerName val="0"/>
          <c:showPercent val="0"/>
          <c:showBubbleSize val="0"/>
        </c:dLbls>
        <c:gapWidth val="150"/>
        <c:axId val="295904928"/>
        <c:axId val="295907280"/>
      </c:barChart>
      <c:catAx>
        <c:axId val="295904928"/>
        <c:scaling>
          <c:orientation val="minMax"/>
        </c:scaling>
        <c:delete val="0"/>
        <c:axPos val="b"/>
        <c:numFmt formatCode="General" sourceLinked="1"/>
        <c:majorTickMark val="out"/>
        <c:minorTickMark val="none"/>
        <c:tickLblPos val="nextTo"/>
        <c:spPr>
          <a:ln w="3175">
            <a:solidFill>
              <a:srgbClr val="000000"/>
            </a:solidFill>
            <a:prstDash val="solid"/>
          </a:ln>
        </c:spPr>
        <c:txPr>
          <a:bodyPr rot="-1500000" vert="horz"/>
          <a:lstStyle/>
          <a:p>
            <a:pPr>
              <a:defRPr/>
            </a:pPr>
            <a:endParaRPr lang="sk-SK"/>
          </a:p>
        </c:txPr>
        <c:crossAx val="295907280"/>
        <c:crosses val="autoZero"/>
        <c:auto val="1"/>
        <c:lblAlgn val="ctr"/>
        <c:lblOffset val="100"/>
        <c:tickMarkSkip val="1"/>
        <c:noMultiLvlLbl val="0"/>
      </c:catAx>
      <c:valAx>
        <c:axId val="295907280"/>
        <c:scaling>
          <c:orientation val="minMax"/>
          <c:max val="180000"/>
          <c:min val="100000"/>
        </c:scaling>
        <c:delete val="0"/>
        <c:axPos val="l"/>
        <c:majorGridlines>
          <c:spPr>
            <a:ln w="3175">
              <a:solidFill>
                <a:srgbClr val="000000"/>
              </a:solidFill>
              <a:prstDash val="solid"/>
            </a:ln>
          </c:spPr>
        </c:majorGridlines>
        <c:title>
          <c:tx>
            <c:rich>
              <a:bodyPr rot="-5400000" vert="horz"/>
              <a:lstStyle/>
              <a:p>
                <a:pPr algn="ctr">
                  <a:defRPr/>
                </a:pPr>
                <a:r>
                  <a:rPr lang="sk-SK"/>
                  <a:t>počet UoZ</a:t>
                </a:r>
              </a:p>
            </c:rich>
          </c:tx>
          <c:layout>
            <c:manualLayout>
              <c:xMode val="edge"/>
              <c:yMode val="edge"/>
              <c:x val="2.0534195222596282E-3"/>
              <c:y val="0.39843368444877481"/>
            </c:manualLayout>
          </c:layout>
          <c:overlay val="0"/>
          <c:spPr>
            <a:solidFill>
              <a:srgbClr val="FFFFFF"/>
            </a:solid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sk-SK"/>
          </a:p>
        </c:txPr>
        <c:crossAx val="295904928"/>
        <c:crosses val="autoZero"/>
        <c:crossBetween val="between"/>
        <c:majorUnit val="20000"/>
        <c:minorUnit val="1000"/>
      </c:valAx>
      <c:spPr>
        <a:solidFill>
          <a:srgbClr val="FFFFFF"/>
        </a:solidFill>
        <a:ln w="6350">
          <a:noFill/>
          <a:prstDash val="solid"/>
        </a:ln>
      </c:spPr>
    </c:plotArea>
    <c:legend>
      <c:legendPos val="b"/>
      <c:layout>
        <c:manualLayout>
          <c:xMode val="edge"/>
          <c:yMode val="edge"/>
          <c:x val="0.41387407994694758"/>
          <c:y val="4.8303983336015745E-2"/>
          <c:w val="0.55668649057756669"/>
          <c:h val="8.0625440974581644E-2"/>
        </c:manualLayout>
      </c:layout>
      <c:overlay val="0"/>
    </c:legend>
    <c:plotVisOnly val="1"/>
    <c:dispBlanksAs val="gap"/>
    <c:showDLblsOverMax val="0"/>
  </c:chart>
  <c:spPr>
    <a:ln w="3175">
      <a:noFill/>
      <a:prstDash val="solid"/>
    </a:ln>
  </c:spPr>
  <c:txPr>
    <a:bodyPr/>
    <a:lstStyle/>
    <a:p>
      <a:pPr>
        <a:defRPr sz="11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4702207731991"/>
          <c:y val="6.2380017587099483E-2"/>
          <c:w val="0.79941406166016749"/>
          <c:h val="0.82348461973226228"/>
        </c:manualLayout>
      </c:layout>
      <c:barChart>
        <c:barDir val="col"/>
        <c:grouping val="clustered"/>
        <c:varyColors val="0"/>
        <c:ser>
          <c:idx val="0"/>
          <c:order val="0"/>
          <c:tx>
            <c:strRef>
              <c:f>'K2.1.3.1 Nezamestnanosť ÚPSVR'!$N$55</c:f>
              <c:strCache>
                <c:ptCount val="1"/>
                <c:pt idx="0">
                  <c:v>priemer 2018</c:v>
                </c:pt>
              </c:strCache>
            </c:strRef>
          </c:tx>
          <c:spPr>
            <a:solidFill>
              <a:schemeClr val="bg1">
                <a:lumMod val="65000"/>
              </a:schemeClr>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'K2.1.3.1 Nezamestnanosť ÚPSVR'!$M$56:$M$57</c:f>
              <c:strCache>
                <c:ptCount val="2"/>
                <c:pt idx="0">
                  <c:v>UoZ celkom</c:v>
                </c:pt>
                <c:pt idx="1">
                  <c:v>Uoz disponibilní</c:v>
                </c:pt>
              </c:strCache>
            </c:strRef>
          </c:cat>
          <c:val>
            <c:numRef>
              <c:f>'K2.1.3.1 Nezamestnanosť ÚPSVR'!$N$56:$N$57</c:f>
              <c:numCache>
                <c:formatCode>#,##0</c:formatCode>
                <c:ptCount val="2"/>
                <c:pt idx="0">
                  <c:v>181703.25</c:v>
                </c:pt>
                <c:pt idx="1">
                  <c:v>149239.25</c:v>
                </c:pt>
              </c:numCache>
            </c:numRef>
          </c:val>
          <c:extLst xmlns:c16r2="http://schemas.microsoft.com/office/drawing/2015/06/chart">
            <c:ext xmlns:c16="http://schemas.microsoft.com/office/drawing/2014/chart" uri="{C3380CC4-5D6E-409C-BE32-E72D297353CC}">
              <c16:uniqueId val="{00000000-3549-4FC0-A469-D198E3109CA0}"/>
            </c:ext>
          </c:extLst>
        </c:ser>
        <c:ser>
          <c:idx val="1"/>
          <c:order val="1"/>
          <c:tx>
            <c:strRef>
              <c:f>'K2.1.3.1 Nezamestnanosť ÚPSVR'!$O$55</c:f>
              <c:strCache>
                <c:ptCount val="1"/>
                <c:pt idx="0">
                  <c:v>priemer 2019</c:v>
                </c:pt>
              </c:strCache>
            </c:strRef>
          </c:tx>
          <c:spPr>
            <a:solidFill>
              <a:srgbClr val="B7194A"/>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'K2.1.3.1 Nezamestnanosť ÚPSVR'!$M$56:$M$57</c:f>
              <c:strCache>
                <c:ptCount val="2"/>
                <c:pt idx="0">
                  <c:v>UoZ celkom</c:v>
                </c:pt>
                <c:pt idx="1">
                  <c:v>Uoz disponibilní</c:v>
                </c:pt>
              </c:strCache>
            </c:strRef>
          </c:cat>
          <c:val>
            <c:numRef>
              <c:f>'K2.1.3.1 Nezamestnanosť ÚPSVR'!$O$56:$O$57</c:f>
              <c:numCache>
                <c:formatCode>#,##0</c:formatCode>
                <c:ptCount val="2"/>
                <c:pt idx="0">
                  <c:v>168030</c:v>
                </c:pt>
                <c:pt idx="1">
                  <c:v>137438</c:v>
                </c:pt>
              </c:numCache>
            </c:numRef>
          </c:val>
          <c:extLst xmlns:c16r2="http://schemas.microsoft.com/office/drawing/2015/06/chart">
            <c:ext xmlns:c16="http://schemas.microsoft.com/office/drawing/2014/chart" uri="{C3380CC4-5D6E-409C-BE32-E72D297353CC}">
              <c16:uniqueId val="{00000001-3549-4FC0-A469-D198E3109CA0}"/>
            </c:ext>
          </c:extLst>
        </c:ser>
        <c:dLbls>
          <c:showLegendKey val="0"/>
          <c:showVal val="0"/>
          <c:showCatName val="0"/>
          <c:showSerName val="0"/>
          <c:showPercent val="0"/>
          <c:showBubbleSize val="0"/>
        </c:dLbls>
        <c:gapWidth val="230"/>
        <c:axId val="295902184"/>
        <c:axId val="295906888"/>
      </c:barChart>
      <c:catAx>
        <c:axId val="2959021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a:pPr>
            <a:endParaRPr lang="sk-SK"/>
          </a:p>
        </c:txPr>
        <c:crossAx val="295906888"/>
        <c:crosses val="autoZero"/>
        <c:auto val="1"/>
        <c:lblAlgn val="ctr"/>
        <c:lblOffset val="100"/>
        <c:tickLblSkip val="1"/>
        <c:tickMarkSkip val="1"/>
        <c:noMultiLvlLbl val="0"/>
      </c:catAx>
      <c:valAx>
        <c:axId val="295906888"/>
        <c:scaling>
          <c:orientation val="minMax"/>
          <c:max val="200000"/>
          <c:min val="0"/>
        </c:scaling>
        <c:delete val="0"/>
        <c:axPos val="l"/>
        <c:majorGridlines>
          <c:spPr>
            <a:ln w="3175">
              <a:solidFill>
                <a:srgbClr val="000000"/>
              </a:solidFill>
              <a:prstDash val="solid"/>
            </a:ln>
          </c:spPr>
        </c:majorGridlines>
        <c:title>
          <c:tx>
            <c:rich>
              <a:bodyPr rot="-5400000" vert="horz"/>
              <a:lstStyle/>
              <a:p>
                <a:pPr algn="ctr">
                  <a:defRPr sz="1100"/>
                </a:pPr>
                <a:r>
                  <a:rPr lang="sk-SK" sz="1100"/>
                  <a:t>Počet UoZ</a:t>
                </a:r>
              </a:p>
            </c:rich>
          </c:tx>
          <c:layout>
            <c:manualLayout>
              <c:xMode val="edge"/>
              <c:yMode val="edge"/>
              <c:x val="2.8777799721326811E-2"/>
              <c:y val="0.33689135097050932"/>
            </c:manualLayout>
          </c:layout>
          <c:overlay val="0"/>
          <c:spPr>
            <a:solidFill>
              <a:srgbClr val="FFFFFF"/>
            </a:solid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100"/>
            </a:pPr>
            <a:endParaRPr lang="sk-SK"/>
          </a:p>
        </c:txPr>
        <c:crossAx val="295902184"/>
        <c:crosses val="autoZero"/>
        <c:crossBetween val="between"/>
        <c:majorUnit val="50000"/>
      </c:valAx>
      <c:spPr>
        <a:solidFill>
          <a:srgbClr val="FFFFFF"/>
        </a:solidFill>
        <a:ln w="6350">
          <a:noFill/>
        </a:ln>
      </c:spPr>
    </c:plotArea>
    <c:legend>
      <c:legendPos val="t"/>
      <c:layout>
        <c:manualLayout>
          <c:xMode val="edge"/>
          <c:yMode val="edge"/>
          <c:x val="0.63134767671765013"/>
          <c:y val="7.7072504196502023E-2"/>
          <c:w val="0.34124850778102589"/>
          <c:h val="8.3385874039317853E-2"/>
        </c:manualLayout>
      </c:layout>
      <c:overlay val="1"/>
      <c:spPr>
        <a:noFill/>
        <a:ln w="3175">
          <a:noFill/>
          <a:prstDash val="solid"/>
        </a:ln>
      </c:spPr>
      <c:txPr>
        <a:bodyPr/>
        <a:lstStyle/>
        <a:p>
          <a:pPr>
            <a:defRPr sz="1100"/>
          </a:pPr>
          <a:endParaRPr lang="sk-SK"/>
        </a:p>
      </c:txPr>
    </c:legend>
    <c:plotVisOnly val="1"/>
    <c:dispBlanksAs val="gap"/>
    <c:showDLblsOverMax val="0"/>
  </c:chart>
  <c:spPr>
    <a:ln w="3175">
      <a:noFill/>
      <a:prstDash val="solid"/>
    </a:ln>
  </c:spPr>
  <c:txPr>
    <a:bodyPr/>
    <a:lstStyle/>
    <a:p>
      <a:pPr>
        <a:defRPr sz="1025"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691463940142098"/>
          <c:y val="5.2844394450693923E-2"/>
          <c:w val="0.84541400608506023"/>
          <c:h val="0.80888318147535843"/>
        </c:manualLayout>
      </c:layout>
      <c:barChart>
        <c:barDir val="col"/>
        <c:grouping val="clustered"/>
        <c:varyColors val="0"/>
        <c:ser>
          <c:idx val="1"/>
          <c:order val="0"/>
          <c:tx>
            <c:strRef>
              <c:f>'K2.1.3.1 Nezamestnanosť ÚPSVR'!$O$90</c:f>
              <c:strCache>
                <c:ptCount val="1"/>
                <c:pt idx="0">
                  <c:v>priemer 2018</c:v>
                </c:pt>
              </c:strCache>
            </c:strRef>
          </c:tx>
          <c:spPr>
            <a:solidFill>
              <a:schemeClr val="bg1">
                <a:lumMod val="65000"/>
              </a:schemeClr>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'K2.1.3.1 Nezamestnanosť ÚPSVR'!$N$91:$N$92</c:f>
              <c:strCache>
                <c:ptCount val="2"/>
                <c:pt idx="0">
                  <c:v>MEN</c:v>
                </c:pt>
                <c:pt idx="1">
                  <c:v>Miera nezamestnanosti z celkového počtu UoZ</c:v>
                </c:pt>
              </c:strCache>
            </c:strRef>
          </c:cat>
          <c:val>
            <c:numRef>
              <c:f>'K2.1.3.1 Nezamestnanosť ÚPSVR'!$O$91:$O$92</c:f>
              <c:numCache>
                <c:formatCode>0.00</c:formatCode>
                <c:ptCount val="2"/>
                <c:pt idx="0">
                  <c:v>5.4166656497781096</c:v>
                </c:pt>
                <c:pt idx="1">
                  <c:v>6.5941666666666654</c:v>
                </c:pt>
              </c:numCache>
            </c:numRef>
          </c:val>
          <c:extLst xmlns:c16r2="http://schemas.microsoft.com/office/drawing/2015/06/chart">
            <c:ext xmlns:c16="http://schemas.microsoft.com/office/drawing/2014/chart" uri="{C3380CC4-5D6E-409C-BE32-E72D297353CC}">
              <c16:uniqueId val="{00000000-0E4E-4654-833E-A81AF57B0FA7}"/>
            </c:ext>
          </c:extLst>
        </c:ser>
        <c:ser>
          <c:idx val="2"/>
          <c:order val="1"/>
          <c:tx>
            <c:strRef>
              <c:f>'K2.1.3.1 Nezamestnanosť ÚPSVR'!$P$90</c:f>
              <c:strCache>
                <c:ptCount val="1"/>
                <c:pt idx="0">
                  <c:v>priemer 2019</c:v>
                </c:pt>
              </c:strCache>
            </c:strRef>
          </c:tx>
          <c:spPr>
            <a:solidFill>
              <a:srgbClr val="B7194A"/>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'K2.1.3.1 Nezamestnanosť ÚPSVR'!$N$91:$N$92</c:f>
              <c:strCache>
                <c:ptCount val="2"/>
                <c:pt idx="0">
                  <c:v>MEN</c:v>
                </c:pt>
                <c:pt idx="1">
                  <c:v>Miera nezamestnanosti z celkového počtu UoZ</c:v>
                </c:pt>
              </c:strCache>
            </c:strRef>
          </c:cat>
          <c:val>
            <c:numRef>
              <c:f>'K2.1.3.1 Nezamestnanosť ÚPSVR'!$P$91:$P$92</c:f>
              <c:numCache>
                <c:formatCode>0.00</c:formatCode>
                <c:ptCount val="2"/>
                <c:pt idx="0">
                  <c:v>5</c:v>
                </c:pt>
                <c:pt idx="1">
                  <c:v>6.11</c:v>
                </c:pt>
              </c:numCache>
            </c:numRef>
          </c:val>
          <c:extLst xmlns:c16r2="http://schemas.microsoft.com/office/drawing/2015/06/chart">
            <c:ext xmlns:c16="http://schemas.microsoft.com/office/drawing/2014/chart" uri="{C3380CC4-5D6E-409C-BE32-E72D297353CC}">
              <c16:uniqueId val="{00000001-0E4E-4654-833E-A81AF57B0FA7}"/>
            </c:ext>
          </c:extLst>
        </c:ser>
        <c:dLbls>
          <c:showLegendKey val="0"/>
          <c:showVal val="0"/>
          <c:showCatName val="0"/>
          <c:showSerName val="0"/>
          <c:showPercent val="0"/>
          <c:showBubbleSize val="0"/>
        </c:dLbls>
        <c:gapWidth val="150"/>
        <c:axId val="295900616"/>
        <c:axId val="295907672"/>
      </c:barChart>
      <c:catAx>
        <c:axId val="295900616"/>
        <c:scaling>
          <c:orientation val="minMax"/>
        </c:scaling>
        <c:delete val="0"/>
        <c:axPos val="b"/>
        <c:numFmt formatCode="General" sourceLinked="1"/>
        <c:majorTickMark val="out"/>
        <c:minorTickMark val="none"/>
        <c:tickLblPos val="nextTo"/>
        <c:txPr>
          <a:bodyPr rot="0" vert="horz"/>
          <a:lstStyle/>
          <a:p>
            <a:pPr>
              <a:defRPr/>
            </a:pPr>
            <a:endParaRPr lang="sk-SK"/>
          </a:p>
        </c:txPr>
        <c:crossAx val="295907672"/>
        <c:crosses val="autoZero"/>
        <c:auto val="1"/>
        <c:lblAlgn val="ctr"/>
        <c:lblOffset val="100"/>
        <c:noMultiLvlLbl val="0"/>
      </c:catAx>
      <c:valAx>
        <c:axId val="295907672"/>
        <c:scaling>
          <c:orientation val="minMax"/>
          <c:max val="7"/>
          <c:min val="0"/>
        </c:scaling>
        <c:delete val="0"/>
        <c:axPos val="l"/>
        <c:majorGridlines/>
        <c:title>
          <c:tx>
            <c:rich>
              <a:bodyPr rot="-5400000" vert="horz"/>
              <a:lstStyle/>
              <a:p>
                <a:pPr algn="ctr">
                  <a:defRPr/>
                </a:pPr>
                <a:r>
                  <a:rPr lang="sk-SK"/>
                  <a:t>Miera nezamestnanosti v %</a:t>
                </a:r>
              </a:p>
            </c:rich>
          </c:tx>
          <c:layout>
            <c:manualLayout>
              <c:xMode val="edge"/>
              <c:yMode val="edge"/>
              <c:x val="2.8154412793224452E-2"/>
              <c:y val="0.24414973532747772"/>
            </c:manualLayout>
          </c:layout>
          <c:overlay val="0"/>
          <c:spPr>
            <a:solidFill>
              <a:schemeClr val="bg1"/>
            </a:solidFill>
          </c:spPr>
        </c:title>
        <c:numFmt formatCode="0.0" sourceLinked="0"/>
        <c:majorTickMark val="out"/>
        <c:minorTickMark val="none"/>
        <c:tickLblPos val="nextTo"/>
        <c:txPr>
          <a:bodyPr rot="0" vert="horz"/>
          <a:lstStyle/>
          <a:p>
            <a:pPr>
              <a:defRPr/>
            </a:pPr>
            <a:endParaRPr lang="sk-SK"/>
          </a:p>
        </c:txPr>
        <c:crossAx val="295900616"/>
        <c:crosses val="autoZero"/>
        <c:crossBetween val="between"/>
      </c:valAx>
    </c:plotArea>
    <c:legend>
      <c:legendPos val="t"/>
      <c:layout>
        <c:manualLayout>
          <c:xMode val="edge"/>
          <c:yMode val="edge"/>
          <c:x val="0.12808547214010441"/>
          <c:y val="5.7938665561541723E-2"/>
          <c:w val="0.35178894290249724"/>
          <c:h val="8.9263259599493244E-2"/>
        </c:manualLayout>
      </c:layout>
      <c:overlay val="1"/>
      <c:spPr>
        <a:noFill/>
      </c:spPr>
    </c:legend>
    <c:plotVisOnly val="1"/>
    <c:dispBlanksAs val="gap"/>
    <c:showDLblsOverMax val="0"/>
  </c:chart>
  <c:spPr>
    <a:ln>
      <a:noFill/>
    </a:ln>
  </c:spPr>
  <c:txPr>
    <a:bodyPr/>
    <a:lstStyle/>
    <a:p>
      <a:pPr>
        <a:defRPr sz="1000" b="0" i="0" u="none" strike="noStrike" baseline="0">
          <a:solidFill>
            <a:srgbClr val="000000"/>
          </a:solidFill>
          <a:latin typeface="Arial Narrow" panose="020B0606020202030204" pitchFamily="34" charset="0"/>
          <a:ea typeface="Calibri"/>
          <a:cs typeface="Times New Roman" pitchFamily="18"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4"/>
          <c:order val="0"/>
          <c:tx>
            <c:strRef>
              <c:f>'K2.1.3.1 Nezamestnanosť ÚPSVR'!$O$108</c:f>
              <c:strCache>
                <c:ptCount val="1"/>
                <c:pt idx="0">
                  <c:v>st. 10 a 11</c:v>
                </c:pt>
              </c:strCache>
            </c:strRef>
          </c:tx>
          <c:spPr>
            <a:solidFill>
              <a:srgbClr val="E85E86"/>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ÚPSVR'!$O$109:$O$117</c:f>
              <c:numCache>
                <c:formatCode>#,##0.00</c:formatCode>
                <c:ptCount val="9"/>
                <c:pt idx="0" formatCode="0.00">
                  <c:v>9.2013382131710344</c:v>
                </c:pt>
                <c:pt idx="1">
                  <c:v>18.511224173459553</c:v>
                </c:pt>
                <c:pt idx="2">
                  <c:v>12.382415191957259</c:v>
                </c:pt>
                <c:pt idx="3">
                  <c:v>20.73400383895752</c:v>
                </c:pt>
                <c:pt idx="4">
                  <c:v>14.651134373345288</c:v>
                </c:pt>
                <c:pt idx="5">
                  <c:v>40.102158097094005</c:v>
                </c:pt>
                <c:pt idx="6">
                  <c:v>44.116840317694738</c:v>
                </c:pt>
                <c:pt idx="7">
                  <c:v>42.778491256263827</c:v>
                </c:pt>
                <c:pt idx="8">
                  <c:v>32.511127697614249</c:v>
                </c:pt>
              </c:numCache>
            </c:numRef>
          </c:val>
          <c:extLst xmlns:c16r2="http://schemas.microsoft.com/office/drawing/2015/06/chart">
            <c:ext xmlns:c16="http://schemas.microsoft.com/office/drawing/2014/chart" uri="{C3380CC4-5D6E-409C-BE32-E72D297353CC}">
              <c16:uniqueId val="{00000000-2772-44A2-A3B4-392859DB7E5C}"/>
            </c:ext>
          </c:extLst>
        </c:ser>
        <c:ser>
          <c:idx val="3"/>
          <c:order val="1"/>
          <c:tx>
            <c:strRef>
              <c:f>'K2.1.3.1 Nezamestnanosť ÚPSVR'!$P$108</c:f>
              <c:strCache>
                <c:ptCount val="1"/>
                <c:pt idx="0">
                  <c:v>st. 12 a 13</c:v>
                </c:pt>
              </c:strCache>
            </c:strRef>
          </c:tx>
          <c:spPr>
            <a:solidFill>
              <a:schemeClr val="bg1">
                <a:lumMod val="65000"/>
              </a:schemeClr>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ÚPSVR'!$P$109:$P$117</c:f>
              <c:numCache>
                <c:formatCode>#,##0.00</c:formatCode>
                <c:ptCount val="9"/>
                <c:pt idx="0">
                  <c:v>16.411822379893898</c:v>
                </c:pt>
                <c:pt idx="1">
                  <c:v>28.781662016521725</c:v>
                </c:pt>
                <c:pt idx="2">
                  <c:v>31.699394438238638</c:v>
                </c:pt>
                <c:pt idx="3">
                  <c:v>30.168514492972914</c:v>
                </c:pt>
                <c:pt idx="4">
                  <c:v>32.710480224838172</c:v>
                </c:pt>
                <c:pt idx="5">
                  <c:v>26.677790678000733</c:v>
                </c:pt>
                <c:pt idx="6">
                  <c:v>24.011237903925206</c:v>
                </c:pt>
                <c:pt idx="7">
                  <c:v>24.211873350319454</c:v>
                </c:pt>
                <c:pt idx="8">
                  <c:v>26.13445482340741</c:v>
                </c:pt>
              </c:numCache>
            </c:numRef>
          </c:val>
          <c:extLst xmlns:c16r2="http://schemas.microsoft.com/office/drawing/2015/06/chart">
            <c:ext xmlns:c16="http://schemas.microsoft.com/office/drawing/2014/chart" uri="{C3380CC4-5D6E-409C-BE32-E72D297353CC}">
              <c16:uniqueId val="{00000001-2772-44A2-A3B4-392859DB7E5C}"/>
            </c:ext>
          </c:extLst>
        </c:ser>
        <c:ser>
          <c:idx val="2"/>
          <c:order val="2"/>
          <c:tx>
            <c:strRef>
              <c:f>'K2.1.3.1 Nezamestnanosť ÚPSVR'!$Q$108</c:f>
              <c:strCache>
                <c:ptCount val="1"/>
                <c:pt idx="0">
                  <c:v>st. 15</c:v>
                </c:pt>
              </c:strCache>
            </c:strRef>
          </c:tx>
          <c:spPr>
            <a:solidFill>
              <a:srgbClr val="FAACBF"/>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ÚPSVR'!$Q$109:$Q$117</c:f>
              <c:numCache>
                <c:formatCode>#,##0.00</c:formatCode>
                <c:ptCount val="9"/>
                <c:pt idx="0">
                  <c:v>7.5368046044113166</c:v>
                </c:pt>
                <c:pt idx="1">
                  <c:v>4.8242974633915097</c:v>
                </c:pt>
                <c:pt idx="2">
                  <c:v>4.1022399905932305</c:v>
                </c:pt>
                <c:pt idx="3">
                  <c:v>4.6388412887755814</c:v>
                </c:pt>
                <c:pt idx="4">
                  <c:v>4.5914626695450389</c:v>
                </c:pt>
                <c:pt idx="5">
                  <c:v>3.0877882859493262</c:v>
                </c:pt>
                <c:pt idx="6">
                  <c:v>2.5605963430424628</c:v>
                </c:pt>
                <c:pt idx="7">
                  <c:v>3.5226760250625446</c:v>
                </c:pt>
                <c:pt idx="8">
                  <c:v>3.7835907685364414</c:v>
                </c:pt>
              </c:numCache>
            </c:numRef>
          </c:val>
          <c:extLst xmlns:c16r2="http://schemas.microsoft.com/office/drawing/2015/06/chart">
            <c:ext xmlns:c16="http://schemas.microsoft.com/office/drawing/2014/chart" uri="{C3380CC4-5D6E-409C-BE32-E72D297353CC}">
              <c16:uniqueId val="{00000002-2772-44A2-A3B4-392859DB7E5C}"/>
            </c:ext>
          </c:extLst>
        </c:ser>
        <c:ser>
          <c:idx val="1"/>
          <c:order val="3"/>
          <c:tx>
            <c:strRef>
              <c:f>'K2.1.3.1 Nezamestnanosť ÚPSVR'!$R$108</c:f>
              <c:strCache>
                <c:ptCount val="1"/>
                <c:pt idx="0">
                  <c:v>st. 14 a 16</c:v>
                </c:pt>
              </c:strCache>
            </c:strRef>
          </c:tx>
          <c:spPr>
            <a:solidFill>
              <a:schemeClr val="bg1">
                <a:lumMod val="85000"/>
              </a:schemeClr>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ÚPSVR'!$R$109:$R$117</c:f>
              <c:numCache>
                <c:formatCode>#,##0.00</c:formatCode>
                <c:ptCount val="9"/>
                <c:pt idx="0">
                  <c:v>30.504973392909267</c:v>
                </c:pt>
                <c:pt idx="1">
                  <c:v>30.771194631362</c:v>
                </c:pt>
                <c:pt idx="2">
                  <c:v>34.008466106179156</c:v>
                </c:pt>
                <c:pt idx="3">
                  <c:v>28.813980102816142</c:v>
                </c:pt>
                <c:pt idx="4">
                  <c:v>31.392814956620974</c:v>
                </c:pt>
                <c:pt idx="5">
                  <c:v>21.897771891645924</c:v>
                </c:pt>
                <c:pt idx="6">
                  <c:v>20.174982150852529</c:v>
                </c:pt>
                <c:pt idx="7">
                  <c:v>20.300027241905834</c:v>
                </c:pt>
                <c:pt idx="8">
                  <c:v>24.489613735608334</c:v>
                </c:pt>
              </c:numCache>
            </c:numRef>
          </c:val>
          <c:extLst xmlns:c16r2="http://schemas.microsoft.com/office/drawing/2015/06/chart">
            <c:ext xmlns:c16="http://schemas.microsoft.com/office/drawing/2014/chart" uri="{C3380CC4-5D6E-409C-BE32-E72D297353CC}">
              <c16:uniqueId val="{00000003-2772-44A2-A3B4-392859DB7E5C}"/>
            </c:ext>
          </c:extLst>
        </c:ser>
        <c:ser>
          <c:idx val="0"/>
          <c:order val="4"/>
          <c:tx>
            <c:strRef>
              <c:f>'K2.1.3.1 Nezamestnanosť ÚPSVR'!$S$108</c:f>
              <c:strCache>
                <c:ptCount val="1"/>
                <c:pt idx="0">
                  <c:v>st. 17, 18 a 19</c:v>
                </c:pt>
              </c:strCache>
            </c:strRef>
          </c:tx>
          <c:spPr>
            <a:solidFill>
              <a:srgbClr val="B7194A"/>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ÚPSVR'!$S$109:$S$117</c:f>
              <c:numCache>
                <c:formatCode>#,##0.00</c:formatCode>
                <c:ptCount val="9"/>
                <c:pt idx="0">
                  <c:v>35.978325137900356</c:v>
                </c:pt>
                <c:pt idx="1">
                  <c:v>17.011324470704057</c:v>
                </c:pt>
                <c:pt idx="2">
                  <c:v>17.750896584161378</c:v>
                </c:pt>
                <c:pt idx="3">
                  <c:v>15.509630697128031</c:v>
                </c:pt>
                <c:pt idx="4">
                  <c:v>16.353712679727924</c:v>
                </c:pt>
                <c:pt idx="5">
                  <c:v>8.0822165564961885</c:v>
                </c:pt>
                <c:pt idx="6">
                  <c:v>9.0056512216077547</c:v>
                </c:pt>
                <c:pt idx="7">
                  <c:v>9.1148211992390564</c:v>
                </c:pt>
                <c:pt idx="8">
                  <c:v>12.933670243234724</c:v>
                </c:pt>
              </c:numCache>
            </c:numRef>
          </c:val>
          <c:extLst xmlns:c16r2="http://schemas.microsoft.com/office/drawing/2015/06/chart">
            <c:ext xmlns:c16="http://schemas.microsoft.com/office/drawing/2014/chart" uri="{C3380CC4-5D6E-409C-BE32-E72D297353CC}">
              <c16:uniqueId val="{00000004-2772-44A2-A3B4-392859DB7E5C}"/>
            </c:ext>
          </c:extLst>
        </c:ser>
        <c:dLbls>
          <c:showLegendKey val="0"/>
          <c:showVal val="0"/>
          <c:showCatName val="0"/>
          <c:showSerName val="0"/>
          <c:showPercent val="0"/>
          <c:showBubbleSize val="0"/>
        </c:dLbls>
        <c:gapWidth val="60"/>
        <c:gapDepth val="100"/>
        <c:shape val="box"/>
        <c:axId val="295906496"/>
        <c:axId val="295900224"/>
        <c:axId val="0"/>
      </c:bar3DChart>
      <c:catAx>
        <c:axId val="295906496"/>
        <c:scaling>
          <c:orientation val="minMax"/>
        </c:scaling>
        <c:delete val="0"/>
        <c:axPos val="b"/>
        <c:numFmt formatCode="General" sourceLinked="1"/>
        <c:majorTickMark val="out"/>
        <c:minorTickMark val="none"/>
        <c:tickLblPos val="nextTo"/>
        <c:crossAx val="295900224"/>
        <c:crosses val="autoZero"/>
        <c:auto val="1"/>
        <c:lblAlgn val="ctr"/>
        <c:lblOffset val="100"/>
        <c:noMultiLvlLbl val="0"/>
      </c:catAx>
      <c:valAx>
        <c:axId val="295900224"/>
        <c:scaling>
          <c:orientation val="minMax"/>
        </c:scaling>
        <c:delete val="0"/>
        <c:axPos val="l"/>
        <c:majorGridlines/>
        <c:numFmt formatCode="0\%" sourceLinked="0"/>
        <c:majorTickMark val="out"/>
        <c:minorTickMark val="none"/>
        <c:tickLblPos val="nextTo"/>
        <c:crossAx val="295906496"/>
        <c:crosses val="autoZero"/>
        <c:crossBetween val="between"/>
      </c:valAx>
      <c:spPr>
        <a:noFill/>
        <a:ln w="25400">
          <a:noFill/>
        </a:ln>
      </c:spPr>
    </c:plotArea>
    <c:legend>
      <c:legendPos val="b"/>
      <c:layout/>
      <c:overlay val="0"/>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23477375350886"/>
          <c:y val="5.1867839677685428E-2"/>
          <c:w val="0.81635339615559654"/>
          <c:h val="0.75660988510763161"/>
        </c:manualLayout>
      </c:layout>
      <c:barChart>
        <c:barDir val="col"/>
        <c:grouping val="clustered"/>
        <c:varyColors val="0"/>
        <c:ser>
          <c:idx val="0"/>
          <c:order val="0"/>
          <c:tx>
            <c:strRef>
              <c:f>'K2.1.3.1 Nezamestnanosť ÚPSVR'!$N$3</c:f>
              <c:strCache>
                <c:ptCount val="1"/>
                <c:pt idx="0">
                  <c:v>UoZ celkom 2018</c:v>
                </c:pt>
              </c:strCache>
            </c:strRef>
          </c:tx>
          <c:spPr>
            <a:solidFill>
              <a:srgbClr val="E85E89"/>
            </a:solidFill>
            <a:ln w="12700">
              <a:noFill/>
              <a:prstDash val="solid"/>
            </a:ln>
          </c:spPr>
          <c:invertIfNegative val="0"/>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ÚPSVR'!$N$4:$N$15</c:f>
              <c:numCache>
                <c:formatCode>#,##0</c:formatCode>
                <c:ptCount val="12"/>
                <c:pt idx="0">
                  <c:v>197268</c:v>
                </c:pt>
                <c:pt idx="1">
                  <c:v>193321</c:v>
                </c:pt>
                <c:pt idx="2">
                  <c:v>187759</c:v>
                </c:pt>
                <c:pt idx="3">
                  <c:v>183518</c:v>
                </c:pt>
                <c:pt idx="4">
                  <c:v>181494</c:v>
                </c:pt>
                <c:pt idx="5">
                  <c:v>181447</c:v>
                </c:pt>
                <c:pt idx="6">
                  <c:v>181322</c:v>
                </c:pt>
                <c:pt idx="7">
                  <c:v>179343</c:v>
                </c:pt>
                <c:pt idx="8">
                  <c:v>179123</c:v>
                </c:pt>
                <c:pt idx="9">
                  <c:v>174171</c:v>
                </c:pt>
                <c:pt idx="10">
                  <c:v>171871</c:v>
                </c:pt>
                <c:pt idx="11">
                  <c:v>169802</c:v>
                </c:pt>
              </c:numCache>
            </c:numRef>
          </c:val>
          <c:extLst xmlns:c16r2="http://schemas.microsoft.com/office/drawing/2015/06/chart">
            <c:ext xmlns:c16="http://schemas.microsoft.com/office/drawing/2014/chart" uri="{C3380CC4-5D6E-409C-BE32-E72D297353CC}">
              <c16:uniqueId val="{00000000-83A4-4F08-BFAE-D50127A49A4E}"/>
            </c:ext>
          </c:extLst>
        </c:ser>
        <c:ser>
          <c:idx val="1"/>
          <c:order val="1"/>
          <c:tx>
            <c:strRef>
              <c:f>'K2.1.3.1 Nezamestnanosť ÚPSVR'!$O$3</c:f>
              <c:strCache>
                <c:ptCount val="1"/>
                <c:pt idx="0">
                  <c:v>UoZ celkom 2019</c:v>
                </c:pt>
              </c:strCache>
            </c:strRef>
          </c:tx>
          <c:spPr>
            <a:solidFill>
              <a:srgbClr val="B7194A"/>
            </a:solidFill>
            <a:ln w="12700">
              <a:noFill/>
              <a:prstDash val="solid"/>
            </a:ln>
          </c:spPr>
          <c:invertIfNegative val="0"/>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ÚPSVR'!$O$4:$O$15</c:f>
              <c:numCache>
                <c:formatCode>#,##0</c:formatCode>
                <c:ptCount val="12"/>
                <c:pt idx="0">
                  <c:v>176176</c:v>
                </c:pt>
                <c:pt idx="1">
                  <c:v>174028</c:v>
                </c:pt>
                <c:pt idx="2">
                  <c:v>169779</c:v>
                </c:pt>
                <c:pt idx="3">
                  <c:v>166256</c:v>
                </c:pt>
                <c:pt idx="4">
                  <c:v>164957</c:v>
                </c:pt>
                <c:pt idx="5">
                  <c:v>166012</c:v>
                </c:pt>
                <c:pt idx="6">
                  <c:v>167357</c:v>
                </c:pt>
                <c:pt idx="7">
                  <c:v>166241</c:v>
                </c:pt>
                <c:pt idx="8">
                  <c:v>168240</c:v>
                </c:pt>
                <c:pt idx="9">
                  <c:v>166302</c:v>
                </c:pt>
                <c:pt idx="10">
                  <c:v>165562</c:v>
                </c:pt>
                <c:pt idx="11">
                  <c:v>165455</c:v>
                </c:pt>
              </c:numCache>
            </c:numRef>
          </c:val>
          <c:extLst xmlns:c16r2="http://schemas.microsoft.com/office/drawing/2015/06/chart">
            <c:ext xmlns:c16="http://schemas.microsoft.com/office/drawing/2014/chart" uri="{C3380CC4-5D6E-409C-BE32-E72D297353CC}">
              <c16:uniqueId val="{00000001-83A4-4F08-BFAE-D50127A49A4E}"/>
            </c:ext>
          </c:extLst>
        </c:ser>
        <c:dLbls>
          <c:showLegendKey val="0"/>
          <c:showVal val="0"/>
          <c:showCatName val="0"/>
          <c:showSerName val="0"/>
          <c:showPercent val="0"/>
          <c:showBubbleSize val="0"/>
        </c:dLbls>
        <c:gapWidth val="150"/>
        <c:axId val="296711920"/>
        <c:axId val="296711136"/>
      </c:barChart>
      <c:catAx>
        <c:axId val="296711920"/>
        <c:scaling>
          <c:orientation val="minMax"/>
        </c:scaling>
        <c:delete val="0"/>
        <c:axPos val="b"/>
        <c:numFmt formatCode="General" sourceLinked="1"/>
        <c:majorTickMark val="out"/>
        <c:minorTickMark val="none"/>
        <c:tickLblPos val="nextTo"/>
        <c:spPr>
          <a:ln w="3175">
            <a:solidFill>
              <a:schemeClr val="bg1">
                <a:lumMod val="75000"/>
              </a:schemeClr>
            </a:solidFill>
            <a:prstDash val="solid"/>
          </a:ln>
        </c:spPr>
        <c:txPr>
          <a:bodyPr rot="-2100000" vert="horz"/>
          <a:lstStyle/>
          <a:p>
            <a:pPr>
              <a:defRPr/>
            </a:pPr>
            <a:endParaRPr lang="sk-SK"/>
          </a:p>
        </c:txPr>
        <c:crossAx val="296711136"/>
        <c:crosses val="autoZero"/>
        <c:auto val="1"/>
        <c:lblAlgn val="ctr"/>
        <c:lblOffset val="100"/>
        <c:tickMarkSkip val="1"/>
        <c:noMultiLvlLbl val="0"/>
      </c:catAx>
      <c:valAx>
        <c:axId val="296711136"/>
        <c:scaling>
          <c:orientation val="minMax"/>
          <c:max val="200000"/>
          <c:min val="140000"/>
        </c:scaling>
        <c:delete val="0"/>
        <c:axPos val="l"/>
        <c:majorGridlines>
          <c:spPr>
            <a:ln w="3175">
              <a:solidFill>
                <a:schemeClr val="bg1">
                  <a:lumMod val="85000"/>
                  <a:alpha val="64000"/>
                </a:schemeClr>
              </a:solidFill>
              <a:prstDash val="solid"/>
            </a:ln>
          </c:spPr>
        </c:majorGridlines>
        <c:title>
          <c:tx>
            <c:rich>
              <a:bodyPr rot="-5400000" vert="horz"/>
              <a:lstStyle/>
              <a:p>
                <a:pPr algn="ctr">
                  <a:defRPr/>
                </a:pPr>
                <a:r>
                  <a:rPr lang="sk-SK"/>
                  <a:t>počet UoZ</a:t>
                </a:r>
              </a:p>
            </c:rich>
          </c:tx>
          <c:layout>
            <c:manualLayout>
              <c:xMode val="edge"/>
              <c:yMode val="edge"/>
              <c:x val="2.1097804735950836E-2"/>
              <c:y val="0.35444357080783195"/>
            </c:manualLayout>
          </c:layout>
          <c:overlay val="0"/>
          <c:spPr>
            <a:solidFill>
              <a:srgbClr val="FFFFFF"/>
            </a:solidFill>
            <a:ln w="25400">
              <a:noFill/>
            </a:ln>
          </c:spPr>
        </c:title>
        <c:numFmt formatCode="#,##0" sourceLinked="0"/>
        <c:majorTickMark val="none"/>
        <c:minorTickMark val="none"/>
        <c:tickLblPos val="nextTo"/>
        <c:spPr>
          <a:ln w="3175">
            <a:solidFill>
              <a:schemeClr val="bg1">
                <a:lumMod val="85000"/>
              </a:schemeClr>
            </a:solidFill>
            <a:prstDash val="solid"/>
          </a:ln>
        </c:spPr>
        <c:txPr>
          <a:bodyPr rot="0" vert="horz"/>
          <a:lstStyle/>
          <a:p>
            <a:pPr>
              <a:defRPr/>
            </a:pPr>
            <a:endParaRPr lang="sk-SK"/>
          </a:p>
        </c:txPr>
        <c:crossAx val="296711920"/>
        <c:crosses val="autoZero"/>
        <c:crossBetween val="between"/>
        <c:majorUnit val="10000"/>
        <c:minorUnit val="1000"/>
      </c:valAx>
      <c:spPr>
        <a:solidFill>
          <a:srgbClr val="FFFFFF"/>
        </a:solidFill>
        <a:ln w="6350">
          <a:solidFill>
            <a:schemeClr val="bg1">
              <a:lumMod val="85000"/>
            </a:schemeClr>
          </a:solidFill>
          <a:prstDash val="solid"/>
        </a:ln>
      </c:spPr>
    </c:plotArea>
    <c:legend>
      <c:legendPos val="t"/>
      <c:layout>
        <c:manualLayout>
          <c:xMode val="edge"/>
          <c:yMode val="edge"/>
          <c:x val="0.50606135719974055"/>
          <c:y val="6.9878037902317516E-2"/>
          <c:w val="0.45673123746336264"/>
          <c:h val="8.7354136088293247E-2"/>
        </c:manualLayout>
      </c:layout>
      <c:overlay val="1"/>
    </c:legend>
    <c:plotVisOnly val="1"/>
    <c:dispBlanksAs val="gap"/>
    <c:showDLblsOverMax val="0"/>
  </c:chart>
  <c:spPr>
    <a:ln w="3175">
      <a:noFill/>
      <a:prstDash val="solid"/>
    </a:ln>
  </c:spPr>
  <c:txPr>
    <a:bodyPr/>
    <a:lstStyle/>
    <a:p>
      <a:pPr>
        <a:defRPr sz="10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'K2.1.3.1 Nezamestnanosť ÚPSVR'!$Q$3</c:f>
              <c:strCache>
                <c:ptCount val="1"/>
                <c:pt idx="0">
                  <c:v>UoZ muži 2018</c:v>
                </c:pt>
              </c:strCache>
            </c:strRef>
          </c:tx>
          <c:spPr>
            <a:ln>
              <a:solidFill>
                <a:srgbClr val="E85E89"/>
              </a:solidFill>
              <a:prstDash val="sysDash"/>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ÚPSVR'!$Q$4:$Q$15</c:f>
              <c:numCache>
                <c:formatCode>#,##0</c:formatCode>
                <c:ptCount val="12"/>
                <c:pt idx="0">
                  <c:v>92558</c:v>
                </c:pt>
                <c:pt idx="1">
                  <c:v>90734</c:v>
                </c:pt>
                <c:pt idx="2">
                  <c:v>87457</c:v>
                </c:pt>
                <c:pt idx="3">
                  <c:v>84135</c:v>
                </c:pt>
                <c:pt idx="4">
                  <c:v>80751</c:v>
                </c:pt>
                <c:pt idx="5">
                  <c:v>79050</c:v>
                </c:pt>
                <c:pt idx="6">
                  <c:v>77868</c:v>
                </c:pt>
                <c:pt idx="7">
                  <c:v>76425</c:v>
                </c:pt>
                <c:pt idx="8">
                  <c:v>76918</c:v>
                </c:pt>
                <c:pt idx="9">
                  <c:v>74540</c:v>
                </c:pt>
                <c:pt idx="10">
                  <c:v>74141</c:v>
                </c:pt>
                <c:pt idx="11">
                  <c:v>74613</c:v>
                </c:pt>
              </c:numCache>
            </c:numRef>
          </c:val>
          <c:smooth val="0"/>
          <c:extLst xmlns:c16r2="http://schemas.microsoft.com/office/drawing/2015/06/chart">
            <c:ext xmlns:c16="http://schemas.microsoft.com/office/drawing/2014/chart" uri="{C3380CC4-5D6E-409C-BE32-E72D297353CC}">
              <c16:uniqueId val="{00000000-AE22-493C-A5ED-3712A6855C78}"/>
            </c:ext>
          </c:extLst>
        </c:ser>
        <c:ser>
          <c:idx val="1"/>
          <c:order val="1"/>
          <c:tx>
            <c:strRef>
              <c:f>'K2.1.3.1 Nezamestnanosť ÚPSVR'!$R$3</c:f>
              <c:strCache>
                <c:ptCount val="1"/>
                <c:pt idx="0">
                  <c:v>UoZ muži 2019</c:v>
                </c:pt>
              </c:strCache>
            </c:strRef>
          </c:tx>
          <c:spPr>
            <a:ln>
              <a:solidFill>
                <a:srgbClr val="B7194A"/>
              </a:solidFill>
              <a:prstDash val="dash"/>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ÚPSVR'!$R$4:$R$15</c:f>
              <c:numCache>
                <c:formatCode>#,##0</c:formatCode>
                <c:ptCount val="12"/>
                <c:pt idx="0">
                  <c:v>79414</c:v>
                </c:pt>
                <c:pt idx="1">
                  <c:v>78696</c:v>
                </c:pt>
                <c:pt idx="2">
                  <c:v>76068</c:v>
                </c:pt>
                <c:pt idx="3">
                  <c:v>73599</c:v>
                </c:pt>
                <c:pt idx="4">
                  <c:v>71693</c:v>
                </c:pt>
                <c:pt idx="5">
                  <c:v>70972</c:v>
                </c:pt>
                <c:pt idx="6">
                  <c:v>70666</c:v>
                </c:pt>
                <c:pt idx="7">
                  <c:v>69881</c:v>
                </c:pt>
                <c:pt idx="8">
                  <c:v>72483</c:v>
                </c:pt>
                <c:pt idx="9">
                  <c:v>71848</c:v>
                </c:pt>
                <c:pt idx="10">
                  <c:v>72213</c:v>
                </c:pt>
                <c:pt idx="11">
                  <c:v>73657</c:v>
                </c:pt>
              </c:numCache>
            </c:numRef>
          </c:val>
          <c:smooth val="0"/>
          <c:extLst xmlns:c16r2="http://schemas.microsoft.com/office/drawing/2015/06/chart">
            <c:ext xmlns:c16="http://schemas.microsoft.com/office/drawing/2014/chart" uri="{C3380CC4-5D6E-409C-BE32-E72D297353CC}">
              <c16:uniqueId val="{00000001-AE22-493C-A5ED-3712A6855C78}"/>
            </c:ext>
          </c:extLst>
        </c:ser>
        <c:ser>
          <c:idx val="2"/>
          <c:order val="2"/>
          <c:tx>
            <c:strRef>
              <c:f>'K2.1.3.1 Nezamestnanosť ÚPSVR'!$T$3</c:f>
              <c:strCache>
                <c:ptCount val="1"/>
                <c:pt idx="0">
                  <c:v>UoZ ženy 2018</c:v>
                </c:pt>
              </c:strCache>
            </c:strRef>
          </c:tx>
          <c:spPr>
            <a:ln>
              <a:solidFill>
                <a:srgbClr val="E85E89"/>
              </a:solidFill>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ÚPSVR'!$T$4:$T$15</c:f>
              <c:numCache>
                <c:formatCode>#,##0</c:formatCode>
                <c:ptCount val="12"/>
                <c:pt idx="0">
                  <c:v>104710</c:v>
                </c:pt>
                <c:pt idx="1">
                  <c:v>102587</c:v>
                </c:pt>
                <c:pt idx="2">
                  <c:v>100302</c:v>
                </c:pt>
                <c:pt idx="3">
                  <c:v>99383</c:v>
                </c:pt>
                <c:pt idx="4">
                  <c:v>100743</c:v>
                </c:pt>
                <c:pt idx="5">
                  <c:v>102397</c:v>
                </c:pt>
                <c:pt idx="6">
                  <c:v>103454</c:v>
                </c:pt>
                <c:pt idx="7">
                  <c:v>102918</c:v>
                </c:pt>
                <c:pt idx="8">
                  <c:v>102205</c:v>
                </c:pt>
                <c:pt idx="9">
                  <c:v>99631</c:v>
                </c:pt>
                <c:pt idx="10">
                  <c:v>97730</c:v>
                </c:pt>
                <c:pt idx="11">
                  <c:v>95189</c:v>
                </c:pt>
              </c:numCache>
            </c:numRef>
          </c:val>
          <c:smooth val="0"/>
          <c:extLst xmlns:c16r2="http://schemas.microsoft.com/office/drawing/2015/06/chart">
            <c:ext xmlns:c16="http://schemas.microsoft.com/office/drawing/2014/chart" uri="{C3380CC4-5D6E-409C-BE32-E72D297353CC}">
              <c16:uniqueId val="{00000002-AE22-493C-A5ED-3712A6855C78}"/>
            </c:ext>
          </c:extLst>
        </c:ser>
        <c:ser>
          <c:idx val="3"/>
          <c:order val="3"/>
          <c:tx>
            <c:strRef>
              <c:f>'K2.1.3.1 Nezamestnanosť ÚPSVR'!$U$3</c:f>
              <c:strCache>
                <c:ptCount val="1"/>
                <c:pt idx="0">
                  <c:v>UoZ ženy 2019</c:v>
                </c:pt>
              </c:strCache>
            </c:strRef>
          </c:tx>
          <c:spPr>
            <a:ln>
              <a:solidFill>
                <a:srgbClr val="B7194A"/>
              </a:solidFill>
              <a:prstDash val="solid"/>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ÚPSVR'!$U$4:$U$15</c:f>
              <c:numCache>
                <c:formatCode>#,##0</c:formatCode>
                <c:ptCount val="12"/>
                <c:pt idx="0">
                  <c:v>96762</c:v>
                </c:pt>
                <c:pt idx="1">
                  <c:v>95332</c:v>
                </c:pt>
                <c:pt idx="2">
                  <c:v>93711</c:v>
                </c:pt>
                <c:pt idx="3">
                  <c:v>92657</c:v>
                </c:pt>
                <c:pt idx="4">
                  <c:v>93264</c:v>
                </c:pt>
                <c:pt idx="5">
                  <c:v>95040</c:v>
                </c:pt>
                <c:pt idx="6">
                  <c:v>96691</c:v>
                </c:pt>
                <c:pt idx="7">
                  <c:v>96360</c:v>
                </c:pt>
                <c:pt idx="8">
                  <c:v>95757</c:v>
                </c:pt>
                <c:pt idx="9">
                  <c:v>94454</c:v>
                </c:pt>
                <c:pt idx="10">
                  <c:v>93349</c:v>
                </c:pt>
                <c:pt idx="11">
                  <c:v>91798</c:v>
                </c:pt>
              </c:numCache>
            </c:numRef>
          </c:val>
          <c:smooth val="0"/>
          <c:extLst xmlns:c16r2="http://schemas.microsoft.com/office/drawing/2015/06/chart">
            <c:ext xmlns:c16="http://schemas.microsoft.com/office/drawing/2014/chart" uri="{C3380CC4-5D6E-409C-BE32-E72D297353CC}">
              <c16:uniqueId val="{00000003-AE22-493C-A5ED-3712A6855C78}"/>
            </c:ext>
          </c:extLst>
        </c:ser>
        <c:dLbls>
          <c:showLegendKey val="0"/>
          <c:showVal val="0"/>
          <c:showCatName val="0"/>
          <c:showSerName val="0"/>
          <c:showPercent val="0"/>
          <c:showBubbleSize val="0"/>
        </c:dLbls>
        <c:smooth val="0"/>
        <c:axId val="296710352"/>
        <c:axId val="296709176"/>
      </c:lineChart>
      <c:catAx>
        <c:axId val="296710352"/>
        <c:scaling>
          <c:orientation val="minMax"/>
        </c:scaling>
        <c:delete val="0"/>
        <c:axPos val="b"/>
        <c:numFmt formatCode="General" sourceLinked="1"/>
        <c:majorTickMark val="none"/>
        <c:minorTickMark val="none"/>
        <c:tickLblPos val="nextTo"/>
        <c:crossAx val="296709176"/>
        <c:crosses val="autoZero"/>
        <c:auto val="1"/>
        <c:lblAlgn val="ctr"/>
        <c:lblOffset val="100"/>
        <c:noMultiLvlLbl val="0"/>
      </c:catAx>
      <c:valAx>
        <c:axId val="296709176"/>
        <c:scaling>
          <c:orientation val="minMax"/>
          <c:max val="110000"/>
          <c:min val="65000"/>
        </c:scaling>
        <c:delete val="0"/>
        <c:axPos val="l"/>
        <c:majorGridlines/>
        <c:numFmt formatCode="#,##0" sourceLinked="0"/>
        <c:majorTickMark val="none"/>
        <c:minorTickMark val="none"/>
        <c:tickLblPos val="nextTo"/>
        <c:crossAx val="296710352"/>
        <c:crosses val="autoZero"/>
        <c:crossBetween val="between"/>
        <c:majorUnit val="5000"/>
      </c:valAx>
    </c:plotArea>
    <c:legend>
      <c:legendPos val="r"/>
      <c:layout>
        <c:manualLayout>
          <c:xMode val="edge"/>
          <c:yMode val="edge"/>
          <c:x val="0.23982153866060987"/>
          <c:y val="2.8187079996570729E-2"/>
          <c:w val="0.75849319704403773"/>
          <c:h val="0.11883674392055225"/>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21766932107984E-2"/>
          <c:y val="9.2189029135177195E-2"/>
          <c:w val="0.8439911487526256"/>
          <c:h val="0.65057270972924741"/>
        </c:manualLayout>
      </c:layout>
      <c:barChart>
        <c:barDir val="col"/>
        <c:grouping val="clustered"/>
        <c:varyColors val="0"/>
        <c:ser>
          <c:idx val="0"/>
          <c:order val="0"/>
          <c:tx>
            <c:v>Priemerný počet UoZ</c:v>
          </c:tx>
          <c:spPr>
            <a:solidFill>
              <a:srgbClr val="E85E89"/>
            </a:solidFill>
            <a:ln>
              <a:noFill/>
            </a:ln>
          </c:spPr>
          <c:invertIfNegative val="0"/>
          <c:dLbls>
            <c:numFmt formatCode="#,##0" sourceLinked="0"/>
            <c:spPr>
              <a:noFill/>
              <a:ln>
                <a:noFill/>
              </a:ln>
              <a:effectLst/>
            </c:spPr>
            <c:txPr>
              <a:bodyPr rot="0"/>
              <a:lstStyle/>
              <a:p>
                <a:pPr>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'K2.1.3.1 Nezamestnanosť ÚPSVR'!$L$73:$L$80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ÚPSVR'!$M$73:$M$80</c:f>
              <c:numCache>
                <c:formatCode>#,##0</c:formatCode>
                <c:ptCount val="8"/>
                <c:pt idx="0">
                  <c:v>11134.25</c:v>
                </c:pt>
                <c:pt idx="1">
                  <c:v>9139.5</c:v>
                </c:pt>
                <c:pt idx="2">
                  <c:v>11339.333333333334</c:v>
                </c:pt>
                <c:pt idx="3">
                  <c:v>13762.416666666666</c:v>
                </c:pt>
                <c:pt idx="4">
                  <c:v>16367.333333333334</c:v>
                </c:pt>
                <c:pt idx="5">
                  <c:v>28566.833333333332</c:v>
                </c:pt>
                <c:pt idx="6">
                  <c:v>41318.5</c:v>
                </c:pt>
                <c:pt idx="7">
                  <c:v>36402.25</c:v>
                </c:pt>
              </c:numCache>
            </c:numRef>
          </c:val>
          <c:extLst xmlns:c16r2="http://schemas.microsoft.com/office/drawing/2015/06/chart">
            <c:ext xmlns:c16="http://schemas.microsoft.com/office/drawing/2014/chart" uri="{C3380CC4-5D6E-409C-BE32-E72D297353CC}">
              <c16:uniqueId val="{00000001-2CAA-4D16-AAC6-5E6550E7BB8D}"/>
            </c:ext>
          </c:extLst>
        </c:ser>
        <c:dLbls>
          <c:dLblPos val="ctr"/>
          <c:showLegendKey val="0"/>
          <c:showVal val="1"/>
          <c:showCatName val="0"/>
          <c:showSerName val="0"/>
          <c:showPercent val="0"/>
          <c:showBubbleSize val="0"/>
        </c:dLbls>
        <c:gapWidth val="45"/>
        <c:axId val="296713096"/>
        <c:axId val="296713488"/>
      </c:barChart>
      <c:lineChart>
        <c:grouping val="standard"/>
        <c:varyColors val="0"/>
        <c:ser>
          <c:idx val="1"/>
          <c:order val="1"/>
          <c:tx>
            <c:v>Priemerná MEN v %</c:v>
          </c:tx>
          <c:spPr>
            <a:ln w="19050">
              <a:no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'K2.1.3.1 Nezamestnanosť ÚPSVR'!$L$73:$L$80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ÚPSVR'!$R$73:$R$80</c:f>
              <c:numCache>
                <c:formatCode>0.00</c:formatCode>
                <c:ptCount val="8"/>
                <c:pt idx="0">
                  <c:v>2.86</c:v>
                </c:pt>
                <c:pt idx="1">
                  <c:v>2.57</c:v>
                </c:pt>
                <c:pt idx="2">
                  <c:v>3.06</c:v>
                </c:pt>
                <c:pt idx="3">
                  <c:v>2.99</c:v>
                </c:pt>
                <c:pt idx="4">
                  <c:v>3.93</c:v>
                </c:pt>
                <c:pt idx="5">
                  <c:v>6.76</c:v>
                </c:pt>
                <c:pt idx="6">
                  <c:v>8.5399999999999991</c:v>
                </c:pt>
                <c:pt idx="7">
                  <c:v>7.83</c:v>
                </c:pt>
              </c:numCache>
            </c:numRef>
          </c:val>
          <c:smooth val="0"/>
          <c:extLst xmlns:c16r2="http://schemas.microsoft.com/office/drawing/2015/06/chart">
            <c:ext xmlns:c16="http://schemas.microsoft.com/office/drawing/2014/chart" uri="{C3380CC4-5D6E-409C-BE32-E72D297353CC}">
              <c16:uniqueId val="{0000000A-2CAA-4D16-AAC6-5E6550E7BB8D}"/>
            </c:ext>
          </c:extLst>
        </c:ser>
        <c:dLbls>
          <c:dLblPos val="ctr"/>
          <c:showLegendKey val="0"/>
          <c:showVal val="1"/>
          <c:showCatName val="0"/>
          <c:showSerName val="0"/>
          <c:showPercent val="0"/>
          <c:showBubbleSize val="0"/>
        </c:dLbls>
        <c:marker val="1"/>
        <c:smooth val="0"/>
        <c:axId val="296707608"/>
        <c:axId val="296707216"/>
      </c:lineChart>
      <c:catAx>
        <c:axId val="296713096"/>
        <c:scaling>
          <c:orientation val="minMax"/>
        </c:scaling>
        <c:delete val="0"/>
        <c:axPos val="b"/>
        <c:numFmt formatCode="General" sourceLinked="0"/>
        <c:majorTickMark val="none"/>
        <c:minorTickMark val="none"/>
        <c:tickLblPos val="nextTo"/>
        <c:crossAx val="296713488"/>
        <c:crosses val="autoZero"/>
        <c:auto val="1"/>
        <c:lblAlgn val="ctr"/>
        <c:lblOffset val="100"/>
        <c:noMultiLvlLbl val="0"/>
      </c:catAx>
      <c:valAx>
        <c:axId val="296713488"/>
        <c:scaling>
          <c:orientation val="minMax"/>
          <c:max val="60000"/>
          <c:min val="0"/>
        </c:scaling>
        <c:delete val="0"/>
        <c:axPos val="l"/>
        <c:majorGridlines>
          <c:spPr>
            <a:ln>
              <a:solidFill>
                <a:schemeClr val="bg1">
                  <a:lumMod val="75000"/>
                </a:schemeClr>
              </a:solidFill>
            </a:ln>
          </c:spPr>
        </c:majorGridlines>
        <c:numFmt formatCode="#,##0" sourceLinked="1"/>
        <c:majorTickMark val="none"/>
        <c:minorTickMark val="none"/>
        <c:tickLblPos val="nextTo"/>
        <c:spPr>
          <a:noFill/>
        </c:spPr>
        <c:crossAx val="296713096"/>
        <c:crosses val="autoZero"/>
        <c:crossBetween val="between"/>
        <c:majorUnit val="10000"/>
      </c:valAx>
      <c:valAx>
        <c:axId val="296707216"/>
        <c:scaling>
          <c:orientation val="minMax"/>
          <c:max val="13"/>
          <c:min val="0"/>
        </c:scaling>
        <c:delete val="0"/>
        <c:axPos val="r"/>
        <c:numFmt formatCode="0\%" sourceLinked="0"/>
        <c:majorTickMark val="out"/>
        <c:minorTickMark val="none"/>
        <c:tickLblPos val="nextTo"/>
        <c:crossAx val="296707608"/>
        <c:crosses val="max"/>
        <c:crossBetween val="between"/>
        <c:majorUnit val="3"/>
      </c:valAx>
      <c:catAx>
        <c:axId val="296707608"/>
        <c:scaling>
          <c:orientation val="minMax"/>
        </c:scaling>
        <c:delete val="1"/>
        <c:axPos val="b"/>
        <c:numFmt formatCode="General" sourceLinked="1"/>
        <c:majorTickMark val="out"/>
        <c:minorTickMark val="none"/>
        <c:tickLblPos val="nextTo"/>
        <c:crossAx val="296707216"/>
        <c:crossesAt val="0"/>
        <c:auto val="1"/>
        <c:lblAlgn val="ctr"/>
        <c:lblOffset val="100"/>
        <c:noMultiLvlLbl val="0"/>
      </c:catAx>
    </c:plotArea>
    <c:legend>
      <c:legendPos val="b"/>
      <c:layout>
        <c:manualLayout>
          <c:xMode val="edge"/>
          <c:yMode val="edge"/>
          <c:x val="9.3456911624835867E-2"/>
          <c:y val="0.10840996965507974"/>
          <c:w val="0.49366399394418836"/>
          <c:h val="7.5598474750279393E-2"/>
        </c:manualLayout>
      </c:layout>
      <c:overlay val="0"/>
      <c:txPr>
        <a:bodyPr/>
        <a:lstStyle/>
        <a:p>
          <a:pPr rtl="0">
            <a:defRPr/>
          </a:pPr>
          <a:endParaRPr lang="sk-SK"/>
        </a:p>
      </c:txPr>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676594402223774"/>
          <c:y val="0.16660792191651136"/>
          <c:w val="0.55521179381373997"/>
          <c:h val="0.72472185150158064"/>
        </c:manualLayout>
      </c:layout>
      <c:pieChart>
        <c:varyColors val="1"/>
        <c:ser>
          <c:idx val="0"/>
          <c:order val="0"/>
          <c:explosion val="10"/>
          <c:dPt>
            <c:idx val="0"/>
            <c:bubble3D val="0"/>
            <c:spPr>
              <a:solidFill>
                <a:schemeClr val="bg1">
                  <a:lumMod val="65000"/>
                </a:schemeClr>
              </a:solidFill>
              <a:ln>
                <a:solidFill>
                  <a:schemeClr val="bg1">
                    <a:lumMod val="50000"/>
                  </a:schemeClr>
                </a:solidFill>
              </a:ln>
            </c:spPr>
          </c:dPt>
          <c:dPt>
            <c:idx val="1"/>
            <c:bubble3D val="0"/>
            <c:explosion val="13"/>
            <c:spPr>
              <a:pattFill prst="ltUpDiag">
                <a:fgClr>
                  <a:srgbClr val="B7194A"/>
                </a:fgClr>
                <a:bgClr>
                  <a:schemeClr val="bg1"/>
                </a:bgClr>
              </a:pattFill>
              <a:ln>
                <a:solidFill>
                  <a:srgbClr val="B7194A"/>
                </a:solidFill>
              </a:ln>
            </c:spPr>
            <c:extLst xmlns:c16r2="http://schemas.microsoft.com/office/drawing/2015/06/chart">
              <c:ext xmlns:c16="http://schemas.microsoft.com/office/drawing/2014/chart" uri="{C3380CC4-5D6E-409C-BE32-E72D297353CC}">
                <c16:uniqueId val="{00000003-71E0-4AA3-BDBE-3BCD689587E8}"/>
              </c:ext>
            </c:extLst>
          </c:dPt>
          <c:dPt>
            <c:idx val="2"/>
            <c:bubble3D val="0"/>
            <c:spPr>
              <a:solidFill>
                <a:srgbClr val="B7194A"/>
              </a:solidFill>
              <a:ln>
                <a:solidFill>
                  <a:srgbClr val="B7194A"/>
                </a:solidFill>
              </a:ln>
            </c:spPr>
            <c:extLst xmlns:c16r2="http://schemas.microsoft.com/office/drawing/2015/06/chart">
              <c:ext xmlns:c16="http://schemas.microsoft.com/office/drawing/2014/chart" uri="{C3380CC4-5D6E-409C-BE32-E72D297353CC}">
                <c16:uniqueId val="{00000005-71E0-4AA3-BDBE-3BCD689587E8}"/>
              </c:ext>
            </c:extLst>
          </c:dPt>
          <c:dPt>
            <c:idx val="3"/>
            <c:bubble3D val="0"/>
            <c:spPr>
              <a:pattFill prst="shingle">
                <a:fgClr>
                  <a:srgbClr val="B7194A"/>
                </a:fgClr>
                <a:bgClr>
                  <a:schemeClr val="bg1"/>
                </a:bgClr>
              </a:pattFill>
              <a:ln>
                <a:solidFill>
                  <a:srgbClr val="B7194A"/>
                </a:solidFill>
              </a:ln>
            </c:spPr>
            <c:extLst xmlns:c16r2="http://schemas.microsoft.com/office/drawing/2015/06/chart">
              <c:ext xmlns:c16="http://schemas.microsoft.com/office/drawing/2014/chart" uri="{C3380CC4-5D6E-409C-BE32-E72D297353CC}">
                <c16:uniqueId val="{00000007-71E0-4AA3-BDBE-3BCD689587E8}"/>
              </c:ext>
            </c:extLst>
          </c:dPt>
          <c:dPt>
            <c:idx val="4"/>
            <c:bubble3D val="0"/>
            <c:explosion val="8"/>
            <c:spPr>
              <a:pattFill prst="smGrid">
                <a:fgClr>
                  <a:schemeClr val="bg1">
                    <a:lumMod val="50000"/>
                  </a:schemeClr>
                </a:fgClr>
                <a:bgClr>
                  <a:schemeClr val="bg1"/>
                </a:bgClr>
              </a:pattFill>
              <a:ln>
                <a:solidFill>
                  <a:schemeClr val="bg1">
                    <a:lumMod val="50000"/>
                  </a:schemeClr>
                </a:solidFill>
              </a:ln>
            </c:spPr>
            <c:extLst xmlns:c16r2="http://schemas.microsoft.com/office/drawing/2015/06/chart">
              <c:ext xmlns:c16="http://schemas.microsoft.com/office/drawing/2014/chart" uri="{C3380CC4-5D6E-409C-BE32-E72D297353CC}">
                <c16:uniqueId val="{00000009-71E0-4AA3-BDBE-3BCD689587E8}"/>
              </c:ext>
            </c:extLst>
          </c:dPt>
          <c:dPt>
            <c:idx val="5"/>
            <c:bubble3D val="0"/>
            <c:spPr>
              <a:solidFill>
                <a:srgbClr val="FFCCCC"/>
              </a:solidFill>
              <a:ln>
                <a:solidFill>
                  <a:srgbClr val="FFCCCC"/>
                </a:solidFill>
              </a:ln>
            </c:spPr>
            <c:extLst xmlns:c16r2="http://schemas.microsoft.com/office/drawing/2015/06/chart">
              <c:ext xmlns:c16="http://schemas.microsoft.com/office/drawing/2014/chart" uri="{C3380CC4-5D6E-409C-BE32-E72D297353CC}">
                <c16:uniqueId val="{0000000B-71E0-4AA3-BDBE-3BCD689587E8}"/>
              </c:ext>
            </c:extLst>
          </c:dPt>
          <c:dPt>
            <c:idx val="6"/>
            <c:bubble3D val="0"/>
            <c:spPr>
              <a:solidFill>
                <a:srgbClr val="B7194A"/>
              </a:solidFill>
              <a:ln>
                <a:solidFill>
                  <a:srgbClr val="A50021"/>
                </a:solidFill>
              </a:ln>
            </c:spPr>
            <c:extLst xmlns:c16r2="http://schemas.microsoft.com/office/drawing/2015/06/chart">
              <c:ext xmlns:c16="http://schemas.microsoft.com/office/drawing/2014/chart" uri="{C3380CC4-5D6E-409C-BE32-E72D297353CC}">
                <c16:uniqueId val="{0000000D-71E0-4AA3-BDBE-3BCD689587E8}"/>
              </c:ext>
            </c:extLst>
          </c:dPt>
          <c:dPt>
            <c:idx val="7"/>
            <c:bubble3D val="0"/>
            <c:spPr>
              <a:pattFill prst="lgConfetti">
                <a:fgClr>
                  <a:srgbClr val="E85E86"/>
                </a:fgClr>
                <a:bgClr>
                  <a:schemeClr val="bg1"/>
                </a:bgClr>
              </a:pattFill>
              <a:ln>
                <a:solidFill>
                  <a:srgbClr val="E85E86"/>
                </a:solidFill>
              </a:ln>
            </c:spPr>
            <c:extLst xmlns:c16r2="http://schemas.microsoft.com/office/drawing/2015/06/chart">
              <c:ext xmlns:c16="http://schemas.microsoft.com/office/drawing/2014/chart" uri="{C3380CC4-5D6E-409C-BE32-E72D297353CC}">
                <c16:uniqueId val="{0000000F-71E0-4AA3-BDBE-3BCD689587E8}"/>
              </c:ext>
            </c:extLst>
          </c:dPt>
          <c:dPt>
            <c:idx val="8"/>
            <c:bubble3D val="0"/>
            <c:spPr>
              <a:solidFill>
                <a:srgbClr val="FFCCCC"/>
              </a:solidFill>
              <a:ln>
                <a:solidFill>
                  <a:srgbClr val="FAACBF"/>
                </a:solidFill>
              </a:ln>
            </c:spPr>
            <c:extLst xmlns:c16r2="http://schemas.microsoft.com/office/drawing/2015/06/chart">
              <c:ext xmlns:c16="http://schemas.microsoft.com/office/drawing/2014/chart" uri="{C3380CC4-5D6E-409C-BE32-E72D297353CC}">
                <c16:uniqueId val="{00000011-71E0-4AA3-BDBE-3BCD689587E8}"/>
              </c:ext>
            </c:extLst>
          </c:dPt>
          <c:dPt>
            <c:idx val="10"/>
            <c:bubble3D val="0"/>
            <c:spPr>
              <a:solidFill>
                <a:srgbClr val="E02C64"/>
              </a:solidFill>
              <a:ln>
                <a:solidFill>
                  <a:srgbClr val="E02C64"/>
                </a:solidFill>
              </a:ln>
            </c:spPr>
            <c:extLst xmlns:c16r2="http://schemas.microsoft.com/office/drawing/2015/06/chart">
              <c:ext xmlns:c16="http://schemas.microsoft.com/office/drawing/2014/chart" uri="{C3380CC4-5D6E-409C-BE32-E72D297353CC}">
                <c16:uniqueId val="{00000015-71E0-4AA3-BDBE-3BCD689587E8}"/>
              </c:ext>
            </c:extLst>
          </c:dPt>
          <c:dLbls>
            <c:dLbl>
              <c:idx val="0"/>
              <c:layout>
                <c:manualLayout>
                  <c:x val="0.15314156380819452"/>
                  <c:y val="2.223934866081408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1"/>
              <c:layout>
                <c:manualLayout>
                  <c:x val="3.9940213305240793E-2"/>
                  <c:y val="-3.6329029448700541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0.1155968539953089"/>
                  <c:y val="-2.1413204088582779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3"/>
              <c:layout>
                <c:manualLayout>
                  <c:x val="-2.1701129554346027E-2"/>
                  <c:y val="-3.3878737870319704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4"/>
              <c:layout>
                <c:manualLayout>
                  <c:x val="-0.18133603641036911"/>
                  <c:y val="7.095036376045499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0.15795707783525345"/>
                  <c:y val="-2.3874866255210465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dLbl>
              <c:idx val="10"/>
              <c:layout>
                <c:manualLayout>
                  <c:x val="0.29022612390539715"/>
                  <c:y val="-1.901832372118786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15:layout/>
                </c:ext>
              </c:extLst>
            </c:dLbl>
            <c:numFmt formatCode="0.00%" sourceLinked="0"/>
            <c:spPr>
              <a:noFill/>
              <a:ln>
                <a:noFill/>
              </a:ln>
              <a:effectLst/>
            </c:spPr>
            <c:txPr>
              <a:bodyPr/>
              <a:lstStyle/>
              <a:p>
                <a:pPr>
                  <a:defRPr sz="1100"/>
                </a:pPr>
                <a:endParaRPr lang="sk-SK"/>
              </a:p>
            </c:txPr>
            <c:dLblPos val="bestFit"/>
            <c:showLegendKey val="0"/>
            <c:showVal val="0"/>
            <c:showCatName val="1"/>
            <c:showSerName val="0"/>
            <c:showPercent val="1"/>
            <c:showBubbleSize val="0"/>
            <c:separator>
</c:separator>
            <c:showLeaderLines val="1"/>
            <c:extLst>
              <c:ext xmlns:c15="http://schemas.microsoft.com/office/drawing/2012/chart" uri="{CE6537A1-D6FC-4f65-9D91-7224C49458BB}">
                <c15:layout/>
              </c:ext>
            </c:extLst>
          </c:dLbls>
          <c:cat>
            <c:strRef>
              <c:f>'K2.1.3.1 VPM podľa ÚPSVR'!$AC$4:$AM$4</c:f>
              <c:strCache>
                <c:ptCount val="11"/>
                <c:pt idx="0">
                  <c:v>st. 10</c:v>
                </c:pt>
                <c:pt idx="1">
                  <c:v>st. 11</c:v>
                </c:pt>
                <c:pt idx="2">
                  <c:v>st. 12</c:v>
                </c:pt>
                <c:pt idx="3">
                  <c:v>st. 13</c:v>
                </c:pt>
                <c:pt idx="4">
                  <c:v>st. 14</c:v>
                </c:pt>
                <c:pt idx="5">
                  <c:v>st. 15</c:v>
                </c:pt>
                <c:pt idx="6">
                  <c:v>st. 16</c:v>
                </c:pt>
                <c:pt idx="7">
                  <c:v>st. 17</c:v>
                </c:pt>
                <c:pt idx="8">
                  <c:v>st. 18</c:v>
                </c:pt>
                <c:pt idx="9">
                  <c:v>st. 19</c:v>
                </c:pt>
                <c:pt idx="10">
                  <c:v>nezistené</c:v>
                </c:pt>
              </c:strCache>
            </c:strRef>
          </c:cat>
          <c:val>
            <c:numRef>
              <c:f>'K2.1.3.1 VPM podľa ÚPSVR'!$AC$5:$AM$5</c:f>
              <c:numCache>
                <c:formatCode>0.00</c:formatCode>
                <c:ptCount val="11"/>
                <c:pt idx="0">
                  <c:v>4.2300000000000004</c:v>
                </c:pt>
                <c:pt idx="1">
                  <c:v>37.83</c:v>
                </c:pt>
                <c:pt idx="2">
                  <c:v>23.28</c:v>
                </c:pt>
                <c:pt idx="3">
                  <c:v>23.32</c:v>
                </c:pt>
                <c:pt idx="4">
                  <c:v>6.19</c:v>
                </c:pt>
                <c:pt idx="5">
                  <c:v>0.32</c:v>
                </c:pt>
                <c:pt idx="6">
                  <c:v>0.44</c:v>
                </c:pt>
                <c:pt idx="7">
                  <c:v>1.76</c:v>
                </c:pt>
                <c:pt idx="8">
                  <c:v>2.52</c:v>
                </c:pt>
                <c:pt idx="9">
                  <c:v>0.05</c:v>
                </c:pt>
                <c:pt idx="10">
                  <c:v>0.05</c:v>
                </c:pt>
              </c:numCache>
            </c:numRef>
          </c:val>
          <c:extLst xmlns:c16r2="http://schemas.microsoft.com/office/drawing/2015/06/chart">
            <c:ext xmlns:c16="http://schemas.microsoft.com/office/drawing/2014/chart" uri="{C3380CC4-5D6E-409C-BE32-E72D297353CC}">
              <c16:uniqueId val="{00000016-71E0-4AA3-BDBE-3BCD689587E8}"/>
            </c:ext>
          </c:extLst>
        </c:ser>
        <c:dLbls>
          <c:dLblPos val="bestFit"/>
          <c:showLegendKey val="0"/>
          <c:showVal val="1"/>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2"/>
          <c:order val="0"/>
          <c:tx>
            <c:strRef>
              <c:f>'K1.2 Demografické ukazovatele'!$N$10:$N$11</c:f>
              <c:strCache>
                <c:ptCount val="2"/>
                <c:pt idx="0">
                  <c:v>ženy 2009</c:v>
                </c:pt>
              </c:strCache>
            </c:strRef>
          </c:tx>
          <c:spPr>
            <a:solidFill>
              <a:srgbClr val="E85E89">
                <a:alpha val="45000"/>
              </a:srgbClr>
            </a:solidFill>
            <a:ln w="15875">
              <a:solidFill>
                <a:schemeClr val="bg1">
                  <a:lumMod val="50000"/>
                </a:schemeClr>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ukazovatele'!$N$13:$N$113</c:f>
              <c:numCache>
                <c:formatCode>General</c:formatCode>
                <c:ptCount val="101"/>
                <c:pt idx="0">
                  <c:v>29570</c:v>
                </c:pt>
                <c:pt idx="1">
                  <c:v>27945</c:v>
                </c:pt>
                <c:pt idx="2">
                  <c:v>26453</c:v>
                </c:pt>
                <c:pt idx="3">
                  <c:v>26122</c:v>
                </c:pt>
                <c:pt idx="4">
                  <c:v>26340</c:v>
                </c:pt>
                <c:pt idx="5">
                  <c:v>25957</c:v>
                </c:pt>
                <c:pt idx="6">
                  <c:v>25035</c:v>
                </c:pt>
                <c:pt idx="7">
                  <c:v>24652</c:v>
                </c:pt>
                <c:pt idx="8">
                  <c:v>24580</c:v>
                </c:pt>
                <c:pt idx="9">
                  <c:v>26401</c:v>
                </c:pt>
                <c:pt idx="10">
                  <c:v>27254</c:v>
                </c:pt>
                <c:pt idx="11">
                  <c:v>27465</c:v>
                </c:pt>
                <c:pt idx="12">
                  <c:v>28192</c:v>
                </c:pt>
                <c:pt idx="13">
                  <c:v>29121</c:v>
                </c:pt>
                <c:pt idx="14">
                  <c:v>29852</c:v>
                </c:pt>
                <c:pt idx="15">
                  <c:v>32350</c:v>
                </c:pt>
                <c:pt idx="16">
                  <c:v>35102</c:v>
                </c:pt>
                <c:pt idx="17">
                  <c:v>36240</c:v>
                </c:pt>
                <c:pt idx="18">
                  <c:v>37903</c:v>
                </c:pt>
                <c:pt idx="19">
                  <c:v>38359</c:v>
                </c:pt>
                <c:pt idx="20">
                  <c:v>38785</c:v>
                </c:pt>
                <c:pt idx="21">
                  <c:v>40308</c:v>
                </c:pt>
                <c:pt idx="22">
                  <c:v>40797</c:v>
                </c:pt>
                <c:pt idx="23">
                  <c:v>42245</c:v>
                </c:pt>
                <c:pt idx="24">
                  <c:v>43611</c:v>
                </c:pt>
                <c:pt idx="25">
                  <c:v>43748</c:v>
                </c:pt>
                <c:pt idx="26">
                  <c:v>43815</c:v>
                </c:pt>
                <c:pt idx="27">
                  <c:v>44160</c:v>
                </c:pt>
                <c:pt idx="28">
                  <c:v>44507</c:v>
                </c:pt>
                <c:pt idx="29">
                  <c:v>45035</c:v>
                </c:pt>
                <c:pt idx="30">
                  <c:v>47364</c:v>
                </c:pt>
                <c:pt idx="31">
                  <c:v>46739</c:v>
                </c:pt>
                <c:pt idx="32">
                  <c:v>46043</c:v>
                </c:pt>
                <c:pt idx="33">
                  <c:v>46084</c:v>
                </c:pt>
                <c:pt idx="34">
                  <c:v>45326</c:v>
                </c:pt>
                <c:pt idx="35">
                  <c:v>44874</c:v>
                </c:pt>
                <c:pt idx="36">
                  <c:v>42903</c:v>
                </c:pt>
                <c:pt idx="37">
                  <c:v>40533</c:v>
                </c:pt>
                <c:pt idx="38">
                  <c:v>37966</c:v>
                </c:pt>
                <c:pt idx="39">
                  <c:v>36702</c:v>
                </c:pt>
                <c:pt idx="40">
                  <c:v>36156</c:v>
                </c:pt>
                <c:pt idx="41">
                  <c:v>34529</c:v>
                </c:pt>
                <c:pt idx="42">
                  <c:v>34857</c:v>
                </c:pt>
                <c:pt idx="43">
                  <c:v>36788</c:v>
                </c:pt>
                <c:pt idx="44">
                  <c:v>37744</c:v>
                </c:pt>
                <c:pt idx="45">
                  <c:v>38800</c:v>
                </c:pt>
                <c:pt idx="46">
                  <c:v>38374</c:v>
                </c:pt>
                <c:pt idx="47">
                  <c:v>37142</c:v>
                </c:pt>
                <c:pt idx="48">
                  <c:v>38387</c:v>
                </c:pt>
                <c:pt idx="49">
                  <c:v>38304</c:v>
                </c:pt>
                <c:pt idx="50">
                  <c:v>37686</c:v>
                </c:pt>
                <c:pt idx="51">
                  <c:v>39556</c:v>
                </c:pt>
                <c:pt idx="52">
                  <c:v>40705</c:v>
                </c:pt>
                <c:pt idx="53">
                  <c:v>42240</c:v>
                </c:pt>
                <c:pt idx="54">
                  <c:v>41824</c:v>
                </c:pt>
                <c:pt idx="55">
                  <c:v>40617</c:v>
                </c:pt>
                <c:pt idx="56">
                  <c:v>39887</c:v>
                </c:pt>
                <c:pt idx="57">
                  <c:v>40242</c:v>
                </c:pt>
                <c:pt idx="58">
                  <c:v>39405</c:v>
                </c:pt>
                <c:pt idx="59">
                  <c:v>37360</c:v>
                </c:pt>
                <c:pt idx="60">
                  <c:v>34332</c:v>
                </c:pt>
                <c:pt idx="61">
                  <c:v>33641</c:v>
                </c:pt>
                <c:pt idx="62">
                  <c:v>32168</c:v>
                </c:pt>
                <c:pt idx="63">
                  <c:v>27984</c:v>
                </c:pt>
                <c:pt idx="64">
                  <c:v>25976</c:v>
                </c:pt>
                <c:pt idx="65">
                  <c:v>27042</c:v>
                </c:pt>
                <c:pt idx="66">
                  <c:v>24833</c:v>
                </c:pt>
                <c:pt idx="67">
                  <c:v>24808</c:v>
                </c:pt>
                <c:pt idx="68">
                  <c:v>24261</c:v>
                </c:pt>
                <c:pt idx="69">
                  <c:v>23541</c:v>
                </c:pt>
                <c:pt idx="70">
                  <c:v>22200</c:v>
                </c:pt>
                <c:pt idx="71">
                  <c:v>20925</c:v>
                </c:pt>
                <c:pt idx="72">
                  <c:v>19862</c:v>
                </c:pt>
                <c:pt idx="73">
                  <c:v>19418</c:v>
                </c:pt>
                <c:pt idx="74">
                  <c:v>19164</c:v>
                </c:pt>
                <c:pt idx="75">
                  <c:v>18366</c:v>
                </c:pt>
                <c:pt idx="76">
                  <c:v>18009</c:v>
                </c:pt>
                <c:pt idx="77">
                  <c:v>18277</c:v>
                </c:pt>
                <c:pt idx="78">
                  <c:v>17167</c:v>
                </c:pt>
                <c:pt idx="79">
                  <c:v>16157</c:v>
                </c:pt>
                <c:pt idx="80">
                  <c:v>14831</c:v>
                </c:pt>
                <c:pt idx="81">
                  <c:v>13644</c:v>
                </c:pt>
                <c:pt idx="82">
                  <c:v>12195</c:v>
                </c:pt>
                <c:pt idx="83">
                  <c:v>11140</c:v>
                </c:pt>
                <c:pt idx="84">
                  <c:v>9674</c:v>
                </c:pt>
                <c:pt idx="85">
                  <c:v>8626</c:v>
                </c:pt>
                <c:pt idx="86">
                  <c:v>7885</c:v>
                </c:pt>
                <c:pt idx="87">
                  <c:v>6610</c:v>
                </c:pt>
                <c:pt idx="88">
                  <c:v>5510</c:v>
                </c:pt>
                <c:pt idx="89">
                  <c:v>3673</c:v>
                </c:pt>
                <c:pt idx="90">
                  <c:v>2810</c:v>
                </c:pt>
                <c:pt idx="91">
                  <c:v>1066</c:v>
                </c:pt>
                <c:pt idx="92">
                  <c:v>879</c:v>
                </c:pt>
                <c:pt idx="93">
                  <c:v>689</c:v>
                </c:pt>
                <c:pt idx="94">
                  <c:v>752</c:v>
                </c:pt>
                <c:pt idx="95">
                  <c:v>789</c:v>
                </c:pt>
                <c:pt idx="96">
                  <c:v>531</c:v>
                </c:pt>
                <c:pt idx="97">
                  <c:v>431</c:v>
                </c:pt>
                <c:pt idx="98">
                  <c:v>277</c:v>
                </c:pt>
                <c:pt idx="99">
                  <c:v>208</c:v>
                </c:pt>
                <c:pt idx="100">
                  <c:v>595</c:v>
                </c:pt>
              </c:numCache>
            </c:numRef>
          </c:val>
        </c:ser>
        <c:ser>
          <c:idx val="3"/>
          <c:order val="1"/>
          <c:tx>
            <c:strRef>
              <c:f>'K1.2 Demografické ukazovatele'!$M$10:$M$11</c:f>
              <c:strCache>
                <c:ptCount val="2"/>
                <c:pt idx="0">
                  <c:v>muži 2009</c:v>
                </c:pt>
              </c:strCache>
            </c:strRef>
          </c:tx>
          <c:spPr>
            <a:solidFill>
              <a:schemeClr val="bg1">
                <a:lumMod val="75000"/>
                <a:alpha val="65000"/>
              </a:schemeClr>
            </a:solidFill>
            <a:ln w="15875">
              <a:solidFill>
                <a:srgbClr val="E02C64"/>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ukazovatele'!$R$13:$R$113</c:f>
              <c:numCache>
                <c:formatCode>#,##0</c:formatCode>
                <c:ptCount val="101"/>
                <c:pt idx="0">
                  <c:v>-31411</c:v>
                </c:pt>
                <c:pt idx="1">
                  <c:v>-29222</c:v>
                </c:pt>
                <c:pt idx="2">
                  <c:v>-27778</c:v>
                </c:pt>
                <c:pt idx="3">
                  <c:v>-27537</c:v>
                </c:pt>
                <c:pt idx="4">
                  <c:v>-27798</c:v>
                </c:pt>
                <c:pt idx="5">
                  <c:v>-27466</c:v>
                </c:pt>
                <c:pt idx="6">
                  <c:v>-26368</c:v>
                </c:pt>
                <c:pt idx="7">
                  <c:v>-25833</c:v>
                </c:pt>
                <c:pt idx="8">
                  <c:v>-26262</c:v>
                </c:pt>
                <c:pt idx="9">
                  <c:v>-27559</c:v>
                </c:pt>
                <c:pt idx="10">
                  <c:v>-28385</c:v>
                </c:pt>
                <c:pt idx="11">
                  <c:v>-28956</c:v>
                </c:pt>
                <c:pt idx="12">
                  <c:v>-29728</c:v>
                </c:pt>
                <c:pt idx="13">
                  <c:v>-30861</c:v>
                </c:pt>
                <c:pt idx="14">
                  <c:v>-31217</c:v>
                </c:pt>
                <c:pt idx="15">
                  <c:v>-33486</c:v>
                </c:pt>
                <c:pt idx="16">
                  <c:v>-37158</c:v>
                </c:pt>
                <c:pt idx="17">
                  <c:v>-37586</c:v>
                </c:pt>
                <c:pt idx="18">
                  <c:v>-39450</c:v>
                </c:pt>
                <c:pt idx="19">
                  <c:v>-40552</c:v>
                </c:pt>
                <c:pt idx="20">
                  <c:v>-40517</c:v>
                </c:pt>
                <c:pt idx="21">
                  <c:v>-42012</c:v>
                </c:pt>
                <c:pt idx="22">
                  <c:v>-42023</c:v>
                </c:pt>
                <c:pt idx="23">
                  <c:v>-44123</c:v>
                </c:pt>
                <c:pt idx="24">
                  <c:v>-45438</c:v>
                </c:pt>
                <c:pt idx="25">
                  <c:v>-45382</c:v>
                </c:pt>
                <c:pt idx="26">
                  <c:v>-45706</c:v>
                </c:pt>
                <c:pt idx="27">
                  <c:v>-46701</c:v>
                </c:pt>
                <c:pt idx="28">
                  <c:v>-46549</c:v>
                </c:pt>
                <c:pt idx="29">
                  <c:v>-47364</c:v>
                </c:pt>
                <c:pt idx="30">
                  <c:v>-48918</c:v>
                </c:pt>
                <c:pt idx="31">
                  <c:v>-48441</c:v>
                </c:pt>
                <c:pt idx="32">
                  <c:v>-48546</c:v>
                </c:pt>
                <c:pt idx="33">
                  <c:v>-48593</c:v>
                </c:pt>
                <c:pt idx="34">
                  <c:v>-46871</c:v>
                </c:pt>
                <c:pt idx="35">
                  <c:v>-46894</c:v>
                </c:pt>
                <c:pt idx="36">
                  <c:v>-43996</c:v>
                </c:pt>
                <c:pt idx="37">
                  <c:v>-41677</c:v>
                </c:pt>
                <c:pt idx="38">
                  <c:v>-39153</c:v>
                </c:pt>
                <c:pt idx="39">
                  <c:v>-37949</c:v>
                </c:pt>
                <c:pt idx="40">
                  <c:v>-37093</c:v>
                </c:pt>
                <c:pt idx="41">
                  <c:v>-35247</c:v>
                </c:pt>
                <c:pt idx="42">
                  <c:v>-35488</c:v>
                </c:pt>
                <c:pt idx="43">
                  <c:v>-36774</c:v>
                </c:pt>
                <c:pt idx="44">
                  <c:v>-37784</c:v>
                </c:pt>
                <c:pt idx="45">
                  <c:v>-39068</c:v>
                </c:pt>
                <c:pt idx="46">
                  <c:v>-38494</c:v>
                </c:pt>
                <c:pt idx="47">
                  <c:v>-37019</c:v>
                </c:pt>
                <c:pt idx="48">
                  <c:v>-37910</c:v>
                </c:pt>
                <c:pt idx="49">
                  <c:v>-38032</c:v>
                </c:pt>
                <c:pt idx="50">
                  <c:v>-37491</c:v>
                </c:pt>
                <c:pt idx="51">
                  <c:v>-38625</c:v>
                </c:pt>
                <c:pt idx="52">
                  <c:v>-39502</c:v>
                </c:pt>
                <c:pt idx="53">
                  <c:v>-39800</c:v>
                </c:pt>
                <c:pt idx="54">
                  <c:v>-39099</c:v>
                </c:pt>
                <c:pt idx="55">
                  <c:v>-38070</c:v>
                </c:pt>
                <c:pt idx="56">
                  <c:v>-37191</c:v>
                </c:pt>
                <c:pt idx="57">
                  <c:v>-36897</c:v>
                </c:pt>
                <c:pt idx="58">
                  <c:v>-35644</c:v>
                </c:pt>
                <c:pt idx="59">
                  <c:v>-33285</c:v>
                </c:pt>
                <c:pt idx="60">
                  <c:v>-29899</c:v>
                </c:pt>
                <c:pt idx="61">
                  <c:v>-28909</c:v>
                </c:pt>
                <c:pt idx="62">
                  <c:v>-27013</c:v>
                </c:pt>
                <c:pt idx="63">
                  <c:v>-22656</c:v>
                </c:pt>
                <c:pt idx="64">
                  <c:v>-20193</c:v>
                </c:pt>
                <c:pt idx="65">
                  <c:v>-20480</c:v>
                </c:pt>
                <c:pt idx="66">
                  <c:v>-18686</c:v>
                </c:pt>
                <c:pt idx="67">
                  <c:v>-18008</c:v>
                </c:pt>
                <c:pt idx="68">
                  <c:v>-17344</c:v>
                </c:pt>
                <c:pt idx="69">
                  <c:v>-16603</c:v>
                </c:pt>
                <c:pt idx="70">
                  <c:v>-14796</c:v>
                </c:pt>
                <c:pt idx="71">
                  <c:v>-13494</c:v>
                </c:pt>
                <c:pt idx="72">
                  <c:v>-12470</c:v>
                </c:pt>
                <c:pt idx="73">
                  <c:v>-11862</c:v>
                </c:pt>
                <c:pt idx="74">
                  <c:v>-11492</c:v>
                </c:pt>
                <c:pt idx="75">
                  <c:v>-10932</c:v>
                </c:pt>
                <c:pt idx="76">
                  <c:v>-10197</c:v>
                </c:pt>
                <c:pt idx="77">
                  <c:v>-10034</c:v>
                </c:pt>
                <c:pt idx="78">
                  <c:v>-9075</c:v>
                </c:pt>
                <c:pt idx="79">
                  <c:v>-8190</c:v>
                </c:pt>
                <c:pt idx="80">
                  <c:v>-7388</c:v>
                </c:pt>
                <c:pt idx="81">
                  <c:v>-6357</c:v>
                </c:pt>
                <c:pt idx="82">
                  <c:v>-5700</c:v>
                </c:pt>
                <c:pt idx="83">
                  <c:v>-4829</c:v>
                </c:pt>
                <c:pt idx="84">
                  <c:v>-4048</c:v>
                </c:pt>
                <c:pt idx="85">
                  <c:v>-3537</c:v>
                </c:pt>
                <c:pt idx="86">
                  <c:v>-3043</c:v>
                </c:pt>
                <c:pt idx="87">
                  <c:v>-2679</c:v>
                </c:pt>
                <c:pt idx="88">
                  <c:v>-2111</c:v>
                </c:pt>
                <c:pt idx="89">
                  <c:v>-1440</c:v>
                </c:pt>
                <c:pt idx="90">
                  <c:v>-1091</c:v>
                </c:pt>
                <c:pt idx="91">
                  <c:v>-427</c:v>
                </c:pt>
                <c:pt idx="92">
                  <c:v>-307</c:v>
                </c:pt>
                <c:pt idx="93">
                  <c:v>-271</c:v>
                </c:pt>
                <c:pt idx="94">
                  <c:v>-270</c:v>
                </c:pt>
                <c:pt idx="95">
                  <c:v>-270</c:v>
                </c:pt>
                <c:pt idx="96">
                  <c:v>-192</c:v>
                </c:pt>
                <c:pt idx="97">
                  <c:v>-141</c:v>
                </c:pt>
                <c:pt idx="98">
                  <c:v>-105</c:v>
                </c:pt>
                <c:pt idx="99">
                  <c:v>-78</c:v>
                </c:pt>
                <c:pt idx="100" formatCode="General">
                  <c:v>-342</c:v>
                </c:pt>
              </c:numCache>
            </c:numRef>
          </c:val>
        </c:ser>
        <c:ser>
          <c:idx val="0"/>
          <c:order val="2"/>
          <c:tx>
            <c:strRef>
              <c:f>'K1.2 Demografické ukazovatele'!$P$10:$P$11</c:f>
              <c:strCache>
                <c:ptCount val="2"/>
                <c:pt idx="0">
                  <c:v>ženy 2019</c:v>
                </c:pt>
              </c:strCache>
            </c:strRef>
          </c:tx>
          <c:spPr>
            <a:solidFill>
              <a:srgbClr val="E02C64">
                <a:alpha val="0"/>
              </a:srgbClr>
            </a:solidFill>
            <a:ln w="15875">
              <a:solidFill>
                <a:srgbClr val="E02C64"/>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ukazovatele'!$P$13:$P$113</c:f>
              <c:numCache>
                <c:formatCode>General</c:formatCode>
                <c:ptCount val="101"/>
                <c:pt idx="0">
                  <c:v>28292</c:v>
                </c:pt>
                <c:pt idx="1">
                  <c:v>28742</c:v>
                </c:pt>
                <c:pt idx="2">
                  <c:v>29129</c:v>
                </c:pt>
                <c:pt idx="3">
                  <c:v>29127</c:v>
                </c:pt>
                <c:pt idx="4">
                  <c:v>27925</c:v>
                </c:pt>
                <c:pt idx="5">
                  <c:v>27887</c:v>
                </c:pt>
                <c:pt idx="6">
                  <c:v>27558</c:v>
                </c:pt>
                <c:pt idx="7">
                  <c:v>27593</c:v>
                </c:pt>
                <c:pt idx="8">
                  <c:v>30100</c:v>
                </c:pt>
                <c:pt idx="9">
                  <c:v>28710</c:v>
                </c:pt>
                <c:pt idx="10">
                  <c:v>28966</c:v>
                </c:pt>
                <c:pt idx="11">
                  <c:v>27727</c:v>
                </c:pt>
                <c:pt idx="12">
                  <c:v>26521</c:v>
                </c:pt>
                <c:pt idx="13">
                  <c:v>26175</c:v>
                </c:pt>
                <c:pt idx="14">
                  <c:v>26391</c:v>
                </c:pt>
                <c:pt idx="15">
                  <c:v>26233</c:v>
                </c:pt>
                <c:pt idx="16">
                  <c:v>25086</c:v>
                </c:pt>
                <c:pt idx="17">
                  <c:v>24808</c:v>
                </c:pt>
                <c:pt idx="18">
                  <c:v>24882</c:v>
                </c:pt>
                <c:pt idx="19">
                  <c:v>26796</c:v>
                </c:pt>
                <c:pt idx="20">
                  <c:v>27446</c:v>
                </c:pt>
                <c:pt idx="21">
                  <c:v>27672</c:v>
                </c:pt>
                <c:pt idx="22">
                  <c:v>28496</c:v>
                </c:pt>
                <c:pt idx="23">
                  <c:v>28986</c:v>
                </c:pt>
                <c:pt idx="24">
                  <c:v>29869</c:v>
                </c:pt>
                <c:pt idx="25">
                  <c:v>32419</c:v>
                </c:pt>
                <c:pt idx="26">
                  <c:v>35330</c:v>
                </c:pt>
                <c:pt idx="27">
                  <c:v>36075</c:v>
                </c:pt>
                <c:pt idx="28">
                  <c:v>37828</c:v>
                </c:pt>
                <c:pt idx="29">
                  <c:v>38269</c:v>
                </c:pt>
                <c:pt idx="30">
                  <c:v>38517</c:v>
                </c:pt>
                <c:pt idx="31">
                  <c:v>39633</c:v>
                </c:pt>
                <c:pt idx="32">
                  <c:v>40119</c:v>
                </c:pt>
                <c:pt idx="33">
                  <c:v>40956</c:v>
                </c:pt>
                <c:pt idx="34">
                  <c:v>42234</c:v>
                </c:pt>
                <c:pt idx="35">
                  <c:v>42239</c:v>
                </c:pt>
                <c:pt idx="36">
                  <c:v>42182</c:v>
                </c:pt>
                <c:pt idx="37">
                  <c:v>41971</c:v>
                </c:pt>
                <c:pt idx="38">
                  <c:v>42484</c:v>
                </c:pt>
                <c:pt idx="39">
                  <c:v>42528</c:v>
                </c:pt>
                <c:pt idx="40">
                  <c:v>45017</c:v>
                </c:pt>
                <c:pt idx="41">
                  <c:v>44607</c:v>
                </c:pt>
                <c:pt idx="42">
                  <c:v>44180</c:v>
                </c:pt>
                <c:pt idx="43">
                  <c:v>43927</c:v>
                </c:pt>
                <c:pt idx="44">
                  <c:v>43489</c:v>
                </c:pt>
                <c:pt idx="45">
                  <c:v>43234</c:v>
                </c:pt>
                <c:pt idx="46">
                  <c:v>41407</c:v>
                </c:pt>
                <c:pt idx="47">
                  <c:v>39032</c:v>
                </c:pt>
                <c:pt idx="48">
                  <c:v>36768</c:v>
                </c:pt>
                <c:pt idx="49">
                  <c:v>35651</c:v>
                </c:pt>
                <c:pt idx="50">
                  <c:v>35093</c:v>
                </c:pt>
                <c:pt idx="51">
                  <c:v>33585</c:v>
                </c:pt>
                <c:pt idx="52">
                  <c:v>33768</c:v>
                </c:pt>
                <c:pt idx="53">
                  <c:v>35231</c:v>
                </c:pt>
                <c:pt idx="54">
                  <c:v>36283</c:v>
                </c:pt>
                <c:pt idx="55">
                  <c:v>37422</c:v>
                </c:pt>
                <c:pt idx="56">
                  <c:v>36786</c:v>
                </c:pt>
                <c:pt idx="57">
                  <c:v>35397</c:v>
                </c:pt>
                <c:pt idx="58">
                  <c:v>36716</c:v>
                </c:pt>
                <c:pt idx="59">
                  <c:v>36409</c:v>
                </c:pt>
                <c:pt idx="60">
                  <c:v>35746</c:v>
                </c:pt>
                <c:pt idx="61">
                  <c:v>37382</c:v>
                </c:pt>
                <c:pt idx="62">
                  <c:v>38321</c:v>
                </c:pt>
                <c:pt idx="63">
                  <c:v>39442</c:v>
                </c:pt>
                <c:pt idx="64">
                  <c:v>38948</c:v>
                </c:pt>
                <c:pt idx="65">
                  <c:v>37712</c:v>
                </c:pt>
                <c:pt idx="66">
                  <c:v>36845</c:v>
                </c:pt>
                <c:pt idx="67">
                  <c:v>36833</c:v>
                </c:pt>
                <c:pt idx="68">
                  <c:v>36034</c:v>
                </c:pt>
                <c:pt idx="69">
                  <c:v>33915</c:v>
                </c:pt>
                <c:pt idx="70">
                  <c:v>30813</c:v>
                </c:pt>
                <c:pt idx="71">
                  <c:v>29754</c:v>
                </c:pt>
                <c:pt idx="72">
                  <c:v>28323</c:v>
                </c:pt>
                <c:pt idx="73">
                  <c:v>23950</c:v>
                </c:pt>
                <c:pt idx="74">
                  <c:v>22120</c:v>
                </c:pt>
                <c:pt idx="75">
                  <c:v>22625</c:v>
                </c:pt>
                <c:pt idx="76">
                  <c:v>20477</c:v>
                </c:pt>
                <c:pt idx="77">
                  <c:v>20031</c:v>
                </c:pt>
                <c:pt idx="78">
                  <c:v>19115</c:v>
                </c:pt>
                <c:pt idx="79">
                  <c:v>18158</c:v>
                </c:pt>
                <c:pt idx="80">
                  <c:v>16290</c:v>
                </c:pt>
                <c:pt idx="81">
                  <c:v>14845</c:v>
                </c:pt>
                <c:pt idx="82">
                  <c:v>13386</c:v>
                </c:pt>
                <c:pt idx="83">
                  <c:v>12214</c:v>
                </c:pt>
                <c:pt idx="84">
                  <c:v>11497</c:v>
                </c:pt>
                <c:pt idx="85">
                  <c:v>9958</c:v>
                </c:pt>
                <c:pt idx="86">
                  <c:v>8910</c:v>
                </c:pt>
                <c:pt idx="87">
                  <c:v>8310</c:v>
                </c:pt>
                <c:pt idx="88">
                  <c:v>6939</c:v>
                </c:pt>
                <c:pt idx="89">
                  <c:v>5835</c:v>
                </c:pt>
                <c:pt idx="90">
                  <c:v>4758</c:v>
                </c:pt>
                <c:pt idx="91">
                  <c:v>3657</c:v>
                </c:pt>
                <c:pt idx="92">
                  <c:v>2856</c:v>
                </c:pt>
                <c:pt idx="93">
                  <c:v>2186</c:v>
                </c:pt>
                <c:pt idx="94">
                  <c:v>1759</c:v>
                </c:pt>
                <c:pt idx="95">
                  <c:v>1305</c:v>
                </c:pt>
                <c:pt idx="96">
                  <c:v>934</c:v>
                </c:pt>
                <c:pt idx="97">
                  <c:v>676</c:v>
                </c:pt>
                <c:pt idx="98">
                  <c:v>520</c:v>
                </c:pt>
                <c:pt idx="99">
                  <c:v>327</c:v>
                </c:pt>
                <c:pt idx="100">
                  <c:v>914</c:v>
                </c:pt>
              </c:numCache>
            </c:numRef>
          </c:val>
        </c:ser>
        <c:ser>
          <c:idx val="1"/>
          <c:order val="3"/>
          <c:tx>
            <c:strRef>
              <c:f>'K1.2 Demografické ukazovatele'!$O$10:$O$11</c:f>
              <c:strCache>
                <c:ptCount val="2"/>
                <c:pt idx="0">
                  <c:v>muži 2019</c:v>
                </c:pt>
              </c:strCache>
            </c:strRef>
          </c:tx>
          <c:spPr>
            <a:solidFill>
              <a:schemeClr val="bg1">
                <a:lumMod val="50000"/>
                <a:alpha val="0"/>
              </a:schemeClr>
            </a:solidFill>
            <a:ln w="15875">
              <a:solidFill>
                <a:schemeClr val="bg1">
                  <a:lumMod val="50000"/>
                </a:schemeClr>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ukazovatele'!$Q$13:$Q$113</c:f>
              <c:numCache>
                <c:formatCode>#,##0</c:formatCode>
                <c:ptCount val="101"/>
                <c:pt idx="0">
                  <c:v>-29571</c:v>
                </c:pt>
                <c:pt idx="1">
                  <c:v>-30473</c:v>
                </c:pt>
                <c:pt idx="2">
                  <c:v>-30673</c:v>
                </c:pt>
                <c:pt idx="3">
                  <c:v>-30474</c:v>
                </c:pt>
                <c:pt idx="4">
                  <c:v>-29722</c:v>
                </c:pt>
                <c:pt idx="5">
                  <c:v>-29002</c:v>
                </c:pt>
                <c:pt idx="6">
                  <c:v>-28881</c:v>
                </c:pt>
                <c:pt idx="7">
                  <c:v>-29412</c:v>
                </c:pt>
                <c:pt idx="8">
                  <c:v>-31469</c:v>
                </c:pt>
                <c:pt idx="9">
                  <c:v>-29449</c:v>
                </c:pt>
                <c:pt idx="10">
                  <c:v>-30836</c:v>
                </c:pt>
                <c:pt idx="11">
                  <c:v>-29269</c:v>
                </c:pt>
                <c:pt idx="12">
                  <c:v>-27909</c:v>
                </c:pt>
                <c:pt idx="13">
                  <c:v>-27709</c:v>
                </c:pt>
                <c:pt idx="14">
                  <c:v>-28028</c:v>
                </c:pt>
                <c:pt idx="15">
                  <c:v>-27671</c:v>
                </c:pt>
                <c:pt idx="16">
                  <c:v>-26494</c:v>
                </c:pt>
                <c:pt idx="17">
                  <c:v>-25964</c:v>
                </c:pt>
                <c:pt idx="18">
                  <c:v>-26636</c:v>
                </c:pt>
                <c:pt idx="19">
                  <c:v>-28181</c:v>
                </c:pt>
                <c:pt idx="20">
                  <c:v>-28464</c:v>
                </c:pt>
                <c:pt idx="21">
                  <c:v>-29146</c:v>
                </c:pt>
                <c:pt idx="22">
                  <c:v>-30090</c:v>
                </c:pt>
                <c:pt idx="23">
                  <c:v>-30812</c:v>
                </c:pt>
                <c:pt idx="24">
                  <c:v>-31263</c:v>
                </c:pt>
                <c:pt idx="25">
                  <c:v>-33554</c:v>
                </c:pt>
                <c:pt idx="26">
                  <c:v>-37180</c:v>
                </c:pt>
                <c:pt idx="27">
                  <c:v>-37655</c:v>
                </c:pt>
                <c:pt idx="28">
                  <c:v>-39307</c:v>
                </c:pt>
                <c:pt idx="29">
                  <c:v>-40218</c:v>
                </c:pt>
                <c:pt idx="30">
                  <c:v>-39915</c:v>
                </c:pt>
                <c:pt idx="31">
                  <c:v>-41257</c:v>
                </c:pt>
                <c:pt idx="32">
                  <c:v>-41471</c:v>
                </c:pt>
                <c:pt idx="33">
                  <c:v>-42852</c:v>
                </c:pt>
                <c:pt idx="34">
                  <c:v>-44416</c:v>
                </c:pt>
                <c:pt idx="35">
                  <c:v>-44395</c:v>
                </c:pt>
                <c:pt idx="36">
                  <c:v>-44687</c:v>
                </c:pt>
                <c:pt idx="37">
                  <c:v>-45178</c:v>
                </c:pt>
                <c:pt idx="38">
                  <c:v>-44743</c:v>
                </c:pt>
                <c:pt idx="39">
                  <c:v>-45694</c:v>
                </c:pt>
                <c:pt idx="40">
                  <c:v>-47483</c:v>
                </c:pt>
                <c:pt idx="41">
                  <c:v>-47110</c:v>
                </c:pt>
                <c:pt idx="42">
                  <c:v>-47197</c:v>
                </c:pt>
                <c:pt idx="43">
                  <c:v>-46936</c:v>
                </c:pt>
                <c:pt idx="44">
                  <c:v>-45369</c:v>
                </c:pt>
                <c:pt idx="45">
                  <c:v>-45501</c:v>
                </c:pt>
                <c:pt idx="46">
                  <c:v>-42679</c:v>
                </c:pt>
                <c:pt idx="47">
                  <c:v>-40093</c:v>
                </c:pt>
                <c:pt idx="48">
                  <c:v>-37756</c:v>
                </c:pt>
                <c:pt idx="49">
                  <c:v>-36428</c:v>
                </c:pt>
                <c:pt idx="50">
                  <c:v>-35664</c:v>
                </c:pt>
                <c:pt idx="51">
                  <c:v>-33654</c:v>
                </c:pt>
                <c:pt idx="52">
                  <c:v>-33807</c:v>
                </c:pt>
                <c:pt idx="53">
                  <c:v>-34536</c:v>
                </c:pt>
                <c:pt idx="54">
                  <c:v>-35359</c:v>
                </c:pt>
                <c:pt idx="55">
                  <c:v>-36553</c:v>
                </c:pt>
                <c:pt idx="56">
                  <c:v>-35804</c:v>
                </c:pt>
                <c:pt idx="57">
                  <c:v>-33927</c:v>
                </c:pt>
                <c:pt idx="58">
                  <c:v>-34580</c:v>
                </c:pt>
                <c:pt idx="59">
                  <c:v>-34326</c:v>
                </c:pt>
                <c:pt idx="60">
                  <c:v>-33558</c:v>
                </c:pt>
                <c:pt idx="61">
                  <c:v>-34201</c:v>
                </c:pt>
                <c:pt idx="62">
                  <c:v>-34609</c:v>
                </c:pt>
                <c:pt idx="63">
                  <c:v>-34207</c:v>
                </c:pt>
                <c:pt idx="64">
                  <c:v>-33499</c:v>
                </c:pt>
                <c:pt idx="65">
                  <c:v>-32180</c:v>
                </c:pt>
                <c:pt idx="66">
                  <c:v>-30987</c:v>
                </c:pt>
                <c:pt idx="67">
                  <c:v>-29916</c:v>
                </c:pt>
                <c:pt idx="68">
                  <c:v>-28606</c:v>
                </c:pt>
                <c:pt idx="69">
                  <c:v>-26377</c:v>
                </c:pt>
                <c:pt idx="70">
                  <c:v>-23350</c:v>
                </c:pt>
                <c:pt idx="71">
                  <c:v>-22081</c:v>
                </c:pt>
                <c:pt idx="72">
                  <c:v>-20099</c:v>
                </c:pt>
                <c:pt idx="73">
                  <c:v>-16370</c:v>
                </c:pt>
                <c:pt idx="74">
                  <c:v>-14381</c:v>
                </c:pt>
                <c:pt idx="75">
                  <c:v>-14094</c:v>
                </c:pt>
                <c:pt idx="76">
                  <c:v>-12626</c:v>
                </c:pt>
                <c:pt idx="77">
                  <c:v>-11765</c:v>
                </c:pt>
                <c:pt idx="78">
                  <c:v>-10959</c:v>
                </c:pt>
                <c:pt idx="79">
                  <c:v>-9999</c:v>
                </c:pt>
                <c:pt idx="80">
                  <c:v>-8444</c:v>
                </c:pt>
                <c:pt idx="81">
                  <c:v>-7305</c:v>
                </c:pt>
                <c:pt idx="82">
                  <c:v>-6390</c:v>
                </c:pt>
                <c:pt idx="83">
                  <c:v>-5695</c:v>
                </c:pt>
                <c:pt idx="84">
                  <c:v>-5038</c:v>
                </c:pt>
                <c:pt idx="85">
                  <c:v>-4457</c:v>
                </c:pt>
                <c:pt idx="86">
                  <c:v>-3890</c:v>
                </c:pt>
                <c:pt idx="87">
                  <c:v>-3344</c:v>
                </c:pt>
                <c:pt idx="88">
                  <c:v>-2737</c:v>
                </c:pt>
                <c:pt idx="89">
                  <c:v>-2234</c:v>
                </c:pt>
                <c:pt idx="90">
                  <c:v>-1683</c:v>
                </c:pt>
                <c:pt idx="91">
                  <c:v>-1266</c:v>
                </c:pt>
                <c:pt idx="92">
                  <c:v>-940</c:v>
                </c:pt>
                <c:pt idx="93">
                  <c:v>-712</c:v>
                </c:pt>
                <c:pt idx="94">
                  <c:v>-534</c:v>
                </c:pt>
                <c:pt idx="95">
                  <c:v>-434</c:v>
                </c:pt>
                <c:pt idx="96">
                  <c:v>-329</c:v>
                </c:pt>
                <c:pt idx="97">
                  <c:v>-272</c:v>
                </c:pt>
                <c:pt idx="98">
                  <c:v>-203</c:v>
                </c:pt>
                <c:pt idx="99">
                  <c:v>-156</c:v>
                </c:pt>
                <c:pt idx="100" formatCode="General">
                  <c:v>-380</c:v>
                </c:pt>
              </c:numCache>
            </c:numRef>
          </c:val>
        </c:ser>
        <c:dLbls>
          <c:showLegendKey val="0"/>
          <c:showVal val="0"/>
          <c:showCatName val="0"/>
          <c:showSerName val="0"/>
          <c:showPercent val="0"/>
          <c:showBubbleSize val="0"/>
        </c:dLbls>
        <c:gapWidth val="0"/>
        <c:overlap val="100"/>
        <c:axId val="234466600"/>
        <c:axId val="234464640"/>
      </c:barChart>
      <c:catAx>
        <c:axId val="234466600"/>
        <c:scaling>
          <c:orientation val="minMax"/>
        </c:scaling>
        <c:delete val="0"/>
        <c:axPos val="l"/>
        <c:majorGridlines>
          <c:spPr>
            <a:ln>
              <a:solidFill>
                <a:srgbClr val="B7194A">
                  <a:alpha val="12000"/>
                </a:srgbClr>
              </a:solidFill>
            </a:ln>
          </c:spPr>
        </c:majorGridlines>
        <c:numFmt formatCode="General" sourceLinked="1"/>
        <c:majorTickMark val="out"/>
        <c:minorTickMark val="none"/>
        <c:tickLblPos val="low"/>
        <c:crossAx val="234464640"/>
        <c:crossesAt val="0"/>
        <c:auto val="1"/>
        <c:lblAlgn val="ctr"/>
        <c:lblOffset val="100"/>
        <c:tickLblSkip val="5"/>
        <c:tickMarkSkip val="5"/>
        <c:noMultiLvlLbl val="0"/>
      </c:catAx>
      <c:valAx>
        <c:axId val="234464640"/>
        <c:scaling>
          <c:orientation val="minMax"/>
          <c:max val="50000"/>
          <c:min val="-50000"/>
        </c:scaling>
        <c:delete val="0"/>
        <c:axPos val="b"/>
        <c:majorGridlines>
          <c:spPr>
            <a:ln>
              <a:solidFill>
                <a:srgbClr val="B7194A">
                  <a:alpha val="9000"/>
                </a:srgbClr>
              </a:solidFill>
            </a:ln>
          </c:spPr>
        </c:majorGridlines>
        <c:numFmt formatCode="#,##0;#,##0" sourceLinked="0"/>
        <c:majorTickMark val="out"/>
        <c:minorTickMark val="none"/>
        <c:tickLblPos val="nextTo"/>
        <c:crossAx val="234466600"/>
        <c:crosses val="autoZero"/>
        <c:crossBetween val="between"/>
        <c:majorUnit val="10000"/>
      </c:valAx>
    </c:plotArea>
    <c:legend>
      <c:legendPos val="r"/>
      <c:layout>
        <c:manualLayout>
          <c:xMode val="edge"/>
          <c:yMode val="edge"/>
          <c:x val="0.7721817802576002"/>
          <c:y val="6.9060576829605688E-2"/>
          <c:w val="0.12906728546348922"/>
          <c:h val="0.12897443375133666"/>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7029221347331591"/>
          <c:y val="0.20612648080477849"/>
          <c:w val="0.39444444444444804"/>
          <c:h val="0.65740740740741144"/>
        </c:manualLayout>
      </c:layout>
      <c:pieChart>
        <c:varyColors val="1"/>
        <c:ser>
          <c:idx val="0"/>
          <c:order val="0"/>
          <c:dPt>
            <c:idx val="0"/>
            <c:bubble3D val="0"/>
            <c:spPr>
              <a:solidFill>
                <a:schemeClr val="tx1"/>
              </a:solidFill>
              <a:ln>
                <a:solidFill>
                  <a:schemeClr val="tx1"/>
                </a:solidFill>
              </a:ln>
            </c:spPr>
            <c:extLst xmlns:c16r2="http://schemas.microsoft.com/office/drawing/2015/06/chart">
              <c:ext xmlns:c16="http://schemas.microsoft.com/office/drawing/2014/chart" uri="{C3380CC4-5D6E-409C-BE32-E72D297353CC}">
                <c16:uniqueId val="{00000001-7C2E-4A0C-8888-F8255E3E01A4}"/>
              </c:ext>
            </c:extLst>
          </c:dPt>
          <c:dPt>
            <c:idx val="1"/>
            <c:bubble3D val="0"/>
            <c:spPr>
              <a:solidFill>
                <a:srgbClr val="E85E86"/>
              </a:solidFill>
              <a:ln>
                <a:solidFill>
                  <a:srgbClr val="E85E86"/>
                </a:solidFill>
              </a:ln>
            </c:spPr>
            <c:extLst xmlns:c16r2="http://schemas.microsoft.com/office/drawing/2015/06/chart">
              <c:ext xmlns:c16="http://schemas.microsoft.com/office/drawing/2014/chart" uri="{C3380CC4-5D6E-409C-BE32-E72D297353CC}">
                <c16:uniqueId val="{00000003-7C2E-4A0C-8888-F8255E3E01A4}"/>
              </c:ext>
            </c:extLst>
          </c:dPt>
          <c:dPt>
            <c:idx val="2"/>
            <c:bubble3D val="0"/>
            <c:spPr>
              <a:pattFill prst="dkDnDiag">
                <a:fgClr>
                  <a:srgbClr val="E85E86"/>
                </a:fgClr>
                <a:bgClr>
                  <a:sysClr val="window" lastClr="FFFFFF"/>
                </a:bgClr>
              </a:pattFill>
              <a:ln>
                <a:solidFill>
                  <a:srgbClr val="E85E86"/>
                </a:solidFill>
              </a:ln>
            </c:spPr>
            <c:extLst xmlns:c16r2="http://schemas.microsoft.com/office/drawing/2015/06/chart">
              <c:ext xmlns:c16="http://schemas.microsoft.com/office/drawing/2014/chart" uri="{C3380CC4-5D6E-409C-BE32-E72D297353CC}">
                <c16:uniqueId val="{00000005-7C2E-4A0C-8888-F8255E3E01A4}"/>
              </c:ext>
            </c:extLst>
          </c:dPt>
          <c:dPt>
            <c:idx val="3"/>
            <c:bubble3D val="0"/>
            <c:spPr>
              <a:solidFill>
                <a:srgbClr val="E02C64"/>
              </a:solidFill>
              <a:ln>
                <a:solidFill>
                  <a:srgbClr val="E02C64"/>
                </a:solidFill>
              </a:ln>
            </c:spPr>
            <c:extLst xmlns:c16r2="http://schemas.microsoft.com/office/drawing/2015/06/chart">
              <c:ext xmlns:c16="http://schemas.microsoft.com/office/drawing/2014/chart" uri="{C3380CC4-5D6E-409C-BE32-E72D297353CC}">
                <c16:uniqueId val="{00000007-7C2E-4A0C-8888-F8255E3E01A4}"/>
              </c:ext>
            </c:extLst>
          </c:dPt>
          <c:dPt>
            <c:idx val="4"/>
            <c:bubble3D val="0"/>
            <c:spPr>
              <a:pattFill prst="pct40">
                <a:fgClr>
                  <a:sysClr val="window" lastClr="FFFFFF">
                    <a:lumMod val="65000"/>
                  </a:sysClr>
                </a:fgClr>
                <a:bgClr>
                  <a:sysClr val="window" lastClr="FFFFFF"/>
                </a:bgClr>
              </a:pattFill>
              <a:ln>
                <a:solidFill>
                  <a:sysClr val="window" lastClr="FFFFFF">
                    <a:lumMod val="65000"/>
                  </a:sysClr>
                </a:solidFill>
              </a:ln>
            </c:spPr>
            <c:extLst xmlns:c16r2="http://schemas.microsoft.com/office/drawing/2015/06/chart">
              <c:ext xmlns:c16="http://schemas.microsoft.com/office/drawing/2014/chart" uri="{C3380CC4-5D6E-409C-BE32-E72D297353CC}">
                <c16:uniqueId val="{00000009-7C2E-4A0C-8888-F8255E3E01A4}"/>
              </c:ext>
            </c:extLst>
          </c:dPt>
          <c:dPt>
            <c:idx val="5"/>
            <c:bubble3D val="0"/>
            <c:spPr>
              <a:solidFill>
                <a:srgbClr val="FF7C80">
                  <a:lumMod val="40000"/>
                  <a:lumOff val="60000"/>
                </a:srgbClr>
              </a:solidFill>
              <a:ln>
                <a:solidFill>
                  <a:srgbClr val="FAACBF"/>
                </a:solidFill>
              </a:ln>
            </c:spPr>
            <c:extLst xmlns:c16r2="http://schemas.microsoft.com/office/drawing/2015/06/chart">
              <c:ext xmlns:c16="http://schemas.microsoft.com/office/drawing/2014/chart" uri="{C3380CC4-5D6E-409C-BE32-E72D297353CC}">
                <c16:uniqueId val="{0000000B-7C2E-4A0C-8888-F8255E3E01A4}"/>
              </c:ext>
            </c:extLst>
          </c:dPt>
          <c:dPt>
            <c:idx val="6"/>
            <c:bubble3D val="0"/>
            <c:spPr>
              <a:solidFill>
                <a:sysClr val="window" lastClr="FFFFFF">
                  <a:lumMod val="50000"/>
                </a:sysClr>
              </a:solidFill>
              <a:ln>
                <a:solidFill>
                  <a:sysClr val="window" lastClr="FFFFFF">
                    <a:lumMod val="50000"/>
                  </a:sysClr>
                </a:solidFill>
              </a:ln>
            </c:spPr>
            <c:extLst xmlns:c16r2="http://schemas.microsoft.com/office/drawing/2015/06/chart">
              <c:ext xmlns:c16="http://schemas.microsoft.com/office/drawing/2014/chart" uri="{C3380CC4-5D6E-409C-BE32-E72D297353CC}">
                <c16:uniqueId val="{0000000D-7C2E-4A0C-8888-F8255E3E01A4}"/>
              </c:ext>
            </c:extLst>
          </c:dPt>
          <c:dPt>
            <c:idx val="7"/>
            <c:bubble3D val="0"/>
            <c:spPr>
              <a:pattFill prst="dashVert">
                <a:fgClr>
                  <a:srgbClr val="B7194A"/>
                </a:fgClr>
                <a:bgClr>
                  <a:sysClr val="window" lastClr="FFFFFF"/>
                </a:bgClr>
              </a:pattFill>
              <a:ln>
                <a:solidFill>
                  <a:srgbClr val="B7194A"/>
                </a:solidFill>
              </a:ln>
            </c:spPr>
            <c:extLst xmlns:c16r2="http://schemas.microsoft.com/office/drawing/2015/06/chart">
              <c:ext xmlns:c16="http://schemas.microsoft.com/office/drawing/2014/chart" uri="{C3380CC4-5D6E-409C-BE32-E72D297353CC}">
                <c16:uniqueId val="{0000000F-7C2E-4A0C-8888-F8255E3E01A4}"/>
              </c:ext>
            </c:extLst>
          </c:dPt>
          <c:dPt>
            <c:idx val="8"/>
            <c:bubble3D val="0"/>
            <c:spPr>
              <a:pattFill prst="horzBrick">
                <a:fgClr>
                  <a:sysClr val="window" lastClr="FFFFFF">
                    <a:lumMod val="65000"/>
                  </a:sysClr>
                </a:fgClr>
                <a:bgClr>
                  <a:sysClr val="window" lastClr="FFFFFF"/>
                </a:bgClr>
              </a:pattFill>
              <a:ln>
                <a:solidFill>
                  <a:sysClr val="window" lastClr="FFFFFF">
                    <a:lumMod val="50000"/>
                  </a:sysClr>
                </a:solidFill>
              </a:ln>
            </c:spPr>
            <c:extLst xmlns:c16r2="http://schemas.microsoft.com/office/drawing/2015/06/chart">
              <c:ext xmlns:c16="http://schemas.microsoft.com/office/drawing/2014/chart" uri="{C3380CC4-5D6E-409C-BE32-E72D297353CC}">
                <c16:uniqueId val="{00000011-7C2E-4A0C-8888-F8255E3E01A4}"/>
              </c:ext>
            </c:extLst>
          </c:dPt>
          <c:dPt>
            <c:idx val="9"/>
            <c:bubble3D val="0"/>
            <c:spPr>
              <a:pattFill prst="narHorz">
                <a:fgClr>
                  <a:srgbClr val="E85E86"/>
                </a:fgClr>
                <a:bgClr>
                  <a:sysClr val="window" lastClr="FFFFFF"/>
                </a:bgClr>
              </a:pattFill>
              <a:ln>
                <a:solidFill>
                  <a:srgbClr val="E85E86"/>
                </a:solidFill>
              </a:ln>
            </c:spPr>
            <c:extLst xmlns:c16r2="http://schemas.microsoft.com/office/drawing/2015/06/chart">
              <c:ext xmlns:c16="http://schemas.microsoft.com/office/drawing/2014/chart" uri="{C3380CC4-5D6E-409C-BE32-E72D297353CC}">
                <c16:uniqueId val="{00000013-7C2E-4A0C-8888-F8255E3E01A4}"/>
              </c:ext>
            </c:extLst>
          </c:dPt>
          <c:dLbls>
            <c:dLbl>
              <c:idx val="0"/>
              <c:layout>
                <c:manualLayout>
                  <c:x val="-8.1431197747202283E-2"/>
                  <c:y val="-7.961512609062539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1"/>
              <c:layout>
                <c:manualLayout>
                  <c:x val="4.0974628171478497E-2"/>
                  <c:y val="-7.6274216771287207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0.10918591417774341"/>
                  <c:y val="-8.0942334113069031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3"/>
              <c:layout>
                <c:manualLayout>
                  <c:x val="4.3339181755839909E-2"/>
                  <c:y val="-6.3271634616512166E-3"/>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4"/>
              <c:layout>
                <c:manualLayout>
                  <c:x val="9.6177612092738229E-2"/>
                  <c:y val="3.3915453635902679E-3"/>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4.9640887403883949E-2"/>
                  <c:y val="1.2287755773085133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3.4322519223193224E-2"/>
                  <c:y val="2.3273867346742534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7"/>
              <c:layout>
                <c:manualLayout>
                  <c:x val="9.3826692151684571E-2"/>
                  <c:y val="6.9634446712093659E-3"/>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8"/>
              <c:layout>
                <c:manualLayout>
                  <c:x val="-7.6491530122415633E-3"/>
                  <c:y val="9.6479978835968913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dLbl>
              <c:idx val="9"/>
              <c:layout>
                <c:manualLayout>
                  <c:x val="-0.10747497701971198"/>
                  <c:y val="2.5392381230243739E-2"/>
                </c:manualLayout>
              </c:layout>
              <c:showLegendKey val="0"/>
              <c:showVal val="0"/>
              <c:showCatName val="1"/>
              <c:showSerName val="0"/>
              <c:showPercent val="1"/>
              <c:showBubbleSize val="0"/>
              <c:separator>
</c:separator>
              <c:extLst>
                <c:ext xmlns:c15="http://schemas.microsoft.com/office/drawing/2012/chart" uri="{CE6537A1-D6FC-4f65-9D91-7224C49458BB}">
                  <c15:layout/>
                </c:ext>
              </c:extLst>
            </c:dLbl>
            <c:numFmt formatCode="0.00%" sourceLinked="0"/>
            <c:spPr>
              <a:noFill/>
              <a:ln>
                <a:noFill/>
              </a:ln>
              <a:effectLst/>
            </c:spPr>
            <c:showLegendKey val="0"/>
            <c:showVal val="0"/>
            <c:showCatName val="1"/>
            <c:showSerName val="0"/>
            <c:showPercent val="1"/>
            <c:showBubbleSize val="0"/>
            <c:separator>
</c:separator>
            <c:showLeaderLines val="1"/>
            <c:extLst xmlns:c16r2="http://schemas.microsoft.com/office/drawing/2015/06/chart">
              <c:ext xmlns:c15="http://schemas.microsoft.com/office/drawing/2012/chart" uri="{CE6537A1-D6FC-4f65-9D91-7224C49458BB}"/>
            </c:extLst>
          </c:dLbls>
          <c:cat>
            <c:strRef>
              <c:f>'K2.1.3.1 VPM podľa ÚPSVR'!$P$39:$Y$39</c:f>
              <c:strCache>
                <c:ptCount val="10"/>
                <c:pt idx="0">
                  <c:v>ISCO 0</c:v>
                </c:pt>
                <c:pt idx="1">
                  <c:v>ISCO 1</c:v>
                </c:pt>
                <c:pt idx="2">
                  <c:v>ISCO 2</c:v>
                </c:pt>
                <c:pt idx="3">
                  <c:v>ISCO 3</c:v>
                </c:pt>
                <c:pt idx="4">
                  <c:v>ISCO 4</c:v>
                </c:pt>
                <c:pt idx="5">
                  <c:v>ISCO 5</c:v>
                </c:pt>
                <c:pt idx="6">
                  <c:v>ISCO 6</c:v>
                </c:pt>
                <c:pt idx="7">
                  <c:v>ISCO 7</c:v>
                </c:pt>
                <c:pt idx="8">
                  <c:v>ISCO 8</c:v>
                </c:pt>
                <c:pt idx="9">
                  <c:v>ISCO 9</c:v>
                </c:pt>
              </c:strCache>
            </c:strRef>
          </c:cat>
          <c:val>
            <c:numRef>
              <c:f>'K2.1.3.1 VPM podľa ÚPSVR'!$P$40:$Y$40</c:f>
              <c:numCache>
                <c:formatCode>0.00</c:formatCode>
                <c:ptCount val="10"/>
                <c:pt idx="0">
                  <c:v>0.06</c:v>
                </c:pt>
                <c:pt idx="1">
                  <c:v>0.76</c:v>
                </c:pt>
                <c:pt idx="2">
                  <c:v>5.2</c:v>
                </c:pt>
                <c:pt idx="3">
                  <c:v>3.87</c:v>
                </c:pt>
                <c:pt idx="4">
                  <c:v>4.57</c:v>
                </c:pt>
                <c:pt idx="5">
                  <c:v>9.7100000000000009</c:v>
                </c:pt>
                <c:pt idx="6">
                  <c:v>0.67</c:v>
                </c:pt>
                <c:pt idx="7">
                  <c:v>23.88</c:v>
                </c:pt>
                <c:pt idx="8">
                  <c:v>37.17</c:v>
                </c:pt>
                <c:pt idx="9">
                  <c:v>14.11</c:v>
                </c:pt>
              </c:numCache>
            </c:numRef>
          </c:val>
          <c:extLst xmlns:c16r2="http://schemas.microsoft.com/office/drawing/2015/06/chart">
            <c:ext xmlns:c16="http://schemas.microsoft.com/office/drawing/2014/chart" uri="{C3380CC4-5D6E-409C-BE32-E72D297353CC}">
              <c16:uniqueId val="{00000014-7C2E-4A0C-8888-F8255E3E01A4}"/>
            </c:ext>
          </c:extLst>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45605860424"/>
          <c:y val="3.4384408845446038E-2"/>
          <c:w val="0.79466676706484252"/>
          <c:h val="0.7302407457688479"/>
        </c:manualLayout>
      </c:layout>
      <c:barChart>
        <c:barDir val="col"/>
        <c:grouping val="clustered"/>
        <c:varyColors val="0"/>
        <c:ser>
          <c:idx val="0"/>
          <c:order val="0"/>
          <c:tx>
            <c:strRef>
              <c:f>'K2.1.3.1 Dlhodobo nezamestnaní'!$Q$4</c:f>
              <c:strCache>
                <c:ptCount val="1"/>
                <c:pt idx="0">
                  <c:v>2018 - počet UoZ - dlhodobo nezamestnaných občanov</c:v>
                </c:pt>
              </c:strCache>
            </c:strRef>
          </c:tx>
          <c:spPr>
            <a:solidFill>
              <a:schemeClr val="bg1">
                <a:lumMod val="65000"/>
              </a:schemeClr>
            </a:solidFill>
            <a:ln>
              <a:solidFill>
                <a:schemeClr val="bg1">
                  <a:lumMod val="65000"/>
                </a:schemeClr>
              </a:solidFill>
            </a:ln>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nezamestnaní'!$Q$5:$Q$16</c:f>
              <c:numCache>
                <c:formatCode>General</c:formatCode>
                <c:ptCount val="12"/>
                <c:pt idx="0">
                  <c:v>85775</c:v>
                </c:pt>
                <c:pt idx="1">
                  <c:v>83990</c:v>
                </c:pt>
                <c:pt idx="2">
                  <c:v>81904</c:v>
                </c:pt>
                <c:pt idx="3">
                  <c:v>79295</c:v>
                </c:pt>
                <c:pt idx="4">
                  <c:v>77119</c:v>
                </c:pt>
                <c:pt idx="5">
                  <c:v>75084</c:v>
                </c:pt>
                <c:pt idx="6">
                  <c:v>73490</c:v>
                </c:pt>
                <c:pt idx="7">
                  <c:v>73102</c:v>
                </c:pt>
                <c:pt idx="8">
                  <c:v>71258</c:v>
                </c:pt>
                <c:pt idx="9">
                  <c:v>69368</c:v>
                </c:pt>
                <c:pt idx="10">
                  <c:v>67885</c:v>
                </c:pt>
                <c:pt idx="11">
                  <c:v>67549</c:v>
                </c:pt>
              </c:numCache>
            </c:numRef>
          </c:val>
        </c:ser>
        <c:ser>
          <c:idx val="1"/>
          <c:order val="1"/>
          <c:tx>
            <c:strRef>
              <c:f>'K2.1.3.1 Dlhodobo nezamestnaní'!$T$4</c:f>
              <c:strCache>
                <c:ptCount val="1"/>
                <c:pt idx="0">
                  <c:v>2019 - počet UoZ - dlhodobo nezamestnaných občanov</c:v>
                </c:pt>
              </c:strCache>
            </c:strRef>
          </c:tx>
          <c:spPr>
            <a:solidFill>
              <a:srgbClr val="B7194A"/>
            </a:solidFill>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nezamestnaní'!$T$5:$T$16</c:f>
              <c:numCache>
                <c:formatCode>General</c:formatCode>
                <c:ptCount val="12"/>
                <c:pt idx="0">
                  <c:v>67025</c:v>
                </c:pt>
                <c:pt idx="1">
                  <c:v>65971</c:v>
                </c:pt>
                <c:pt idx="2">
                  <c:v>64397</c:v>
                </c:pt>
                <c:pt idx="3">
                  <c:v>63433</c:v>
                </c:pt>
                <c:pt idx="4">
                  <c:v>62251</c:v>
                </c:pt>
                <c:pt idx="5">
                  <c:v>61124</c:v>
                </c:pt>
                <c:pt idx="6">
                  <c:v>60286</c:v>
                </c:pt>
                <c:pt idx="7">
                  <c:v>60185</c:v>
                </c:pt>
                <c:pt idx="8">
                  <c:v>59114</c:v>
                </c:pt>
                <c:pt idx="9">
                  <c:v>58328</c:v>
                </c:pt>
                <c:pt idx="10">
                  <c:v>57906</c:v>
                </c:pt>
                <c:pt idx="11">
                  <c:v>58532</c:v>
                </c:pt>
              </c:numCache>
            </c:numRef>
          </c:val>
        </c:ser>
        <c:dLbls>
          <c:showLegendKey val="0"/>
          <c:showVal val="0"/>
          <c:showCatName val="0"/>
          <c:showSerName val="0"/>
          <c:showPercent val="0"/>
          <c:showBubbleSize val="0"/>
        </c:dLbls>
        <c:gapWidth val="150"/>
        <c:axId val="296711528"/>
        <c:axId val="296708784"/>
      </c:barChart>
      <c:lineChart>
        <c:grouping val="standard"/>
        <c:varyColors val="0"/>
        <c:ser>
          <c:idx val="2"/>
          <c:order val="2"/>
          <c:tx>
            <c:strRef>
              <c:f>'K2.1.3.1 Dlhodobo nezamestnaní'!$R$4</c:f>
              <c:strCache>
                <c:ptCount val="1"/>
                <c:pt idx="0">
                  <c:v>2018 - podiel UoZ - dlhodobo nezamestnaných občanov</c:v>
                </c:pt>
              </c:strCache>
            </c:strRef>
          </c:tx>
          <c:spPr>
            <a:ln w="25400">
              <a:solidFill>
                <a:srgbClr val="E85E86"/>
              </a:solidFill>
            </a:ln>
          </c:spPr>
          <c:marker>
            <c:symbol val="diamond"/>
            <c:size val="8"/>
            <c:spPr>
              <a:solidFill>
                <a:srgbClr val="E85E86"/>
              </a:solidFill>
              <a:ln w="19050" cap="sq">
                <a:solidFill>
                  <a:srgbClr val="E85E86"/>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nezamestnaní'!$R$5:$R$16</c:f>
              <c:numCache>
                <c:formatCode>0.00%</c:formatCode>
                <c:ptCount val="12"/>
                <c:pt idx="0">
                  <c:v>0.43481456698501531</c:v>
                </c:pt>
                <c:pt idx="1">
                  <c:v>0.43445874995473849</c:v>
                </c:pt>
                <c:pt idx="2">
                  <c:v>0.43621876980597468</c:v>
                </c:pt>
                <c:pt idx="3">
                  <c:v>0.4320829564402402</c:v>
                </c:pt>
                <c:pt idx="4">
                  <c:v>0.42491211830694126</c:v>
                </c:pt>
                <c:pt idx="5">
                  <c:v>0.4138067865547515</c:v>
                </c:pt>
                <c:pt idx="6">
                  <c:v>0.4053010666107808</c:v>
                </c:pt>
                <c:pt idx="7">
                  <c:v>0.40760999871754122</c:v>
                </c:pt>
                <c:pt idx="8">
                  <c:v>0.39781602585932574</c:v>
                </c:pt>
                <c:pt idx="9">
                  <c:v>0.39827525822324039</c:v>
                </c:pt>
                <c:pt idx="10">
                  <c:v>0.39497646490681965</c:v>
                </c:pt>
                <c:pt idx="11">
                  <c:v>0.39781039092590192</c:v>
                </c:pt>
              </c:numCache>
            </c:numRef>
          </c:val>
          <c:smooth val="0"/>
        </c:ser>
        <c:ser>
          <c:idx val="3"/>
          <c:order val="3"/>
          <c:tx>
            <c:strRef>
              <c:f>'K2.1.3.1 Dlhodobo nezamestnaní'!$U$4</c:f>
              <c:strCache>
                <c:ptCount val="1"/>
                <c:pt idx="0">
                  <c:v>2019 - podiel UoZ - dlhodobo nezamestnaných občanov</c:v>
                </c:pt>
              </c:strCache>
            </c:strRef>
          </c:tx>
          <c:spPr>
            <a:ln w="25400">
              <a:solidFill>
                <a:srgbClr val="B7194A"/>
              </a:solidFill>
            </a:ln>
          </c:spPr>
          <c:marker>
            <c:symbol val="square"/>
            <c:size val="8"/>
            <c:spPr>
              <a:solidFill>
                <a:schemeClr val="bg1"/>
              </a:solidFill>
              <a:ln w="19050" cap="rnd">
                <a:solidFill>
                  <a:srgbClr val="C00000"/>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nezamestnaní'!$U$5:$U$16</c:f>
              <c:numCache>
                <c:formatCode>0.00%</c:formatCode>
                <c:ptCount val="12"/>
                <c:pt idx="0">
                  <c:v>0.38044342021614747</c:v>
                </c:pt>
                <c:pt idx="1">
                  <c:v>0.37908267635093201</c:v>
                </c:pt>
                <c:pt idx="2">
                  <c:v>0.379298971015261</c:v>
                </c:pt>
                <c:pt idx="3">
                  <c:v>0.38153810990280052</c:v>
                </c:pt>
                <c:pt idx="4">
                  <c:v>0.37737713464721107</c:v>
                </c:pt>
                <c:pt idx="5">
                  <c:v>0.3681902513071344</c:v>
                </c:pt>
                <c:pt idx="6">
                  <c:v>0.36022395238920391</c:v>
                </c:pt>
                <c:pt idx="7">
                  <c:v>0.36203463646152273</c:v>
                </c:pt>
                <c:pt idx="8">
                  <c:v>0.35136709462672372</c:v>
                </c:pt>
                <c:pt idx="9">
                  <c:v>0.35073540907505624</c:v>
                </c:pt>
                <c:pt idx="10">
                  <c:v>0.34975417064302194</c:v>
                </c:pt>
                <c:pt idx="11">
                  <c:v>0.35376386328608989</c:v>
                </c:pt>
              </c:numCache>
            </c:numRef>
          </c:val>
          <c:smooth val="0"/>
        </c:ser>
        <c:dLbls>
          <c:showLegendKey val="0"/>
          <c:showVal val="0"/>
          <c:showCatName val="0"/>
          <c:showSerName val="0"/>
          <c:showPercent val="0"/>
          <c:showBubbleSize val="0"/>
        </c:dLbls>
        <c:marker val="1"/>
        <c:smooth val="0"/>
        <c:axId val="296712312"/>
        <c:axId val="296713880"/>
      </c:lineChart>
      <c:catAx>
        <c:axId val="296711528"/>
        <c:scaling>
          <c:orientation val="minMax"/>
        </c:scaling>
        <c:delete val="0"/>
        <c:axPos val="b"/>
        <c:numFmt formatCode="General" sourceLinked="1"/>
        <c:majorTickMark val="out"/>
        <c:minorTickMark val="none"/>
        <c:tickLblPos val="nextTo"/>
        <c:crossAx val="296708784"/>
        <c:crosses val="autoZero"/>
        <c:auto val="1"/>
        <c:lblAlgn val="ctr"/>
        <c:lblOffset val="100"/>
        <c:noMultiLvlLbl val="0"/>
      </c:catAx>
      <c:valAx>
        <c:axId val="296708784"/>
        <c:scaling>
          <c:orientation val="minMax"/>
          <c:max val="90000"/>
          <c:min val="45000"/>
        </c:scaling>
        <c:delete val="0"/>
        <c:axPos val="l"/>
        <c:majorGridlines>
          <c:spPr>
            <a:ln>
              <a:solidFill>
                <a:schemeClr val="bg1">
                  <a:lumMod val="75000"/>
                </a:schemeClr>
              </a:solidFill>
            </a:ln>
          </c:spPr>
        </c:majorGridlines>
        <c:numFmt formatCode="#,##0" sourceLinked="0"/>
        <c:majorTickMark val="out"/>
        <c:minorTickMark val="none"/>
        <c:tickLblPos val="nextTo"/>
        <c:crossAx val="296711528"/>
        <c:crosses val="autoZero"/>
        <c:crossBetween val="between"/>
        <c:majorUnit val="10000"/>
        <c:minorUnit val="5000"/>
      </c:valAx>
      <c:valAx>
        <c:axId val="296713880"/>
        <c:scaling>
          <c:orientation val="minMax"/>
          <c:max val="0.55000000000000004"/>
          <c:min val="0.30000000000000004"/>
        </c:scaling>
        <c:delete val="0"/>
        <c:axPos val="r"/>
        <c:numFmt formatCode="0%" sourceLinked="0"/>
        <c:majorTickMark val="out"/>
        <c:minorTickMark val="none"/>
        <c:tickLblPos val="nextTo"/>
        <c:crossAx val="296712312"/>
        <c:crosses val="max"/>
        <c:crossBetween val="between"/>
      </c:valAx>
      <c:catAx>
        <c:axId val="296712312"/>
        <c:scaling>
          <c:orientation val="minMax"/>
        </c:scaling>
        <c:delete val="1"/>
        <c:axPos val="b"/>
        <c:numFmt formatCode="General" sourceLinked="1"/>
        <c:majorTickMark val="out"/>
        <c:minorTickMark val="none"/>
        <c:tickLblPos val="none"/>
        <c:crossAx val="296713880"/>
        <c:crossesAt val="44"/>
        <c:auto val="1"/>
        <c:lblAlgn val="ctr"/>
        <c:lblOffset val="100"/>
        <c:noMultiLvlLbl val="0"/>
      </c:catAx>
    </c:plotArea>
    <c:legend>
      <c:legendPos val="b"/>
      <c:layout>
        <c:manualLayout>
          <c:xMode val="edge"/>
          <c:yMode val="edge"/>
          <c:x val="0"/>
          <c:y val="0.86981068525511784"/>
          <c:w val="1"/>
          <c:h val="0.13017249889284471"/>
        </c:manualLayout>
      </c:layout>
      <c:overlay val="0"/>
    </c:legend>
    <c:plotVisOnly val="1"/>
    <c:dispBlanksAs val="zero"/>
    <c:showDLblsOverMax val="0"/>
  </c:chart>
  <c:spPr>
    <a:solidFill>
      <a:schemeClr val="bg1"/>
    </a:solidFill>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88888888888903E-2"/>
          <c:y val="5.1400554097404502E-2"/>
          <c:w val="0.86253937007874004"/>
          <c:h val="0.70450761754108682"/>
        </c:manualLayout>
      </c:layout>
      <c:barChart>
        <c:barDir val="col"/>
        <c:grouping val="clustered"/>
        <c:varyColors val="0"/>
        <c:ser>
          <c:idx val="0"/>
          <c:order val="0"/>
          <c:tx>
            <c:strRef>
              <c:f>'K2.1.3.2 Nezamestnanosť VZPS'!$J$37</c:f>
              <c:strCache>
                <c:ptCount val="1"/>
                <c:pt idx="0">
                  <c:v>Nezamestnaní spolu</c:v>
                </c:pt>
              </c:strCache>
            </c:strRef>
          </c:tx>
          <c:spPr>
            <a:solidFill>
              <a:srgbClr val="FAACBF"/>
            </a:solidFill>
          </c:spPr>
          <c:invertIfNegative val="0"/>
          <c:cat>
            <c:strRef>
              <c:f>'K2.1.3.2 Nezamestnanosť VZPS'!$K$36:$R$36</c:f>
              <c:strCache>
                <c:ptCount val="8"/>
                <c:pt idx="0">
                  <c:v>2019</c:v>
                </c:pt>
                <c:pt idx="1">
                  <c:v>2018</c:v>
                </c:pt>
                <c:pt idx="2">
                  <c:v>2017</c:v>
                </c:pt>
                <c:pt idx="3">
                  <c:v>2016</c:v>
                </c:pt>
                <c:pt idx="4">
                  <c:v>2015</c:v>
                </c:pt>
                <c:pt idx="5">
                  <c:v>2014</c:v>
                </c:pt>
                <c:pt idx="6">
                  <c:v>2013</c:v>
                </c:pt>
                <c:pt idx="7">
                  <c:v>2012</c:v>
                </c:pt>
              </c:strCache>
            </c:strRef>
          </c:cat>
          <c:val>
            <c:numRef>
              <c:f>'K2.1.3.2 Nezamestnanosť VZPS'!$K$37:$R$37</c:f>
              <c:numCache>
                <c:formatCode>General</c:formatCode>
                <c:ptCount val="8"/>
                <c:pt idx="0">
                  <c:v>157.69999999999999</c:v>
                </c:pt>
                <c:pt idx="1">
                  <c:v>179.5</c:v>
                </c:pt>
                <c:pt idx="2">
                  <c:v>224</c:v>
                </c:pt>
                <c:pt idx="3">
                  <c:v>266</c:v>
                </c:pt>
                <c:pt idx="4">
                  <c:v>314.3</c:v>
                </c:pt>
                <c:pt idx="5">
                  <c:v>358.7</c:v>
                </c:pt>
                <c:pt idx="6">
                  <c:v>386</c:v>
                </c:pt>
                <c:pt idx="7">
                  <c:v>377.5</c:v>
                </c:pt>
              </c:numCache>
            </c:numRef>
          </c:val>
        </c:ser>
        <c:ser>
          <c:idx val="1"/>
          <c:order val="1"/>
          <c:tx>
            <c:strRef>
              <c:f>'K2.1.3.2 Nezamestnanosť VZPS'!$J$38</c:f>
              <c:strCache>
                <c:ptCount val="1"/>
                <c:pt idx="0">
                  <c:v>dlhodobo nezamestnaní - viac ako 1 rok</c:v>
                </c:pt>
              </c:strCache>
            </c:strRef>
          </c:tx>
          <c:spPr>
            <a:solidFill>
              <a:schemeClr val="bg1">
                <a:lumMod val="85000"/>
              </a:schemeClr>
            </a:solidFill>
          </c:spPr>
          <c:invertIfNegative val="0"/>
          <c:cat>
            <c:strRef>
              <c:f>'K2.1.3.2 Nezamestnanosť VZPS'!$K$36:$R$36</c:f>
              <c:strCache>
                <c:ptCount val="8"/>
                <c:pt idx="0">
                  <c:v>2019</c:v>
                </c:pt>
                <c:pt idx="1">
                  <c:v>2018</c:v>
                </c:pt>
                <c:pt idx="2">
                  <c:v>2017</c:v>
                </c:pt>
                <c:pt idx="3">
                  <c:v>2016</c:v>
                </c:pt>
                <c:pt idx="4">
                  <c:v>2015</c:v>
                </c:pt>
                <c:pt idx="5">
                  <c:v>2014</c:v>
                </c:pt>
                <c:pt idx="6">
                  <c:v>2013</c:v>
                </c:pt>
                <c:pt idx="7">
                  <c:v>2012</c:v>
                </c:pt>
              </c:strCache>
            </c:strRef>
          </c:cat>
          <c:val>
            <c:numRef>
              <c:f>'K2.1.3.2 Nezamestnanosť VZPS'!$K$38:$R$38</c:f>
              <c:numCache>
                <c:formatCode>General</c:formatCode>
                <c:ptCount val="8"/>
                <c:pt idx="0">
                  <c:v>86.7</c:v>
                </c:pt>
                <c:pt idx="1">
                  <c:v>104.3</c:v>
                </c:pt>
                <c:pt idx="2">
                  <c:v>131.69999999999999</c:v>
                </c:pt>
                <c:pt idx="3">
                  <c:v>150.69999999999999</c:v>
                </c:pt>
                <c:pt idx="4">
                  <c:v>195.7</c:v>
                </c:pt>
                <c:pt idx="5">
                  <c:v>239.6</c:v>
                </c:pt>
                <c:pt idx="6">
                  <c:v>257</c:v>
                </c:pt>
                <c:pt idx="7">
                  <c:v>240.7</c:v>
                </c:pt>
              </c:numCache>
            </c:numRef>
          </c:val>
        </c:ser>
        <c:ser>
          <c:idx val="2"/>
          <c:order val="2"/>
          <c:tx>
            <c:strRef>
              <c:f>'K2.1.3.2 Nezamestnanosť VZPS'!$J$39</c:f>
              <c:strCache>
                <c:ptCount val="1"/>
                <c:pt idx="0">
                  <c:v>1 rok až 2 roky</c:v>
                </c:pt>
              </c:strCache>
            </c:strRef>
          </c:tx>
          <c:spPr>
            <a:solidFill>
              <a:srgbClr val="E02C64"/>
            </a:solidFill>
          </c:spPr>
          <c:invertIfNegative val="0"/>
          <c:cat>
            <c:strRef>
              <c:f>'K2.1.3.2 Nezamestnanosť VZPS'!$K$36:$R$36</c:f>
              <c:strCache>
                <c:ptCount val="8"/>
                <c:pt idx="0">
                  <c:v>2019</c:v>
                </c:pt>
                <c:pt idx="1">
                  <c:v>2018</c:v>
                </c:pt>
                <c:pt idx="2">
                  <c:v>2017</c:v>
                </c:pt>
                <c:pt idx="3">
                  <c:v>2016</c:v>
                </c:pt>
                <c:pt idx="4">
                  <c:v>2015</c:v>
                </c:pt>
                <c:pt idx="5">
                  <c:v>2014</c:v>
                </c:pt>
                <c:pt idx="6">
                  <c:v>2013</c:v>
                </c:pt>
                <c:pt idx="7">
                  <c:v>2012</c:v>
                </c:pt>
              </c:strCache>
            </c:strRef>
          </c:cat>
          <c:val>
            <c:numRef>
              <c:f>'K2.1.3.2 Nezamestnanosť VZPS'!$K$39:$R$39</c:f>
              <c:numCache>
                <c:formatCode>General</c:formatCode>
                <c:ptCount val="8"/>
                <c:pt idx="0">
                  <c:v>22.2</c:v>
                </c:pt>
                <c:pt idx="1">
                  <c:v>26.8</c:v>
                </c:pt>
                <c:pt idx="2">
                  <c:v>33.700000000000003</c:v>
                </c:pt>
                <c:pt idx="3">
                  <c:v>37.5</c:v>
                </c:pt>
                <c:pt idx="4">
                  <c:v>53.5</c:v>
                </c:pt>
                <c:pt idx="5">
                  <c:v>64.5</c:v>
                </c:pt>
                <c:pt idx="6">
                  <c:v>61.2</c:v>
                </c:pt>
                <c:pt idx="7">
                  <c:v>70.3</c:v>
                </c:pt>
              </c:numCache>
            </c:numRef>
          </c:val>
        </c:ser>
        <c:ser>
          <c:idx val="3"/>
          <c:order val="3"/>
          <c:tx>
            <c:strRef>
              <c:f>'K2.1.3.2 Nezamestnanosť VZPS'!$J$40</c:f>
              <c:strCache>
                <c:ptCount val="1"/>
                <c:pt idx="0">
                  <c:v>viac ako 2 roky</c:v>
                </c:pt>
              </c:strCache>
            </c:strRef>
          </c:tx>
          <c:spPr>
            <a:solidFill>
              <a:schemeClr val="bg1">
                <a:lumMod val="65000"/>
              </a:schemeClr>
            </a:solidFill>
          </c:spPr>
          <c:invertIfNegative val="0"/>
          <c:cat>
            <c:strRef>
              <c:f>'K2.1.3.2 Nezamestnanosť VZPS'!$K$36:$R$36</c:f>
              <c:strCache>
                <c:ptCount val="8"/>
                <c:pt idx="0">
                  <c:v>2019</c:v>
                </c:pt>
                <c:pt idx="1">
                  <c:v>2018</c:v>
                </c:pt>
                <c:pt idx="2">
                  <c:v>2017</c:v>
                </c:pt>
                <c:pt idx="3">
                  <c:v>2016</c:v>
                </c:pt>
                <c:pt idx="4">
                  <c:v>2015</c:v>
                </c:pt>
                <c:pt idx="5">
                  <c:v>2014</c:v>
                </c:pt>
                <c:pt idx="6">
                  <c:v>2013</c:v>
                </c:pt>
                <c:pt idx="7">
                  <c:v>2012</c:v>
                </c:pt>
              </c:strCache>
            </c:strRef>
          </c:cat>
          <c:val>
            <c:numRef>
              <c:f>'K2.1.3.2 Nezamestnanosť VZPS'!$K$40:$R$40</c:f>
              <c:numCache>
                <c:formatCode>General</c:formatCode>
                <c:ptCount val="8"/>
                <c:pt idx="0">
                  <c:v>64.599999999999994</c:v>
                </c:pt>
                <c:pt idx="1">
                  <c:v>77.5</c:v>
                </c:pt>
                <c:pt idx="2">
                  <c:v>98.1</c:v>
                </c:pt>
                <c:pt idx="3">
                  <c:v>113.2</c:v>
                </c:pt>
                <c:pt idx="4">
                  <c:v>142.30000000000001</c:v>
                </c:pt>
                <c:pt idx="5">
                  <c:v>175.1</c:v>
                </c:pt>
                <c:pt idx="6">
                  <c:v>145.19999999999999</c:v>
                </c:pt>
                <c:pt idx="7">
                  <c:v>170.4</c:v>
                </c:pt>
              </c:numCache>
            </c:numRef>
          </c:val>
        </c:ser>
        <c:dLbls>
          <c:showLegendKey val="0"/>
          <c:showVal val="0"/>
          <c:showCatName val="0"/>
          <c:showSerName val="0"/>
          <c:showPercent val="0"/>
          <c:showBubbleSize val="0"/>
        </c:dLbls>
        <c:gapWidth val="150"/>
        <c:axId val="296706824"/>
        <c:axId val="297436584"/>
      </c:barChart>
      <c:catAx>
        <c:axId val="296706824"/>
        <c:scaling>
          <c:orientation val="minMax"/>
        </c:scaling>
        <c:delete val="0"/>
        <c:axPos val="b"/>
        <c:numFmt formatCode="General" sourceLinked="1"/>
        <c:majorTickMark val="out"/>
        <c:minorTickMark val="none"/>
        <c:tickLblPos val="nextTo"/>
        <c:crossAx val="297436584"/>
        <c:crosses val="autoZero"/>
        <c:auto val="1"/>
        <c:lblAlgn val="ctr"/>
        <c:lblOffset val="100"/>
        <c:noMultiLvlLbl val="0"/>
      </c:catAx>
      <c:valAx>
        <c:axId val="297436584"/>
        <c:scaling>
          <c:orientation val="minMax"/>
        </c:scaling>
        <c:delete val="0"/>
        <c:axPos val="l"/>
        <c:majorGridlines/>
        <c:numFmt formatCode="General" sourceLinked="1"/>
        <c:majorTickMark val="out"/>
        <c:minorTickMark val="none"/>
        <c:tickLblPos val="nextTo"/>
        <c:crossAx val="296706824"/>
        <c:crosses val="autoZero"/>
        <c:crossBetween val="between"/>
        <c:majorUnit val="50"/>
      </c:valAx>
    </c:plotArea>
    <c:legend>
      <c:legendPos val="b"/>
      <c:layout>
        <c:manualLayout>
          <c:xMode val="edge"/>
          <c:yMode val="edge"/>
          <c:x val="0"/>
          <c:y val="0.838742344706912"/>
          <c:w val="1"/>
          <c:h val="0.13347987751531101"/>
        </c:manualLayout>
      </c:layout>
      <c:overlay val="0"/>
    </c:legend>
    <c:plotVisOnly val="1"/>
    <c:dispBlanksAs val="gap"/>
    <c:showDLblsOverMax val="0"/>
  </c:chart>
  <c:spPr>
    <a:ln>
      <a:noFill/>
    </a:ln>
  </c:spPr>
  <c:txPr>
    <a:bodyPr/>
    <a:lstStyle/>
    <a:p>
      <a:pPr>
        <a:defRPr sz="1000">
          <a:latin typeface="Arial Narrow" panose="020B0606020202030204" pitchFamily="34" charset="0"/>
        </a:defRPr>
      </a:pPr>
      <a:endParaRPr lang="sk-SK"/>
    </a:p>
  </c:txPr>
  <c:printSettings>
    <c:headerFooter/>
    <c:pageMargins b="0.78740157499999996" l="0.7" r="0.7" t="0.78740157499999996"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18197573656837"/>
          <c:y val="4.6979865771811416E-2"/>
          <c:w val="0.83015597920277295"/>
          <c:h val="0.70134228187919467"/>
        </c:manualLayout>
      </c:layout>
      <c:lineChart>
        <c:grouping val="standard"/>
        <c:varyColors val="0"/>
        <c:ser>
          <c:idx val="0"/>
          <c:order val="0"/>
          <c:tx>
            <c:strRef>
              <c:f>'K2.2.1 Mzdy'!$L$23</c:f>
              <c:strCache>
                <c:ptCount val="1"/>
                <c:pt idx="0">
                  <c:v>Priemerná mesačná mzda nominálna</c:v>
                </c:pt>
              </c:strCache>
            </c:strRef>
          </c:tx>
          <c:spPr>
            <a:ln w="25400">
              <a:solidFill>
                <a:srgbClr val="B7194A"/>
              </a:solid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'K2.2.1 Mzdy'!$M$22:$X$22</c:f>
              <c:strCache>
                <c:ptCount val="12"/>
                <c:pt idx="0">
                  <c:v>2008</c:v>
                </c:pt>
                <c:pt idx="1">
                  <c:v>2009</c:v>
                </c:pt>
                <c:pt idx="2">
                  <c:v>2010</c:v>
                </c:pt>
                <c:pt idx="3">
                  <c:v>2011</c:v>
                </c:pt>
                <c:pt idx="4">
                  <c:v>2012</c:v>
                </c:pt>
                <c:pt idx="5">
                  <c:v>2013</c:v>
                </c:pt>
                <c:pt idx="6">
                  <c:v>2014</c:v>
                </c:pt>
                <c:pt idx="7">
                  <c:v>2015</c:v>
                </c:pt>
                <c:pt idx="8">
                  <c:v>2016</c:v>
                </c:pt>
                <c:pt idx="9">
                  <c:v>2017</c:v>
                </c:pt>
                <c:pt idx="10">
                  <c:v>2018</c:v>
                </c:pt>
                <c:pt idx="11">
                  <c:v>2019</c:v>
                </c:pt>
              </c:strCache>
            </c:strRef>
          </c:cat>
          <c:val>
            <c:numRef>
              <c:f>'K2.2.1 Mzdy'!$M$23:$X$23</c:f>
              <c:numCache>
                <c:formatCode>General</c:formatCode>
                <c:ptCount val="12"/>
                <c:pt idx="0">
                  <c:v>108.1</c:v>
                </c:pt>
                <c:pt idx="1">
                  <c:v>103</c:v>
                </c:pt>
                <c:pt idx="2">
                  <c:v>103.2</c:v>
                </c:pt>
                <c:pt idx="3">
                  <c:v>102.2</c:v>
                </c:pt>
                <c:pt idx="4">
                  <c:v>102.4</c:v>
                </c:pt>
                <c:pt idx="5">
                  <c:v>102.4</c:v>
                </c:pt>
                <c:pt idx="6">
                  <c:v>104.1</c:v>
                </c:pt>
                <c:pt idx="7">
                  <c:v>102.9</c:v>
                </c:pt>
                <c:pt idx="8">
                  <c:v>103.3</c:v>
                </c:pt>
                <c:pt idx="9">
                  <c:v>104.6</c:v>
                </c:pt>
                <c:pt idx="10">
                  <c:v>106.2</c:v>
                </c:pt>
                <c:pt idx="11">
                  <c:v>107.8</c:v>
                </c:pt>
              </c:numCache>
            </c:numRef>
          </c:val>
          <c:smooth val="0"/>
          <c:extLst xmlns:c16r2="http://schemas.microsoft.com/office/drawing/2015/06/chart">
            <c:ext xmlns:c16="http://schemas.microsoft.com/office/drawing/2014/chart" uri="{C3380CC4-5D6E-409C-BE32-E72D297353CC}">
              <c16:uniqueId val="{00000010-E7FB-4E61-8968-45B80DC2EF88}"/>
            </c:ext>
          </c:extLst>
        </c:ser>
        <c:ser>
          <c:idx val="1"/>
          <c:order val="1"/>
          <c:tx>
            <c:strRef>
              <c:f>'K2.2.1 Mzdy'!$L$24</c:f>
              <c:strCache>
                <c:ptCount val="1"/>
                <c:pt idx="0">
                  <c:v>Priemerná mesačná mzda reálna</c:v>
                </c:pt>
              </c:strCache>
            </c:strRef>
          </c:tx>
          <c:spPr>
            <a:ln w="25400">
              <a:solidFill>
                <a:schemeClr val="bg1">
                  <a:lumMod val="50000"/>
                </a:schemeClr>
              </a:solidFill>
            </a:ln>
          </c:spPr>
          <c:marker>
            <c:spPr>
              <a:solidFill>
                <a:schemeClr val="bg1">
                  <a:lumMod val="50000"/>
                </a:schemeClr>
              </a:solidFill>
              <a:ln>
                <a:solidFill>
                  <a:schemeClr val="bg1">
                    <a:lumMod val="50000"/>
                  </a:schemeClr>
                </a:solidFill>
              </a:ln>
            </c:spPr>
          </c:marker>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'K2.2.1 Mzdy'!$M$22:$X$22</c:f>
              <c:strCache>
                <c:ptCount val="12"/>
                <c:pt idx="0">
                  <c:v>2008</c:v>
                </c:pt>
                <c:pt idx="1">
                  <c:v>2009</c:v>
                </c:pt>
                <c:pt idx="2">
                  <c:v>2010</c:v>
                </c:pt>
                <c:pt idx="3">
                  <c:v>2011</c:v>
                </c:pt>
                <c:pt idx="4">
                  <c:v>2012</c:v>
                </c:pt>
                <c:pt idx="5">
                  <c:v>2013</c:v>
                </c:pt>
                <c:pt idx="6">
                  <c:v>2014</c:v>
                </c:pt>
                <c:pt idx="7">
                  <c:v>2015</c:v>
                </c:pt>
                <c:pt idx="8">
                  <c:v>2016</c:v>
                </c:pt>
                <c:pt idx="9">
                  <c:v>2017</c:v>
                </c:pt>
                <c:pt idx="10">
                  <c:v>2018</c:v>
                </c:pt>
                <c:pt idx="11">
                  <c:v>2019</c:v>
                </c:pt>
              </c:strCache>
            </c:strRef>
          </c:cat>
          <c:val>
            <c:numRef>
              <c:f>'K2.2.1 Mzdy'!$M$24:$X$24</c:f>
              <c:numCache>
                <c:formatCode>General</c:formatCode>
                <c:ptCount val="12"/>
                <c:pt idx="0">
                  <c:v>103.3</c:v>
                </c:pt>
                <c:pt idx="1">
                  <c:v>101.4</c:v>
                </c:pt>
                <c:pt idx="2">
                  <c:v>102.2</c:v>
                </c:pt>
                <c:pt idx="3">
                  <c:v>98.4</c:v>
                </c:pt>
                <c:pt idx="4">
                  <c:v>98.8</c:v>
                </c:pt>
                <c:pt idx="5">
                  <c:v>101</c:v>
                </c:pt>
                <c:pt idx="6">
                  <c:v>104.2</c:v>
                </c:pt>
                <c:pt idx="7">
                  <c:v>103.2</c:v>
                </c:pt>
                <c:pt idx="8">
                  <c:v>103.8</c:v>
                </c:pt>
                <c:pt idx="9">
                  <c:v>103.3</c:v>
                </c:pt>
                <c:pt idx="10">
                  <c:v>103.6</c:v>
                </c:pt>
                <c:pt idx="11">
                  <c:v>105</c:v>
                </c:pt>
              </c:numCache>
            </c:numRef>
          </c:val>
          <c:smooth val="0"/>
          <c:extLst xmlns:c16r2="http://schemas.microsoft.com/office/drawing/2015/06/chart">
            <c:ext xmlns:c16="http://schemas.microsoft.com/office/drawing/2014/chart" uri="{C3380CC4-5D6E-409C-BE32-E72D297353CC}">
              <c16:uniqueId val="{00000020-E7FB-4E61-8968-45B80DC2EF88}"/>
            </c:ext>
          </c:extLst>
        </c:ser>
        <c:dLbls>
          <c:showLegendKey val="0"/>
          <c:showVal val="0"/>
          <c:showCatName val="0"/>
          <c:showSerName val="0"/>
          <c:showPercent val="0"/>
          <c:showBubbleSize val="0"/>
        </c:dLbls>
        <c:marker val="1"/>
        <c:smooth val="0"/>
        <c:axId val="297437368"/>
        <c:axId val="297440112"/>
      </c:lineChart>
      <c:catAx>
        <c:axId val="297437368"/>
        <c:scaling>
          <c:orientation val="minMax"/>
        </c:scaling>
        <c:delete val="0"/>
        <c:axPos val="b"/>
        <c:numFmt formatCode="General" sourceLinked="1"/>
        <c:majorTickMark val="out"/>
        <c:minorTickMark val="none"/>
        <c:tickLblPos val="nextTo"/>
        <c:txPr>
          <a:bodyPr rot="0" vert="horz"/>
          <a:lstStyle/>
          <a:p>
            <a:pPr>
              <a:defRPr/>
            </a:pPr>
            <a:endParaRPr lang="sk-SK"/>
          </a:p>
        </c:txPr>
        <c:crossAx val="297440112"/>
        <c:crossesAt val="94"/>
        <c:auto val="0"/>
        <c:lblAlgn val="ctr"/>
        <c:lblOffset val="100"/>
        <c:noMultiLvlLbl val="0"/>
      </c:catAx>
      <c:valAx>
        <c:axId val="297440112"/>
        <c:scaling>
          <c:orientation val="minMax"/>
          <c:max val="111"/>
          <c:min val="96"/>
        </c:scaling>
        <c:delete val="0"/>
        <c:axPos val="l"/>
        <c:majorGridlines/>
        <c:title>
          <c:tx>
            <c:rich>
              <a:bodyPr/>
              <a:lstStyle/>
              <a:p>
                <a:pPr>
                  <a:defRPr/>
                </a:pPr>
                <a:r>
                  <a:rPr lang="sk-SK"/>
                  <a:t>predchádzajúci rok = 100</a:t>
                </a:r>
              </a:p>
            </c:rich>
          </c:tx>
          <c:layout>
            <c:manualLayout>
              <c:xMode val="edge"/>
              <c:yMode val="edge"/>
              <c:x val="2.7729636048526862E-2"/>
              <c:y val="0.18456411069421691"/>
            </c:manualLayout>
          </c:layout>
          <c:overlay val="0"/>
        </c:title>
        <c:numFmt formatCode="#,##0.0" sourceLinked="0"/>
        <c:majorTickMark val="out"/>
        <c:minorTickMark val="none"/>
        <c:tickLblPos val="nextTo"/>
        <c:crossAx val="297437368"/>
        <c:crosses val="autoZero"/>
        <c:crossBetween val="between"/>
        <c:majorUnit val="2"/>
      </c:valAx>
    </c:plotArea>
    <c:legend>
      <c:legendPos val="r"/>
      <c:layout>
        <c:manualLayout>
          <c:xMode val="edge"/>
          <c:yMode val="edge"/>
          <c:x val="0.12824974867743114"/>
          <c:y val="0.89933026828022256"/>
          <c:w val="0.83015670701474276"/>
          <c:h val="7.0469798657718324E-2"/>
        </c:manualLayout>
      </c:layout>
      <c:overlay val="0"/>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B7194A">
                <a:alpha val="80000"/>
              </a:srgb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'K2.2.1 Mzdy'!$L$6:$S$6</c:f>
              <c:numCache>
                <c:formatCode>General</c:formatCode>
                <c:ptCount val="8"/>
                <c:pt idx="0">
                  <c:v>2012</c:v>
                </c:pt>
                <c:pt idx="1">
                  <c:v>2013</c:v>
                </c:pt>
                <c:pt idx="2">
                  <c:v>2014</c:v>
                </c:pt>
                <c:pt idx="3">
                  <c:v>2015</c:v>
                </c:pt>
                <c:pt idx="4">
                  <c:v>2016</c:v>
                </c:pt>
                <c:pt idx="5">
                  <c:v>2017</c:v>
                </c:pt>
                <c:pt idx="6">
                  <c:v>2018</c:v>
                </c:pt>
                <c:pt idx="7">
                  <c:v>2019</c:v>
                </c:pt>
              </c:numCache>
            </c:numRef>
          </c:cat>
          <c:val>
            <c:numRef>
              <c:f>'K2.2.1 Mzdy'!$L$7:$S$7</c:f>
              <c:numCache>
                <c:formatCode>#,##0</c:formatCode>
                <c:ptCount val="8"/>
                <c:pt idx="0">
                  <c:v>805</c:v>
                </c:pt>
                <c:pt idx="1">
                  <c:v>824</c:v>
                </c:pt>
                <c:pt idx="2">
                  <c:v>858</c:v>
                </c:pt>
                <c:pt idx="3">
                  <c:v>883</c:v>
                </c:pt>
                <c:pt idx="4">
                  <c:v>912</c:v>
                </c:pt>
                <c:pt idx="5">
                  <c:v>954</c:v>
                </c:pt>
                <c:pt idx="6">
                  <c:v>1013</c:v>
                </c:pt>
                <c:pt idx="7">
                  <c:v>1092</c:v>
                </c:pt>
              </c:numCache>
            </c:numRef>
          </c:val>
        </c:ser>
        <c:dLbls>
          <c:dLblPos val="outEnd"/>
          <c:showLegendKey val="0"/>
          <c:showVal val="1"/>
          <c:showCatName val="0"/>
          <c:showSerName val="0"/>
          <c:showPercent val="0"/>
          <c:showBubbleSize val="0"/>
        </c:dLbls>
        <c:gapWidth val="80"/>
        <c:overlap val="25"/>
        <c:axId val="297433056"/>
        <c:axId val="297435800"/>
      </c:barChart>
      <c:catAx>
        <c:axId val="29743305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cap="none" spc="20" normalizeH="0" baseline="0">
                <a:solidFill>
                  <a:sysClr val="windowText" lastClr="000000"/>
                </a:solidFill>
                <a:latin typeface="Arial Narrow" panose="020B0606020202030204" pitchFamily="34" charset="0"/>
                <a:ea typeface="+mn-ea"/>
                <a:cs typeface="+mn-cs"/>
              </a:defRPr>
            </a:pPr>
            <a:endParaRPr lang="sk-SK"/>
          </a:p>
        </c:txPr>
        <c:crossAx val="297435800"/>
        <c:crosses val="autoZero"/>
        <c:auto val="1"/>
        <c:lblAlgn val="ctr"/>
        <c:lblOffset val="100"/>
        <c:noMultiLvlLbl val="0"/>
      </c:catAx>
      <c:valAx>
        <c:axId val="297435800"/>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spc="20" baseline="0">
                <a:solidFill>
                  <a:sysClr val="windowText" lastClr="000000"/>
                </a:solidFill>
                <a:latin typeface="Arial Narrow" panose="020B0606020202030204" pitchFamily="34" charset="0"/>
                <a:ea typeface="+mn-ea"/>
                <a:cs typeface="+mn-cs"/>
              </a:defRPr>
            </a:pPr>
            <a:endParaRPr lang="sk-SK"/>
          </a:p>
        </c:txPr>
        <c:crossAx val="297433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9950727723112344E-2"/>
          <c:y val="7.5878365123475344E-2"/>
          <c:w val="0.42253294276781955"/>
          <c:h val="0.78231994753642442"/>
        </c:manualLayout>
      </c:layout>
      <c:pieChart>
        <c:varyColors val="1"/>
        <c:ser>
          <c:idx val="0"/>
          <c:order val="0"/>
          <c:dPt>
            <c:idx val="0"/>
            <c:bubble3D val="0"/>
            <c:spPr>
              <a:solidFill>
                <a:srgbClr val="E02C64"/>
              </a:solidFill>
            </c:spPr>
          </c:dPt>
          <c:dPt>
            <c:idx val="1"/>
            <c:bubble3D val="0"/>
            <c:spPr>
              <a:solidFill>
                <a:srgbClr val="FAACBF"/>
              </a:solidFill>
            </c:spPr>
          </c:dPt>
          <c:dPt>
            <c:idx val="2"/>
            <c:bubble3D val="0"/>
            <c:spPr>
              <a:solidFill>
                <a:srgbClr val="B7194A"/>
              </a:solidFill>
              <a:ln>
                <a:solidFill>
                  <a:srgbClr val="B7194A"/>
                </a:solidFill>
              </a:ln>
            </c:spPr>
          </c:dPt>
          <c:dPt>
            <c:idx val="3"/>
            <c:bubble3D val="0"/>
            <c:spPr>
              <a:solidFill>
                <a:schemeClr val="bg1">
                  <a:lumMod val="65000"/>
                </a:schemeClr>
              </a:solidFill>
            </c:spPr>
          </c:dPt>
          <c:dPt>
            <c:idx val="4"/>
            <c:bubble3D val="0"/>
            <c:spPr>
              <a:solidFill>
                <a:schemeClr val="bg1">
                  <a:lumMod val="85000"/>
                </a:schemeClr>
              </a:solidFill>
            </c:spPr>
          </c:dPt>
          <c:dPt>
            <c:idx val="5"/>
            <c:bubble3D val="0"/>
            <c:spPr>
              <a:solidFill>
                <a:srgbClr val="E593AA"/>
              </a:solidFill>
            </c:spPr>
          </c:dPt>
          <c:dPt>
            <c:idx val="6"/>
            <c:bubble3D val="0"/>
            <c:spPr>
              <a:solidFill>
                <a:srgbClr val="FCC4DD"/>
              </a:solidFill>
            </c:spPr>
          </c:dPt>
          <c:dPt>
            <c:idx val="7"/>
            <c:bubble3D val="0"/>
            <c:spPr>
              <a:solidFill>
                <a:schemeClr val="bg1">
                  <a:lumMod val="50000"/>
                </a:schemeClr>
              </a:solidFill>
            </c:spPr>
          </c:dPt>
          <c:dPt>
            <c:idx val="8"/>
            <c:bubble3D val="0"/>
            <c:spPr>
              <a:solidFill>
                <a:schemeClr val="bg1">
                  <a:lumMod val="95000"/>
                </a:schemeClr>
              </a:solidFill>
            </c:spPr>
          </c:dPt>
          <c:dPt>
            <c:idx val="9"/>
            <c:bubble3D val="0"/>
            <c:spPr>
              <a:solidFill>
                <a:schemeClr val="accent3">
                  <a:lumMod val="20000"/>
                  <a:lumOff val="80000"/>
                </a:schemeClr>
              </a:solidFill>
            </c:spPr>
          </c:dPt>
          <c:dPt>
            <c:idx val="10"/>
            <c:bubble3D val="0"/>
            <c:spPr>
              <a:solidFill>
                <a:srgbClr val="F56486"/>
              </a:solidFill>
            </c:spPr>
          </c:dPt>
          <c:dLbls>
            <c:dLbl>
              <c:idx val="0"/>
              <c:layout>
                <c:manualLayout>
                  <c:x val="4.7149565372278282E-2"/>
                  <c:y val="-0.28166706569523348"/>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0.26760022878828016"/>
                  <c:y val="-0.28768885826822577"/>
                </c:manualLayout>
              </c:layout>
              <c:showLegendKey val="0"/>
              <c:showVal val="0"/>
              <c:showCatName val="1"/>
              <c:showSerName val="0"/>
              <c:showPercent val="1"/>
              <c:showBubbleSize val="0"/>
              <c:extLst>
                <c:ext xmlns:c15="http://schemas.microsoft.com/office/drawing/2012/chart" uri="{CE6537A1-D6FC-4f65-9D91-7224C49458BB}">
                  <c15:layout/>
                </c:ext>
              </c:extLst>
            </c:dLbl>
            <c:dLbl>
              <c:idx val="2"/>
              <c:layout>
                <c:manualLayout>
                  <c:x val="0.2176582155132846"/>
                  <c:y val="-0.16093712896139575"/>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0.29016506719475316"/>
                  <c:y val="-3.1262362869013009E-2"/>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21467978597795076"/>
                      <c:h val="0.16441232515750487"/>
                    </c:manualLayout>
                  </c15:layout>
                </c:ext>
              </c:extLst>
            </c:dLbl>
            <c:dLbl>
              <c:idx val="4"/>
              <c:layout>
                <c:manualLayout>
                  <c:x val="0.19031498766754307"/>
                  <c:y val="1.574588689407146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0.26576969460541905"/>
                  <c:y val="6.8361525250698538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6"/>
              <c:layout>
                <c:manualLayout>
                  <c:x val="0.30989838198883324"/>
                  <c:y val="9.619224244536409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7"/>
              <c:layout>
                <c:manualLayout>
                  <c:x val="8.1262171473006128E-2"/>
                  <c:y val="5.0536296834300151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8"/>
              <c:layout>
                <c:manualLayout>
                  <c:x val="-0.12655238432653748"/>
                  <c:y val="1.376685163532157E-2"/>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2314408695778179"/>
                      <c:h val="0.17660418635878744"/>
                    </c:manualLayout>
                  </c15:layout>
                </c:ext>
              </c:extLst>
            </c:dLbl>
            <c:dLbl>
              <c:idx val="9"/>
              <c:layout>
                <c:manualLayout>
                  <c:x val="3.4295122228005792E-2"/>
                  <c:y val="-0.110608522225159"/>
                </c:manualLayout>
              </c:layout>
              <c:numFmt formatCode="0.0%" sourceLinked="0"/>
              <c:spPr>
                <a:noFill/>
                <a:ln>
                  <a:noFill/>
                </a:ln>
                <a:effectLst/>
              </c:spPr>
              <c:txPr>
                <a:bodyPr wrap="square" lIns="38100" tIns="19050" rIns="38100" bIns="19050" anchor="ctr">
                  <a:spAutoFit/>
                </a:bodyPr>
                <a:lstStyle/>
                <a:p>
                  <a:pPr>
                    <a:defRPr sz="1000" b="0">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Lst>
            </c:dLbl>
            <c:dLbl>
              <c:idx val="10"/>
              <c:layout>
                <c:manualLayout>
                  <c:x val="4.7405022824284819E-2"/>
                  <c:y val="0.18097446436821332"/>
                </c:manualLayout>
              </c:layout>
              <c:numFmt formatCode="0.0%" sourceLinked="0"/>
              <c:spPr>
                <a:noFill/>
                <a:ln>
                  <a:noFill/>
                </a:ln>
                <a:effectLst/>
              </c:spPr>
              <c:txPr>
                <a:bodyPr wrap="square" lIns="38100" tIns="19050" rIns="38100" bIns="19050" anchor="ctr">
                  <a:spAutoFit/>
                </a:bodyPr>
                <a:lstStyle/>
                <a:p>
                  <a:pPr>
                    <a:defRPr>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'K2.2.4 BOZP'!$P$4:$P$14</c:f>
              <c:strCache>
                <c:ptCount val="11"/>
                <c:pt idx="0">
                  <c:v>Náradie, nástroje, ručne ovládané strojčeky a prístroje</c:v>
                </c:pt>
                <c:pt idx="1">
                  <c:v>Priemyselné škodliviny, horúce látky a predmety, oheň a výbušniny</c:v>
                </c:pt>
                <c:pt idx="2">
                  <c:v>Elektrina</c:v>
                </c:pt>
                <c:pt idx="3">
                  <c:v>Kotly, nádoby a vedenia (potrubia) pod tlakom </c:v>
                </c:pt>
                <c:pt idx="4">
                  <c:v>Ľudia, zvieratá a prírodné živly</c:v>
                </c:pt>
                <c:pt idx="5">
                  <c:v>Iné zdroje</c:v>
                </c:pt>
                <c:pt idx="6">
                  <c:v>Dopravné prostriedky</c:v>
                </c:pt>
                <c:pt idx="7">
                  <c:v>Zdvíhadlá a dopravníky, zdvíhacie a dopravné pomôcky</c:v>
                </c:pt>
                <c:pt idx="8">
                  <c:v>Stroje - hnacie, pomocné, obrábacie a pracovné</c:v>
                </c:pt>
                <c:pt idx="9">
                  <c:v>Pracovné, príp. cestné dopravné priestory ako zdroje pádov osôb </c:v>
                </c:pt>
                <c:pt idx="10">
                  <c:v>Materiál, bremená, predmety</c:v>
                </c:pt>
              </c:strCache>
            </c:strRef>
          </c:cat>
          <c:val>
            <c:numRef>
              <c:f>'K2.2.4 BOZP'!$Q$4:$Q$14</c:f>
              <c:numCache>
                <c:formatCode>0.0%</c:formatCode>
                <c:ptCount val="11"/>
                <c:pt idx="0">
                  <c:v>9.0999999999999998E-2</c:v>
                </c:pt>
                <c:pt idx="1">
                  <c:v>2.1999999999999999E-2</c:v>
                </c:pt>
                <c:pt idx="2">
                  <c:v>2E-3</c:v>
                </c:pt>
                <c:pt idx="3">
                  <c:v>1E-3</c:v>
                </c:pt>
                <c:pt idx="4">
                  <c:v>4.2000000000000003E-2</c:v>
                </c:pt>
                <c:pt idx="5">
                  <c:v>4.2000000000000003E-2</c:v>
                </c:pt>
                <c:pt idx="6">
                  <c:v>8.2000000000000003E-2</c:v>
                </c:pt>
                <c:pt idx="7">
                  <c:v>2.8000000000000001E-2</c:v>
                </c:pt>
                <c:pt idx="8">
                  <c:v>0.11</c:v>
                </c:pt>
                <c:pt idx="9">
                  <c:v>0.28299999999999997</c:v>
                </c:pt>
                <c:pt idx="10">
                  <c:v>0.29699999999999999</c:v>
                </c:pt>
              </c:numCache>
            </c:numRef>
          </c:val>
        </c:ser>
        <c:dLbls>
          <c:showLegendKey val="0"/>
          <c:showVal val="0"/>
          <c:showCatName val="0"/>
          <c:showSerName val="0"/>
          <c:showPercent val="0"/>
          <c:showBubbleSize val="0"/>
          <c:showLeaderLines val="1"/>
        </c:dLbls>
        <c:firstSliceAng val="45"/>
      </c:pieChart>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2999829799432072E-2"/>
          <c:y val="0.17624391184022892"/>
          <c:w val="0.42253294276781955"/>
          <c:h val="0.78231994753642442"/>
        </c:manualLayout>
      </c:layout>
      <c:pieChart>
        <c:varyColors val="1"/>
        <c:ser>
          <c:idx val="0"/>
          <c:order val="0"/>
          <c:dPt>
            <c:idx val="0"/>
            <c:bubble3D val="0"/>
            <c:spPr>
              <a:solidFill>
                <a:srgbClr val="E02C64"/>
              </a:solidFill>
              <a:ln>
                <a:solidFill>
                  <a:srgbClr val="B7194A"/>
                </a:solidFill>
              </a:ln>
            </c:spPr>
          </c:dPt>
          <c:dPt>
            <c:idx val="1"/>
            <c:bubble3D val="0"/>
            <c:spPr>
              <a:solidFill>
                <a:srgbClr val="E85E89"/>
              </a:solidFill>
            </c:spPr>
          </c:dPt>
          <c:dPt>
            <c:idx val="2"/>
            <c:bubble3D val="0"/>
            <c:spPr>
              <a:solidFill>
                <a:srgbClr val="B7194A"/>
              </a:solidFill>
              <a:ln>
                <a:solidFill>
                  <a:srgbClr val="B7194A"/>
                </a:solidFill>
              </a:ln>
            </c:spPr>
          </c:dPt>
          <c:dPt>
            <c:idx val="3"/>
            <c:bubble3D val="0"/>
            <c:spPr>
              <a:solidFill>
                <a:sysClr val="window" lastClr="FFFFFF">
                  <a:lumMod val="50000"/>
                </a:sysClr>
              </a:solidFill>
            </c:spPr>
          </c:dPt>
          <c:dPt>
            <c:idx val="4"/>
            <c:bubble3D val="0"/>
            <c:spPr>
              <a:solidFill>
                <a:schemeClr val="bg1">
                  <a:lumMod val="85000"/>
                </a:schemeClr>
              </a:solidFill>
            </c:spPr>
          </c:dPt>
          <c:dPt>
            <c:idx val="5"/>
            <c:bubble3D val="0"/>
            <c:spPr>
              <a:solidFill>
                <a:srgbClr val="FAACBF"/>
              </a:solidFill>
            </c:spPr>
          </c:dPt>
          <c:dPt>
            <c:idx val="6"/>
            <c:bubble3D val="0"/>
            <c:spPr>
              <a:solidFill>
                <a:srgbClr val="FCC4DD"/>
              </a:solidFill>
            </c:spPr>
          </c:dPt>
          <c:dPt>
            <c:idx val="7"/>
            <c:bubble3D val="0"/>
            <c:spPr>
              <a:solidFill>
                <a:sysClr val="window" lastClr="FFFFFF">
                  <a:lumMod val="50000"/>
                </a:sysClr>
              </a:solidFill>
            </c:spPr>
          </c:dPt>
          <c:dPt>
            <c:idx val="9"/>
            <c:bubble3D val="0"/>
            <c:spPr>
              <a:solidFill>
                <a:schemeClr val="accent3">
                  <a:lumMod val="20000"/>
                  <a:lumOff val="80000"/>
                </a:schemeClr>
              </a:solidFill>
            </c:spPr>
          </c:dPt>
          <c:dPt>
            <c:idx val="10"/>
            <c:bubble3D val="0"/>
            <c:spPr>
              <a:solidFill>
                <a:srgbClr val="F56486"/>
              </a:solidFill>
            </c:spPr>
          </c:dPt>
          <c:dPt>
            <c:idx val="11"/>
            <c:bubble3D val="0"/>
            <c:spPr>
              <a:solidFill>
                <a:srgbClr val="FF7C80">
                  <a:lumMod val="20000"/>
                  <a:lumOff val="80000"/>
                </a:srgbClr>
              </a:solidFill>
            </c:spPr>
          </c:dPt>
          <c:dPt>
            <c:idx val="12"/>
            <c:bubble3D val="0"/>
            <c:spPr>
              <a:solidFill>
                <a:srgbClr val="FF7C80">
                  <a:lumMod val="40000"/>
                  <a:lumOff val="60000"/>
                </a:srgbClr>
              </a:solidFill>
            </c:spPr>
          </c:dPt>
          <c:dPt>
            <c:idx val="13"/>
            <c:bubble3D val="0"/>
            <c:spPr>
              <a:solidFill>
                <a:sysClr val="windowText" lastClr="000000">
                  <a:lumMod val="50000"/>
                  <a:lumOff val="50000"/>
                </a:sysClr>
              </a:solidFill>
            </c:spPr>
          </c:dPt>
          <c:dPt>
            <c:idx val="14"/>
            <c:bubble3D val="0"/>
            <c:spPr>
              <a:solidFill>
                <a:sysClr val="window" lastClr="FFFFFF">
                  <a:lumMod val="85000"/>
                </a:sysClr>
              </a:solidFill>
            </c:spPr>
          </c:dPt>
          <c:dLbls>
            <c:dLbl>
              <c:idx val="0"/>
              <c:layout>
                <c:manualLayout>
                  <c:x val="0.11933538023430328"/>
                  <c:y val="0.23685558892767269"/>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0.16715809841175996"/>
                  <c:y val="0.14055866277590562"/>
                </c:manualLayout>
              </c:layout>
              <c:showLegendKey val="0"/>
              <c:showVal val="0"/>
              <c:showCatName val="1"/>
              <c:showSerName val="0"/>
              <c:showPercent val="1"/>
              <c:showBubbleSize val="0"/>
              <c:extLst>
                <c:ext xmlns:c15="http://schemas.microsoft.com/office/drawing/2012/chart" uri="{CE6537A1-D6FC-4f65-9D91-7224C49458BB}">
                  <c15:layout/>
                </c:ext>
              </c:extLst>
            </c:dLbl>
            <c:dLbl>
              <c:idx val="2"/>
              <c:layout>
                <c:manualLayout>
                  <c:x val="9.043892607497718E-2"/>
                  <c:y val="-2.3383698659289211E-2"/>
                </c:manualLayout>
              </c:layout>
              <c:numFmt formatCode="0.0%" sourceLinked="0"/>
              <c:spPr>
                <a:noFill/>
                <a:ln>
                  <a:noFill/>
                </a:ln>
                <a:effectLst/>
              </c:spPr>
              <c:txPr>
                <a:bodyPr/>
                <a:lstStyle/>
                <a:p>
                  <a:pPr>
                    <a:defRPr sz="1050">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0.19061167860684952"/>
                  <c:y val="-3.3756267185138563E-4"/>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8457830047658766"/>
                      <c:h val="0.10151603744995512"/>
                    </c:manualLayout>
                  </c15:layout>
                </c:ext>
              </c:extLst>
            </c:dLbl>
            <c:dLbl>
              <c:idx val="4"/>
              <c:layout>
                <c:manualLayout>
                  <c:x val="-0.11650120099132215"/>
                  <c:y val="-0.16147503724196638"/>
                </c:manualLayout>
              </c:layou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2.1768035858558875E-2"/>
                  <c:y val="-0.22437727175994893"/>
                </c:manualLayout>
              </c:layout>
              <c:showLegendKey val="0"/>
              <c:showVal val="0"/>
              <c:showCatName val="1"/>
              <c:showSerName val="0"/>
              <c:showPercent val="1"/>
              <c:showBubbleSize val="0"/>
              <c:extLst>
                <c:ext xmlns:c15="http://schemas.microsoft.com/office/drawing/2012/chart" uri="{CE6537A1-D6FC-4f65-9D91-7224C49458BB}">
                  <c15:layout/>
                </c:ext>
              </c:extLst>
            </c:dLbl>
            <c:dLbl>
              <c:idx val="6"/>
              <c:layout>
                <c:manualLayout>
                  <c:x val="2.92699150445562E-2"/>
                  <c:y val="-0.18538096677731389"/>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9233170039218936"/>
                      <c:h val="0.12460846988721003"/>
                    </c:manualLayout>
                  </c15:layout>
                </c:ext>
              </c:extLst>
            </c:dLbl>
            <c:dLbl>
              <c:idx val="7"/>
              <c:layout>
                <c:manualLayout>
                  <c:x val="0.26296089631172986"/>
                  <c:y val="-0.25410325513434534"/>
                </c:manualLayout>
              </c:layout>
              <c:showLegendKey val="0"/>
              <c:showVal val="0"/>
              <c:showCatName val="1"/>
              <c:showSerName val="0"/>
              <c:showPercent val="1"/>
              <c:showBubbleSize val="0"/>
              <c:extLst>
                <c:ext xmlns:c15="http://schemas.microsoft.com/office/drawing/2012/chart" uri="{CE6537A1-D6FC-4f65-9D91-7224C49458BB}">
                  <c15:layout/>
                </c:ext>
              </c:extLst>
            </c:dLbl>
            <c:dLbl>
              <c:idx val="8"/>
              <c:layout>
                <c:manualLayout>
                  <c:x val="0.39166469673063908"/>
                  <c:y val="-0.18564120464323403"/>
                </c:manualLayout>
              </c:layout>
              <c:showLegendKey val="0"/>
              <c:showVal val="0"/>
              <c:showCatName val="1"/>
              <c:showSerName val="0"/>
              <c:showPercent val="1"/>
              <c:showBubbleSize val="0"/>
              <c:extLst>
                <c:ext xmlns:c15="http://schemas.microsoft.com/office/drawing/2012/chart" uri="{CE6537A1-D6FC-4f65-9D91-7224C49458BB}">
                  <c15:layout/>
                </c:ext>
              </c:extLst>
            </c:dLbl>
            <c:dLbl>
              <c:idx val="9"/>
              <c:layout>
                <c:manualLayout>
                  <c:x val="0.40271218959763816"/>
                  <c:y val="-6.3799172010715152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10"/>
              <c:layout>
                <c:manualLayout>
                  <c:x val="0.23457567577968222"/>
                  <c:y val="2.2702492085396542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11"/>
              <c:layout>
                <c:manualLayout>
                  <c:x val="0.37590956069510323"/>
                  <c:y val="0.11371361311794781"/>
                </c:manualLayout>
              </c:layout>
              <c:showLegendKey val="0"/>
              <c:showVal val="0"/>
              <c:showCatName val="1"/>
              <c:showSerName val="0"/>
              <c:showPercent val="1"/>
              <c:showBubbleSize val="0"/>
              <c:extLst>
                <c:ext xmlns:c15="http://schemas.microsoft.com/office/drawing/2012/chart" uri="{CE6537A1-D6FC-4f65-9D91-7224C49458BB}">
                  <c15:layout/>
                </c:ext>
              </c:extLst>
            </c:dLbl>
            <c:dLbl>
              <c:idx val="12"/>
              <c:layout>
                <c:manualLayout>
                  <c:x val="0.23313436979455857"/>
                  <c:y val="0.13220659144411073"/>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4658839148767736"/>
                      <c:h val="6.942996131350633E-2"/>
                    </c:manualLayout>
                  </c15:layout>
                </c:ext>
              </c:extLst>
            </c:dLbl>
            <c:dLbl>
              <c:idx val="13"/>
              <c:layout>
                <c:manualLayout>
                  <c:x val="0.24775592217744805"/>
                  <c:y val="0.19993976783829848"/>
                </c:manualLayout>
              </c:layout>
              <c:showLegendKey val="0"/>
              <c:showVal val="0"/>
              <c:showCatName val="1"/>
              <c:showSerName val="0"/>
              <c:showPercent val="1"/>
              <c:showBubbleSize val="0"/>
              <c:extLst>
                <c:ext xmlns:c15="http://schemas.microsoft.com/office/drawing/2012/chart" uri="{CE6537A1-D6FC-4f65-9D91-7224C49458BB}">
                  <c15:layout/>
                </c:ext>
              </c:extLst>
            </c:dLbl>
            <c:dLbl>
              <c:idx val="14"/>
              <c:layout>
                <c:manualLayout>
                  <c:x val="0.12678338766691771"/>
                  <c:y val="0.22795275590551181"/>
                </c:manualLayout>
              </c:layou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'K2.2.4 BOZP'!$P$26:$P$40</c:f>
              <c:strCache>
                <c:ptCount val="15"/>
                <c:pt idx="0">
                  <c:v>Poľnohospo-dárstvo, lesníctvo a  rybolov</c:v>
                </c:pt>
                <c:pt idx="1">
                  <c:v>Ťažba a dobývanie</c:v>
                </c:pt>
                <c:pt idx="2">
                  <c:v>Priemyselná výroba</c:v>
                </c:pt>
                <c:pt idx="3">
                  <c:v>Dodávka elektriny, plynu, pary a studeného vzduchu</c:v>
                </c:pt>
                <c:pt idx="4">
                  <c:v>Dodávka vody; čistenie a odvod odpadových vôd, odpady a služby odstraňovania odpadov</c:v>
                </c:pt>
                <c:pt idx="5">
                  <c:v>Stavebníctvo</c:v>
                </c:pt>
                <c:pt idx="6">
                  <c:v>Veľkoobchod a maloobchod; oprava motorových vozidiel a motocyklov</c:v>
                </c:pt>
                <c:pt idx="7">
                  <c:v>Doprava a skladovanie</c:v>
                </c:pt>
                <c:pt idx="8">
                  <c:v>Ubytovacie a stravovacie služby</c:v>
                </c:pt>
                <c:pt idx="9">
                  <c:v>Odborné, vedecké a technické činnosti</c:v>
                </c:pt>
                <c:pt idx="10">
                  <c:v>Verejná správa a obrana; povinné sociálne zabezepčenie</c:v>
                </c:pt>
                <c:pt idx="11">
                  <c:v>Vzdelávanie</c:v>
                </c:pt>
                <c:pt idx="12">
                  <c:v>Zdravotníctvo a sociálna pomoc</c:v>
                </c:pt>
                <c:pt idx="13">
                  <c:v>Umenie, zábava a rekreácia</c:v>
                </c:pt>
                <c:pt idx="14">
                  <c:v>Ostatné činnosti</c:v>
                </c:pt>
              </c:strCache>
            </c:strRef>
          </c:cat>
          <c:val>
            <c:numRef>
              <c:f>'K2.2.4 BOZP'!$Q$26:$Q$40</c:f>
              <c:numCache>
                <c:formatCode>General</c:formatCode>
                <c:ptCount val="15"/>
                <c:pt idx="0">
                  <c:v>38</c:v>
                </c:pt>
                <c:pt idx="1">
                  <c:v>57</c:v>
                </c:pt>
                <c:pt idx="2">
                  <c:v>180</c:v>
                </c:pt>
                <c:pt idx="3">
                  <c:v>1</c:v>
                </c:pt>
                <c:pt idx="4">
                  <c:v>1</c:v>
                </c:pt>
                <c:pt idx="5">
                  <c:v>13</c:v>
                </c:pt>
                <c:pt idx="6">
                  <c:v>4</c:v>
                </c:pt>
                <c:pt idx="7">
                  <c:v>3</c:v>
                </c:pt>
                <c:pt idx="8">
                  <c:v>2</c:v>
                </c:pt>
                <c:pt idx="9">
                  <c:v>2</c:v>
                </c:pt>
                <c:pt idx="10">
                  <c:v>1</c:v>
                </c:pt>
                <c:pt idx="11">
                  <c:v>1</c:v>
                </c:pt>
                <c:pt idx="12">
                  <c:v>42</c:v>
                </c:pt>
                <c:pt idx="13">
                  <c:v>1</c:v>
                </c:pt>
                <c:pt idx="14">
                  <c:v>1</c:v>
                </c:pt>
              </c:numCache>
            </c:numRef>
          </c:val>
        </c:ser>
        <c:dLbls>
          <c:showLegendKey val="0"/>
          <c:showVal val="0"/>
          <c:showCatName val="0"/>
          <c:showSerName val="0"/>
          <c:showPercent val="0"/>
          <c:showBubbleSize val="0"/>
          <c:showLeaderLines val="1"/>
        </c:dLbls>
        <c:firstSliceAng val="85"/>
      </c:pieChart>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118831873049799"/>
          <c:y val="0.11203169385099289"/>
          <c:w val="0.58549306336707907"/>
          <c:h val="0.88244169837621977"/>
        </c:manualLayout>
      </c:layout>
      <c:doughnutChart>
        <c:varyColors val="1"/>
        <c:ser>
          <c:idx val="0"/>
          <c:order val="0"/>
          <c:dPt>
            <c:idx val="0"/>
            <c:bubble3D val="0"/>
            <c:spPr>
              <a:solidFill>
                <a:srgbClr val="B7194A"/>
              </a:solidFill>
            </c:spPr>
          </c:dPt>
          <c:dPt>
            <c:idx val="1"/>
            <c:bubble3D val="0"/>
            <c:spPr>
              <a:solidFill>
                <a:sysClr val="window" lastClr="FFFFFF">
                  <a:lumMod val="50000"/>
                </a:sysClr>
              </a:solidFill>
            </c:spPr>
          </c:dPt>
          <c:dPt>
            <c:idx val="2"/>
            <c:bubble3D val="0"/>
            <c:spPr>
              <a:solidFill>
                <a:srgbClr val="E85E86"/>
              </a:solidFill>
            </c:spPr>
          </c:dPt>
          <c:dPt>
            <c:idx val="3"/>
            <c:bubble3D val="0"/>
            <c:spPr>
              <a:solidFill>
                <a:sysClr val="window" lastClr="FFFFFF">
                  <a:lumMod val="75000"/>
                </a:sysClr>
              </a:solidFill>
            </c:spPr>
          </c:dPt>
          <c:dPt>
            <c:idx val="4"/>
            <c:bubble3D val="0"/>
            <c:spPr>
              <a:solidFill>
                <a:srgbClr val="FAACBF"/>
              </a:solidFill>
            </c:spPr>
          </c:dPt>
          <c:dLbls>
            <c:dLbl>
              <c:idx val="0"/>
              <c:layout>
                <c:manualLayout>
                  <c:x val="0"/>
                  <c:y val="5.6980056980056912E-2"/>
                </c:manualLayout>
              </c:layout>
              <c:tx>
                <c:rich>
                  <a:bodyPr/>
                  <a:lstStyle/>
                  <a:p>
                    <a:fld id="{DBCC56EE-44BF-41D2-B95E-AF64B64BF365}" type="VALUE">
                      <a:rPr lang="en-US"/>
                      <a:pPr/>
                      <a:t>[HODNOTA]</a:t>
                    </a:fld>
                    <a:r>
                      <a:rPr lang="en-US"/>
                      <a:t> tis.</a:t>
                    </a:r>
                    <a:endParaRPr lang="en-US" baseline="0"/>
                  </a:p>
                  <a:p>
                    <a:fld id="{D4C6E1F3-0E67-4C54-8DA9-5CDD226DC476}"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dLbl>
              <c:idx val="1"/>
              <c:layout>
                <c:manualLayout>
                  <c:x val="7.1684587813620072E-3"/>
                  <c:y val="2.3923444976076555E-2"/>
                </c:manualLayout>
              </c:layout>
              <c:tx>
                <c:rich>
                  <a:bodyPr/>
                  <a:lstStyle/>
                  <a:p>
                    <a:fld id="{51367937-32A8-4E16-93FE-8D5920BE8075}" type="VALUE">
                      <a:rPr lang="en-US"/>
                      <a:pPr/>
                      <a:t>[HODNOTA]</a:t>
                    </a:fld>
                    <a:r>
                      <a:rPr lang="en-US"/>
                      <a:t> tis. </a:t>
                    </a:r>
                    <a:endParaRPr lang="en-US" baseline="0"/>
                  </a:p>
                  <a:p>
                    <a:fld id="{9C7C1B75-420D-4084-B85B-3B19F15D6155}"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dLbl>
              <c:idx val="2"/>
              <c:layout>
                <c:manualLayout>
                  <c:x val="-2.8673835125448029E-2"/>
                  <c:y val="-1.9936204146730464E-2"/>
                </c:manualLayout>
              </c:layout>
              <c:tx>
                <c:rich>
                  <a:bodyPr/>
                  <a:lstStyle/>
                  <a:p>
                    <a:fld id="{CC25A295-00B1-4665-BF4E-4B47CBEC21CD}" type="VALUE">
                      <a:rPr lang="en-US"/>
                      <a:pPr/>
                      <a:t>[HODNOTA]</a:t>
                    </a:fld>
                    <a:r>
                      <a:rPr lang="en-US"/>
                      <a:t> tis.</a:t>
                    </a:r>
                    <a:endParaRPr lang="en-US" baseline="0"/>
                  </a:p>
                  <a:p>
                    <a:fld id="{FFE0BBAC-549D-4479-B6F3-CF60C47CF3D9}"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dLbl>
              <c:idx val="3"/>
              <c:layout/>
              <c:tx>
                <c:rich>
                  <a:bodyPr/>
                  <a:lstStyle/>
                  <a:p>
                    <a:fld id="{FBF2C986-EC48-4D2F-AFC6-48E0F4900370}" type="VALUE">
                      <a:rPr lang="en-US"/>
                      <a:pPr/>
                      <a:t>[HODNOTA]</a:t>
                    </a:fld>
                    <a:r>
                      <a:rPr lang="en-US"/>
                      <a:t> tis.</a:t>
                    </a:r>
                    <a:endParaRPr lang="en-US" baseline="0"/>
                  </a:p>
                  <a:p>
                    <a:fld id="{BDC5BDFA-E69B-4E03-950D-67B207788E8D}"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dLbl>
              <c:idx val="4"/>
              <c:layout/>
              <c:tx>
                <c:rich>
                  <a:bodyPr/>
                  <a:lstStyle/>
                  <a:p>
                    <a:fld id="{4B55614E-B111-42D6-A980-CB9954A07C63}" type="VALUE">
                      <a:rPr lang="en-US"/>
                      <a:pPr/>
                      <a:t>[HODNOTA]</a:t>
                    </a:fld>
                    <a:r>
                      <a:rPr lang="en-US"/>
                      <a:t> tis.</a:t>
                    </a:r>
                    <a:endParaRPr lang="en-US" baseline="0"/>
                  </a:p>
                  <a:p>
                    <a:fld id="{040E55AB-C634-44AE-B681-0C8D4AC63116}"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numFmt formatCode="0.0%" sourceLinked="0"/>
            <c:spPr>
              <a:noFill/>
              <a:ln>
                <a:noFill/>
              </a:ln>
              <a:effectLst/>
            </c:spPr>
            <c:txPr>
              <a:bodyPr/>
              <a:lstStyle/>
              <a:p>
                <a:pPr>
                  <a:defRPr>
                    <a:solidFill>
                      <a:schemeClr val="bg1"/>
                    </a:solidFill>
                  </a:defRPr>
                </a:pPr>
                <a:endParaRPr lang="sk-SK"/>
              </a:p>
            </c:txPr>
            <c:showLegendKey val="0"/>
            <c:showVal val="1"/>
            <c:showCatName val="0"/>
            <c:showSerName val="0"/>
            <c:showPercent val="1"/>
            <c:showBubbleSize val="0"/>
            <c:separator>
</c:separator>
            <c:showLeaderLines val="1"/>
            <c:extLst>
              <c:ext xmlns:c15="http://schemas.microsoft.com/office/drawing/2012/chart" uri="{CE6537A1-D6FC-4f65-9D91-7224C49458BB}"/>
            </c:extLst>
          </c:dLbls>
          <c:cat>
            <c:strRef>
              <c:f>'K2.1.1 Ekon.aktiv.obyvateľstva'!$K$9:$K$13</c:f>
              <c:strCache>
                <c:ptCount val="5"/>
                <c:pt idx="0">
                  <c:v>pracujúci</c:v>
                </c:pt>
                <c:pt idx="1">
                  <c:v>nezamestnaní</c:v>
                </c:pt>
                <c:pt idx="2">
                  <c:v>študenti, učni</c:v>
                </c:pt>
                <c:pt idx="3">
                  <c:v>dôchodcovia</c:v>
                </c:pt>
                <c:pt idx="4">
                  <c:v>ostatní</c:v>
                </c:pt>
              </c:strCache>
            </c:strRef>
          </c:cat>
          <c:val>
            <c:numRef>
              <c:f>'K2.1.1 Ekon.aktiv.obyvateľstva'!$L$9:$L$13</c:f>
              <c:numCache>
                <c:formatCode>#\ ##0.0</c:formatCode>
                <c:ptCount val="5"/>
                <c:pt idx="0">
                  <c:v>2583.6999999999998</c:v>
                </c:pt>
                <c:pt idx="1">
                  <c:v>157.69999999999999</c:v>
                </c:pt>
                <c:pt idx="2">
                  <c:v>381.7</c:v>
                </c:pt>
                <c:pt idx="3">
                  <c:v>1168.3</c:v>
                </c:pt>
                <c:pt idx="4">
                  <c:v>301</c:v>
                </c:pt>
              </c:numCache>
            </c:numRef>
          </c:val>
        </c:ser>
        <c:ser>
          <c:idx val="1"/>
          <c:order val="1"/>
          <c:dPt>
            <c:idx val="0"/>
            <c:bubble3D val="0"/>
            <c:spPr>
              <a:solidFill>
                <a:srgbClr val="EAEAEA"/>
              </a:solidFill>
            </c:spPr>
          </c:dPt>
          <c:dPt>
            <c:idx val="2"/>
            <c:bubble3D val="0"/>
            <c:spPr>
              <a:solidFill>
                <a:srgbClr val="E593AA"/>
              </a:solidFill>
            </c:spPr>
          </c:dPt>
          <c:dLbls>
            <c:dLbl>
              <c:idx val="0"/>
              <c:layout>
                <c:manualLayout>
                  <c:x val="7.2484573789509649E-2"/>
                  <c:y val="3.7986704653371322E-3"/>
                </c:manualLayout>
              </c:layout>
              <c:tx>
                <c:rich>
                  <a:bodyPr/>
                  <a:lstStyle/>
                  <a:p>
                    <a:fld id="{D91E058B-C53D-43CC-A851-33FFCC1428ED}" type="VALUE">
                      <a:rPr lang="en-US"/>
                      <a:pPr/>
                      <a:t>[HODNOTA]</a:t>
                    </a:fld>
                    <a:r>
                      <a:rPr lang="en-US"/>
                      <a:t> tis.</a:t>
                    </a:r>
                    <a:endParaRPr lang="en-US" baseline="0"/>
                  </a:p>
                  <a:p>
                    <a:fld id="{91D7FD7D-33DD-42D2-B1F7-F403EA3B8870}"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dLbl>
              <c:idx val="1"/>
              <c:delete val="1"/>
              <c:extLst>
                <c:ext xmlns:c15="http://schemas.microsoft.com/office/drawing/2012/chart" uri="{CE6537A1-D6FC-4f65-9D91-7224C49458BB}"/>
              </c:extLst>
            </c:dLbl>
            <c:dLbl>
              <c:idx val="2"/>
              <c:layout/>
              <c:tx>
                <c:rich>
                  <a:bodyPr/>
                  <a:lstStyle/>
                  <a:p>
                    <a:fld id="{6A00BFDF-ED69-41D5-A202-036BA134435B}" type="VALUE">
                      <a:rPr lang="en-US"/>
                      <a:pPr/>
                      <a:t>[HODNOTA]</a:t>
                    </a:fld>
                    <a:r>
                      <a:rPr lang="en-US"/>
                      <a:t> tis.</a:t>
                    </a:r>
                    <a:endParaRPr lang="en-US" baseline="0"/>
                  </a:p>
                  <a:p>
                    <a:fld id="{D71B8E22-E99A-4FB8-BC7C-08FBAB740FCA}"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a:noFill/>
              </a:ln>
              <a:effectLst/>
            </c:spPr>
            <c:txPr>
              <a:bodyPr/>
              <a:lstStyle/>
              <a:p>
                <a:pPr>
                  <a:defRPr>
                    <a:latin typeface="Arial Narrow" panose="020B0606020202030204" pitchFamily="34" charset="0"/>
                  </a:defRPr>
                </a:pPr>
                <a:endParaRPr lang="sk-SK"/>
              </a:p>
            </c:txPr>
            <c:showLegendKey val="0"/>
            <c:showVal val="1"/>
            <c:showCatName val="0"/>
            <c:showSerName val="0"/>
            <c:showPercent val="1"/>
            <c:showBubbleSize val="0"/>
            <c:separator>
</c:separator>
            <c:showLeaderLines val="0"/>
            <c:extLst>
              <c:ext xmlns:c15="http://schemas.microsoft.com/office/drawing/2012/chart" uri="{CE6537A1-D6FC-4f65-9D91-7224C49458BB}"/>
            </c:extLst>
          </c:dLbls>
          <c:cat>
            <c:strRef>
              <c:f>'K2.1.1 Ekon.aktiv.obyvateľstva'!$K$9:$K$13</c:f>
              <c:strCache>
                <c:ptCount val="5"/>
                <c:pt idx="0">
                  <c:v>pracujúci</c:v>
                </c:pt>
                <c:pt idx="1">
                  <c:v>nezamestnaní</c:v>
                </c:pt>
                <c:pt idx="2">
                  <c:v>študenti, učni</c:v>
                </c:pt>
                <c:pt idx="3">
                  <c:v>dôchodcovia</c:v>
                </c:pt>
                <c:pt idx="4">
                  <c:v>ostatní</c:v>
                </c:pt>
              </c:strCache>
            </c:strRef>
          </c:cat>
          <c:val>
            <c:numRef>
              <c:f>'K2.1.1 Ekon.aktiv.obyvateľstva'!$M$9:$M$13</c:f>
              <c:numCache>
                <c:formatCode>#\ ##0.0</c:formatCode>
                <c:ptCount val="5"/>
                <c:pt idx="0">
                  <c:v>2741.3999999999996</c:v>
                </c:pt>
                <c:pt idx="2">
                  <c:v>1851</c:v>
                </c:pt>
              </c:numCache>
            </c:numRef>
          </c:val>
        </c:ser>
        <c:dLbls>
          <c:showLegendKey val="0"/>
          <c:showVal val="0"/>
          <c:showCatName val="0"/>
          <c:showSerName val="0"/>
          <c:showPercent val="1"/>
          <c:showBubbleSize val="0"/>
          <c:showLeaderLines val="1"/>
        </c:dLbls>
        <c:firstSliceAng val="0"/>
        <c:holeSize val="23"/>
      </c:doughnutChart>
    </c:plotArea>
    <c:legend>
      <c:legendPos val="t"/>
      <c:layout>
        <c:manualLayout>
          <c:xMode val="edge"/>
          <c:yMode val="edge"/>
          <c:x val="1.1087989001374829E-2"/>
          <c:y val="2.3923444976076555E-2"/>
          <c:w val="0.97517851935174771"/>
          <c:h val="9.3234598505303343E-2"/>
        </c:manualLayout>
      </c:layout>
      <c:overlay val="0"/>
      <c:txPr>
        <a:bodyPr/>
        <a:lstStyle/>
        <a:p>
          <a:pPr rtl="0">
            <a:defRPr/>
          </a:pPr>
          <a:endParaRPr lang="sk-SK"/>
        </a:p>
      </c:txPr>
    </c:legend>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'K2.1.1 Ekon.aktiv.obyvateľstva'!$L$37</c:f>
              <c:strCache>
                <c:ptCount val="1"/>
                <c:pt idx="0">
                  <c:v>2018</c:v>
                </c:pt>
              </c:strCache>
            </c:strRef>
          </c:tx>
          <c:spPr>
            <a:solidFill>
              <a:srgbClr val="BFBFBF"/>
            </a:solidFill>
            <a:ln>
              <a:noFill/>
            </a:ln>
            <a:effectLst/>
          </c:spPr>
          <c:invertIfNegative val="0"/>
          <c:dLbls>
            <c:dLbl>
              <c:idx val="0"/>
              <c:layout/>
              <c:tx>
                <c:rich>
                  <a:bodyPr/>
                  <a:lstStyle/>
                  <a:p>
                    <a:endParaRPr lang="en-US" baseline="0"/>
                  </a:p>
                  <a:p>
                    <a:fld id="{46077667-60B8-49D9-BBD0-4A58C9519A28}" type="VALUE">
                      <a:rPr lang="en-US"/>
                      <a:pPr/>
                      <a:t>[HODNOTA]</a:t>
                    </a:fld>
                    <a:endParaRPr lang="sk-SK"/>
                  </a:p>
                </c:rich>
              </c:tx>
              <c:dLblPos val="outEnd"/>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0"/>
                </c:ext>
              </c:extLst>
            </c:dLbl>
            <c:dLbl>
              <c:idx val="1"/>
              <c:layout/>
              <c:tx>
                <c:rich>
                  <a:bodyPr/>
                  <a:lstStyle/>
                  <a:p>
                    <a:endParaRPr lang="en-US" baseline="0"/>
                  </a:p>
                  <a:p>
                    <a:fld id="{7B462185-2E36-4AFB-8335-22DAFD346EA4}" type="VALUE">
                      <a:rPr lang="en-US"/>
                      <a:pPr/>
                      <a:t>[HODNOTA]</a:t>
                    </a:fld>
                    <a:endParaRPr lang="sk-SK"/>
                  </a:p>
                </c:rich>
              </c:tx>
              <c:dLblPos val="outEnd"/>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0"/>
                </c:ext>
              </c:extLst>
            </c:dLbl>
            <c:dLbl>
              <c:idx val="2"/>
              <c:layout>
                <c:manualLayout>
                  <c:x val="-7.4234060613454561E-3"/>
                  <c:y val="-5.8200397503858925E-18"/>
                </c:manualLayout>
              </c:layout>
              <c:tx>
                <c:rich>
                  <a:bodyPr/>
                  <a:lstStyle/>
                  <a:p>
                    <a:fld id="{BFB242F4-A0EB-4BA4-A9A5-656D46E76FC5}" type="VALUE">
                      <a:rPr lang="en-US"/>
                      <a:pPr/>
                      <a:t>[HODNOTA]</a:t>
                    </a:fld>
                    <a:endParaRPr lang="sk-SK"/>
                  </a:p>
                </c:rich>
              </c:tx>
              <c:dLblPos val="outEnd"/>
              <c:showLegendKey val="0"/>
              <c:showVal val="0"/>
              <c:showCatName val="0"/>
              <c:showSerName val="0"/>
              <c:showPercent val="0"/>
              <c:showBubbleSize val="0"/>
              <c:separator>
</c:separator>
              <c:extLst>
                <c:ext xmlns:c15="http://schemas.microsoft.com/office/drawing/2012/chart" uri="{CE6537A1-D6FC-4f65-9D91-7224C49458BB}">
                  <c15:layout/>
                  <c15:dlblFieldTable/>
                  <c15:showDataLabelsRange val="0"/>
                </c:ext>
              </c:extLst>
            </c:dLbl>
            <c:dLbl>
              <c:idx val="3"/>
              <c:layout>
                <c:manualLayout>
                  <c:x val="-2.0194145848217195E-3"/>
                  <c:y val="0"/>
                </c:manualLayout>
              </c:layout>
              <c:tx>
                <c:rich>
                  <a:bodyPr/>
                  <a:lstStyle/>
                  <a:p>
                    <a:endParaRPr lang="en-US" baseline="0"/>
                  </a:p>
                  <a:p>
                    <a:fld id="{07A59577-C68A-4306-A29C-A29CCD618ACB}" type="VALUE">
                      <a:rPr lang="en-US"/>
                      <a:pPr/>
                      <a:t>[HODNOTA]</a:t>
                    </a:fld>
                    <a:endParaRPr lang="sk-SK"/>
                  </a:p>
                </c:rich>
              </c:tx>
              <c:dLblPos val="outEnd"/>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'K2.1.1 Ekon.aktiv.obyvateľstva'!$G$38:$G$41</c:f>
              <c:strCache>
                <c:ptCount val="4"/>
                <c:pt idx="0">
                  <c:v>základné a bez vzdelania</c:v>
                </c:pt>
                <c:pt idx="1">
                  <c:v>nižšie stredné</c:v>
                </c:pt>
                <c:pt idx="2">
                  <c:v>úplné stredné</c:v>
                </c:pt>
                <c:pt idx="3">
                  <c:v>vysokoškolské</c:v>
                </c:pt>
              </c:strCache>
            </c:strRef>
          </c:cat>
          <c:val>
            <c:numRef>
              <c:f>'K2.1.1 Ekon.aktiv.obyvateľstva'!$L$38:$L$41</c:f>
              <c:numCache>
                <c:formatCode>0.0%</c:formatCode>
                <c:ptCount val="4"/>
                <c:pt idx="0">
                  <c:v>5.6840112150893927E-2</c:v>
                </c:pt>
                <c:pt idx="1">
                  <c:v>0.25150202090084839</c:v>
                </c:pt>
                <c:pt idx="2">
                  <c:v>0.44321450679095509</c:v>
                </c:pt>
                <c:pt idx="3">
                  <c:v>0.24844336015730251</c:v>
                </c:pt>
              </c:numCache>
            </c:numRef>
          </c:val>
        </c:ser>
        <c:ser>
          <c:idx val="1"/>
          <c:order val="1"/>
          <c:tx>
            <c:strRef>
              <c:f>'K2.1.1 Ekon.aktiv.obyvateľstva'!$M$37</c:f>
              <c:strCache>
                <c:ptCount val="1"/>
                <c:pt idx="0">
                  <c:v>2019</c:v>
                </c:pt>
              </c:strCache>
            </c:strRef>
          </c:tx>
          <c:spPr>
            <a:solidFill>
              <a:srgbClr val="E593AA"/>
            </a:solidFill>
            <a:ln>
              <a:noFill/>
            </a:ln>
            <a:effectLst/>
          </c:spPr>
          <c:invertIfNegative val="0"/>
          <c:dLbls>
            <c:dLbl>
              <c:idx val="1"/>
              <c:layout>
                <c:manualLayout>
                  <c:x val="1.3130537183716845E-2"/>
                  <c:y val="0"/>
                </c:manualLayout>
              </c:layout>
              <c:dLblPos val="outEnd"/>
              <c:showLegendKey val="0"/>
              <c:showVal val="1"/>
              <c:showCatName val="0"/>
              <c:showSerName val="0"/>
              <c:showPercent val="0"/>
              <c:showBubbleSize val="0"/>
              <c:separator>
</c:separator>
              <c:extLst>
                <c:ext xmlns:c15="http://schemas.microsoft.com/office/drawing/2012/chart" uri="{CE6537A1-D6FC-4f65-9D91-7224C49458BB}">
                  <c15:layout/>
                </c:ext>
              </c:extLst>
            </c:dLbl>
            <c:dLbl>
              <c:idx val="3"/>
              <c:layout>
                <c:manualLayout>
                  <c:x val="1.3130537183716894E-2"/>
                  <c:y val="0"/>
                </c:manualLayout>
              </c:layout>
              <c:dLblPos val="outEnd"/>
              <c:showLegendKey val="0"/>
              <c:showVal val="1"/>
              <c:showCatName val="0"/>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eparator>
</c:separator>
            <c:showLeaderLines val="0"/>
            <c:extLst>
              <c:ext xmlns:c15="http://schemas.microsoft.com/office/drawing/2012/chart" uri="{CE6537A1-D6FC-4f65-9D91-7224C49458BB}">
                <c15:layout/>
                <c15:showLeaderLines val="0"/>
              </c:ext>
            </c:extLst>
          </c:dLbls>
          <c:cat>
            <c:strRef>
              <c:f>'K2.1.1 Ekon.aktiv.obyvateľstva'!$G$38:$G$41</c:f>
              <c:strCache>
                <c:ptCount val="4"/>
                <c:pt idx="0">
                  <c:v>základné a bez vzdelania</c:v>
                </c:pt>
                <c:pt idx="1">
                  <c:v>nižšie stredné</c:v>
                </c:pt>
                <c:pt idx="2">
                  <c:v>úplné stredné</c:v>
                </c:pt>
                <c:pt idx="3">
                  <c:v>vysokoškolské</c:v>
                </c:pt>
              </c:strCache>
            </c:strRef>
          </c:cat>
          <c:val>
            <c:numRef>
              <c:f>'K2.1.1 Ekon.aktiv.obyvateľstva'!$M$38:$M$41</c:f>
              <c:numCache>
                <c:formatCode>0.0%</c:formatCode>
                <c:ptCount val="4"/>
                <c:pt idx="0">
                  <c:v>5.712201349626117E-2</c:v>
                </c:pt>
                <c:pt idx="1">
                  <c:v>0.2361116177275214</c:v>
                </c:pt>
                <c:pt idx="2">
                  <c:v>0.44304213022068206</c:v>
                </c:pt>
                <c:pt idx="3">
                  <c:v>0.26372423855553528</c:v>
                </c:pt>
              </c:numCache>
            </c:numRef>
          </c:val>
          <c:extLst/>
        </c:ser>
        <c:dLbls>
          <c:dLblPos val="outEnd"/>
          <c:showLegendKey val="0"/>
          <c:showVal val="1"/>
          <c:showCatName val="0"/>
          <c:showSerName val="0"/>
          <c:showPercent val="0"/>
          <c:showBubbleSize val="0"/>
        </c:dLbls>
        <c:gapWidth val="219"/>
        <c:overlap val="-27"/>
        <c:axId val="234465816"/>
        <c:axId val="234464248"/>
      </c:barChart>
      <c:catAx>
        <c:axId val="23446581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234464248"/>
        <c:crosses val="autoZero"/>
        <c:auto val="1"/>
        <c:lblAlgn val="ctr"/>
        <c:lblOffset val="100"/>
        <c:noMultiLvlLbl val="0"/>
      </c:catAx>
      <c:valAx>
        <c:axId val="234464248"/>
        <c:scaling>
          <c:orientation val="minMax"/>
        </c:scaling>
        <c:delete val="1"/>
        <c:axPos val="l"/>
        <c:numFmt formatCode="0.0%" sourceLinked="1"/>
        <c:majorTickMark val="out"/>
        <c:minorTickMark val="none"/>
        <c:tickLblPos val="nextTo"/>
        <c:crossAx val="2344658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63839607610519"/>
          <c:y val="6.837770200445599E-2"/>
          <c:w val="0.77540263503544993"/>
          <c:h val="0.72776084225715065"/>
        </c:manualLayout>
      </c:layout>
      <c:lineChart>
        <c:grouping val="standard"/>
        <c:varyColors val="0"/>
        <c:ser>
          <c:idx val="2"/>
          <c:order val="0"/>
          <c:tx>
            <c:strRef>
              <c:f>'K2.1.2.1 Zamestnanosť - SP'!$Q$5</c:f>
              <c:strCache>
                <c:ptCount val="1"/>
                <c:pt idx="0">
                  <c:v>2018</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SP'!$Q$6:$Q$17</c:f>
              <c:numCache>
                <c:formatCode>#,##0</c:formatCode>
                <c:ptCount val="12"/>
                <c:pt idx="0">
                  <c:v>177956</c:v>
                </c:pt>
                <c:pt idx="1">
                  <c:v>177970</c:v>
                </c:pt>
                <c:pt idx="2">
                  <c:v>178408</c:v>
                </c:pt>
                <c:pt idx="3">
                  <c:v>179521</c:v>
                </c:pt>
                <c:pt idx="4">
                  <c:v>180525</c:v>
                </c:pt>
                <c:pt idx="5">
                  <c:v>181422</c:v>
                </c:pt>
                <c:pt idx="6">
                  <c:v>182477</c:v>
                </c:pt>
                <c:pt idx="7">
                  <c:v>182939</c:v>
                </c:pt>
                <c:pt idx="8">
                  <c:v>183351</c:v>
                </c:pt>
                <c:pt idx="9">
                  <c:v>183634</c:v>
                </c:pt>
                <c:pt idx="10">
                  <c:v>184036</c:v>
                </c:pt>
                <c:pt idx="11">
                  <c:v>183942</c:v>
                </c:pt>
              </c:numCache>
            </c:numRef>
          </c:val>
          <c:smooth val="0"/>
          <c:extLst xmlns:c16r2="http://schemas.microsoft.com/office/drawing/2015/06/chart">
            <c:ext xmlns:c16="http://schemas.microsoft.com/office/drawing/2014/chart" uri="{C3380CC4-5D6E-409C-BE32-E72D297353CC}">
              <c16:uniqueId val="{00000001-A028-454A-8D1C-3C1A7871BCEB}"/>
            </c:ext>
          </c:extLst>
        </c:ser>
        <c:ser>
          <c:idx val="0"/>
          <c:order val="1"/>
          <c:tx>
            <c:strRef>
              <c:f>'K2.1.2.1 Zamestnanosť - SP'!$R$5</c:f>
              <c:strCache>
                <c:ptCount val="1"/>
                <c:pt idx="0">
                  <c:v>2019</c:v>
                </c:pt>
              </c:strCache>
            </c:strRef>
          </c:tx>
          <c:spPr>
            <a:ln w="25400">
              <a:solidFill>
                <a:srgbClr val="B7194A"/>
              </a:solidFill>
            </a:ln>
          </c:spPr>
          <c:marker>
            <c:symbol val="none"/>
          </c:marker>
          <c:val>
            <c:numRef>
              <c:f>'K2.1.2.1 Zamestnanosť - SP'!$R$6:$R$17</c:f>
              <c:numCache>
                <c:formatCode>#,##0</c:formatCode>
                <c:ptCount val="12"/>
                <c:pt idx="0">
                  <c:v>182904</c:v>
                </c:pt>
                <c:pt idx="1">
                  <c:v>183163</c:v>
                </c:pt>
                <c:pt idx="2">
                  <c:v>183635</c:v>
                </c:pt>
                <c:pt idx="3">
                  <c:v>184768</c:v>
                </c:pt>
                <c:pt idx="4">
                  <c:v>185586</c:v>
                </c:pt>
                <c:pt idx="5">
                  <c:v>186535</c:v>
                </c:pt>
                <c:pt idx="6">
                  <c:v>187383</c:v>
                </c:pt>
                <c:pt idx="7">
                  <c:v>187661</c:v>
                </c:pt>
                <c:pt idx="8">
                  <c:v>187962</c:v>
                </c:pt>
                <c:pt idx="9">
                  <c:v>188283</c:v>
                </c:pt>
                <c:pt idx="10">
                  <c:v>188472</c:v>
                </c:pt>
                <c:pt idx="11">
                  <c:v>188389</c:v>
                </c:pt>
              </c:numCache>
            </c:numRef>
          </c:val>
          <c:smooth val="0"/>
          <c:extLst xmlns:c16r2="http://schemas.microsoft.com/office/drawing/2015/06/chart">
            <c:ext xmlns:c16="http://schemas.microsoft.com/office/drawing/2014/chart" uri="{C3380CC4-5D6E-409C-BE32-E72D297353CC}">
              <c16:uniqueId val="{00000000-7164-49BE-9F21-0E699AE805F5}"/>
            </c:ext>
          </c:extLst>
        </c:ser>
        <c:dLbls>
          <c:showLegendKey val="0"/>
          <c:showVal val="0"/>
          <c:showCatName val="0"/>
          <c:showSerName val="0"/>
          <c:showPercent val="0"/>
          <c:showBubbleSize val="0"/>
        </c:dLbls>
        <c:smooth val="0"/>
        <c:axId val="124715048"/>
        <c:axId val="124709560"/>
      </c:lineChart>
      <c:catAx>
        <c:axId val="124715048"/>
        <c:scaling>
          <c:orientation val="minMax"/>
        </c:scaling>
        <c:delete val="0"/>
        <c:axPos val="b"/>
        <c:numFmt formatCode="General" sourceLinked="0"/>
        <c:majorTickMark val="out"/>
        <c:minorTickMark val="none"/>
        <c:tickLblPos val="nextTo"/>
        <c:crossAx val="124709560"/>
        <c:crosses val="autoZero"/>
        <c:auto val="1"/>
        <c:lblAlgn val="ctr"/>
        <c:lblOffset val="100"/>
        <c:noMultiLvlLbl val="0"/>
      </c:catAx>
      <c:valAx>
        <c:axId val="124709560"/>
        <c:scaling>
          <c:orientation val="minMax"/>
          <c:min val="176000"/>
        </c:scaling>
        <c:delete val="0"/>
        <c:axPos val="l"/>
        <c:majorGridlines/>
        <c:numFmt formatCode="#,##0" sourceLinked="1"/>
        <c:majorTickMark val="out"/>
        <c:minorTickMark val="none"/>
        <c:tickLblPos val="nextTo"/>
        <c:spPr>
          <a:ln w="12700"/>
        </c:spPr>
        <c:crossAx val="124715048"/>
        <c:crosses val="autoZero"/>
        <c:crossBetween val="between"/>
      </c:valAx>
    </c:plotArea>
    <c:legend>
      <c:legendPos val="r"/>
      <c:layout>
        <c:manualLayout>
          <c:xMode val="edge"/>
          <c:yMode val="edge"/>
          <c:x val="0.17776447574817522"/>
          <c:y val="6.0324814274787503E-2"/>
          <c:w val="0.25027458851888962"/>
          <c:h val="0.10176997272814066"/>
        </c:manualLayout>
      </c:layout>
      <c:overlay val="0"/>
    </c:legend>
    <c:plotVisOnly val="1"/>
    <c:dispBlanksAs val="zero"/>
    <c:showDLblsOverMax val="0"/>
  </c:chart>
  <c:spPr>
    <a:ln w="34925">
      <a:noFill/>
    </a:ln>
  </c:spPr>
  <c:txPr>
    <a:bodyPr/>
    <a:lstStyle/>
    <a:p>
      <a:pPr>
        <a:defRPr sz="105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799058823389456"/>
          <c:y val="4.336713922255641E-2"/>
          <c:w val="0.76695643673061165"/>
          <c:h val="0.75748223327562425"/>
        </c:manualLayout>
      </c:layout>
      <c:lineChart>
        <c:grouping val="standard"/>
        <c:varyColors val="0"/>
        <c:ser>
          <c:idx val="2"/>
          <c:order val="0"/>
          <c:tx>
            <c:strRef>
              <c:f>'K2.1.2.1 Zamestnanosť - SP'!$S$5</c:f>
              <c:strCache>
                <c:ptCount val="1"/>
                <c:pt idx="0">
                  <c:v>2018</c:v>
                </c:pt>
              </c:strCache>
            </c:strRef>
          </c:tx>
          <c:spPr>
            <a:ln w="25400">
              <a:solidFill>
                <a:srgbClr val="B7194A"/>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SP'!$S$6:$S$17</c:f>
              <c:numCache>
                <c:formatCode>#,##0</c:formatCode>
                <c:ptCount val="12"/>
                <c:pt idx="0">
                  <c:v>1940288</c:v>
                </c:pt>
                <c:pt idx="1">
                  <c:v>1944262</c:v>
                </c:pt>
                <c:pt idx="2">
                  <c:v>1952648</c:v>
                </c:pt>
                <c:pt idx="3">
                  <c:v>1957408</c:v>
                </c:pt>
                <c:pt idx="4">
                  <c:v>1957712</c:v>
                </c:pt>
                <c:pt idx="5">
                  <c:v>1961218</c:v>
                </c:pt>
                <c:pt idx="6">
                  <c:v>1954509</c:v>
                </c:pt>
                <c:pt idx="7">
                  <c:v>1957121</c:v>
                </c:pt>
                <c:pt idx="8">
                  <c:v>1969951</c:v>
                </c:pt>
                <c:pt idx="9">
                  <c:v>1973847</c:v>
                </c:pt>
                <c:pt idx="10">
                  <c:v>1974364</c:v>
                </c:pt>
                <c:pt idx="11">
                  <c:v>1962251</c:v>
                </c:pt>
              </c:numCache>
            </c:numRef>
          </c:val>
          <c:smooth val="0"/>
          <c:extLst xmlns:c16r2="http://schemas.microsoft.com/office/drawing/2015/06/chart">
            <c:ext xmlns:c16="http://schemas.microsoft.com/office/drawing/2014/chart" uri="{C3380CC4-5D6E-409C-BE32-E72D297353CC}">
              <c16:uniqueId val="{00000001-B607-470D-9565-316E13187792}"/>
            </c:ext>
          </c:extLst>
        </c:ser>
        <c:ser>
          <c:idx val="0"/>
          <c:order val="1"/>
          <c:tx>
            <c:strRef>
              <c:f>'K2.1.2.1 Zamestnanosť - SP'!$T$5</c:f>
              <c:strCache>
                <c:ptCount val="1"/>
                <c:pt idx="0">
                  <c:v>2019</c:v>
                </c:pt>
              </c:strCache>
            </c:strRef>
          </c:tx>
          <c:spPr>
            <a:ln w="25400">
              <a:solidFill>
                <a:srgbClr val="E85E86"/>
              </a:solidFill>
            </a:ln>
          </c:spPr>
          <c:marker>
            <c:symbol val="none"/>
          </c:marker>
          <c:val>
            <c:numRef>
              <c:f>'K2.1.2.1 Zamestnanosť - SP'!$T$6:$T$17</c:f>
              <c:numCache>
                <c:formatCode>#,##0</c:formatCode>
                <c:ptCount val="12"/>
                <c:pt idx="0">
                  <c:v>1955020</c:v>
                </c:pt>
                <c:pt idx="1">
                  <c:v>1958405</c:v>
                </c:pt>
                <c:pt idx="2">
                  <c:v>1965205</c:v>
                </c:pt>
                <c:pt idx="3">
                  <c:v>1964922</c:v>
                </c:pt>
                <c:pt idx="4">
                  <c:v>1966825</c:v>
                </c:pt>
                <c:pt idx="5">
                  <c:v>1968476</c:v>
                </c:pt>
                <c:pt idx="6">
                  <c:v>1960113</c:v>
                </c:pt>
                <c:pt idx="7">
                  <c:v>1959256</c:v>
                </c:pt>
                <c:pt idx="8">
                  <c:v>1974142</c:v>
                </c:pt>
                <c:pt idx="9">
                  <c:v>1975902</c:v>
                </c:pt>
                <c:pt idx="10">
                  <c:v>1972549</c:v>
                </c:pt>
                <c:pt idx="11">
                  <c:v>1959059</c:v>
                </c:pt>
              </c:numCache>
            </c:numRef>
          </c:val>
          <c:smooth val="0"/>
          <c:extLst xmlns:c16r2="http://schemas.microsoft.com/office/drawing/2015/06/chart">
            <c:ext xmlns:c16="http://schemas.microsoft.com/office/drawing/2014/chart" uri="{C3380CC4-5D6E-409C-BE32-E72D297353CC}">
              <c16:uniqueId val="{00000000-AA4E-454E-A057-B48C89EBCA62}"/>
            </c:ext>
          </c:extLst>
        </c:ser>
        <c:dLbls>
          <c:showLegendKey val="0"/>
          <c:showVal val="0"/>
          <c:showCatName val="0"/>
          <c:showSerName val="0"/>
          <c:showPercent val="0"/>
          <c:showBubbleSize val="0"/>
        </c:dLbls>
        <c:smooth val="0"/>
        <c:axId val="124715440"/>
        <c:axId val="124708776"/>
      </c:lineChart>
      <c:catAx>
        <c:axId val="124715440"/>
        <c:scaling>
          <c:orientation val="minMax"/>
        </c:scaling>
        <c:delete val="0"/>
        <c:axPos val="b"/>
        <c:numFmt formatCode="General" sourceLinked="0"/>
        <c:majorTickMark val="out"/>
        <c:minorTickMark val="none"/>
        <c:tickLblPos val="nextTo"/>
        <c:crossAx val="124708776"/>
        <c:crosses val="autoZero"/>
        <c:auto val="1"/>
        <c:lblAlgn val="ctr"/>
        <c:lblOffset val="100"/>
        <c:noMultiLvlLbl val="0"/>
      </c:catAx>
      <c:valAx>
        <c:axId val="124708776"/>
        <c:scaling>
          <c:orientation val="minMax"/>
          <c:max val="1980000"/>
          <c:min val="1930000"/>
        </c:scaling>
        <c:delete val="0"/>
        <c:axPos val="l"/>
        <c:majorGridlines/>
        <c:numFmt formatCode="#,##0" sourceLinked="1"/>
        <c:majorTickMark val="out"/>
        <c:minorTickMark val="none"/>
        <c:tickLblPos val="nextTo"/>
        <c:crossAx val="124715440"/>
        <c:crosses val="autoZero"/>
        <c:crossBetween val="between"/>
        <c:majorUnit val="10000"/>
      </c:valAx>
      <c:spPr>
        <a:ln w="47625">
          <a:noFill/>
        </a:ln>
      </c:spPr>
    </c:plotArea>
    <c:legend>
      <c:legendPos val="r"/>
      <c:layout>
        <c:manualLayout>
          <c:xMode val="edge"/>
          <c:yMode val="edge"/>
          <c:x val="0.1773156986390918"/>
          <c:y val="6.1921649339895753E-2"/>
          <c:w val="0.23049972076581346"/>
          <c:h val="6.531330367801895E-2"/>
        </c:manualLayout>
      </c:layout>
      <c:overlay val="0"/>
      <c:txPr>
        <a:bodyPr/>
        <a:lstStyle/>
        <a:p>
          <a:pPr>
            <a:defRPr sz="1050"/>
          </a:pPr>
          <a:endParaRPr lang="sk-SK"/>
        </a:p>
      </c:txPr>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649020352502"/>
          <c:y val="3.9307401890469378E-2"/>
          <c:w val="0.78476719256124439"/>
          <c:h val="0.78018524281394852"/>
        </c:manualLayout>
      </c:layout>
      <c:lineChart>
        <c:grouping val="standard"/>
        <c:varyColors val="0"/>
        <c:ser>
          <c:idx val="2"/>
          <c:order val="0"/>
          <c:tx>
            <c:strRef>
              <c:f>'K2.1.2.1 Zamestnanosť - SP'!$W$5</c:f>
              <c:strCache>
                <c:ptCount val="1"/>
                <c:pt idx="0">
                  <c:v>2018</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SP'!$W$6:$W$17</c:f>
              <c:numCache>
                <c:formatCode>#,##0</c:formatCode>
                <c:ptCount val="12"/>
                <c:pt idx="0">
                  <c:v>208797</c:v>
                </c:pt>
                <c:pt idx="1">
                  <c:v>207317</c:v>
                </c:pt>
                <c:pt idx="2">
                  <c:v>206345</c:v>
                </c:pt>
                <c:pt idx="3">
                  <c:v>205587</c:v>
                </c:pt>
                <c:pt idx="4">
                  <c:v>204693</c:v>
                </c:pt>
                <c:pt idx="5">
                  <c:v>203714</c:v>
                </c:pt>
                <c:pt idx="6">
                  <c:v>217612</c:v>
                </c:pt>
                <c:pt idx="7">
                  <c:v>215928</c:v>
                </c:pt>
                <c:pt idx="8">
                  <c:v>212378</c:v>
                </c:pt>
                <c:pt idx="9">
                  <c:v>218955</c:v>
                </c:pt>
                <c:pt idx="10">
                  <c:v>217151</c:v>
                </c:pt>
                <c:pt idx="11">
                  <c:v>215983</c:v>
                </c:pt>
              </c:numCache>
            </c:numRef>
          </c:val>
          <c:smooth val="0"/>
          <c:extLst xmlns:c16r2="http://schemas.microsoft.com/office/drawing/2015/06/chart">
            <c:ext xmlns:c16="http://schemas.microsoft.com/office/drawing/2014/chart" uri="{C3380CC4-5D6E-409C-BE32-E72D297353CC}">
              <c16:uniqueId val="{00000001-5320-45DE-B5A9-39743C20BD8E}"/>
            </c:ext>
          </c:extLst>
        </c:ser>
        <c:ser>
          <c:idx val="0"/>
          <c:order val="1"/>
          <c:tx>
            <c:strRef>
              <c:f>'K2.1.2.1 Zamestnanosť - SP'!$X$5</c:f>
              <c:strCache>
                <c:ptCount val="1"/>
                <c:pt idx="0">
                  <c:v>2019</c:v>
                </c:pt>
              </c:strCache>
            </c:strRef>
          </c:tx>
          <c:spPr>
            <a:ln w="25400">
              <a:solidFill>
                <a:srgbClr val="B7194A"/>
              </a:solidFill>
            </a:ln>
          </c:spPr>
          <c:marker>
            <c:symbol val="none"/>
          </c:marker>
          <c:val>
            <c:numRef>
              <c:f>'K2.1.2.1 Zamestnanosť - SP'!$X$6:$X$17</c:f>
              <c:numCache>
                <c:formatCode>#,##0</c:formatCode>
                <c:ptCount val="12"/>
                <c:pt idx="0">
                  <c:v>213715</c:v>
                </c:pt>
                <c:pt idx="1">
                  <c:v>212199</c:v>
                </c:pt>
                <c:pt idx="2">
                  <c:v>211336</c:v>
                </c:pt>
                <c:pt idx="3">
                  <c:v>209991</c:v>
                </c:pt>
                <c:pt idx="4">
                  <c:v>208943</c:v>
                </c:pt>
                <c:pt idx="5">
                  <c:v>207856</c:v>
                </c:pt>
                <c:pt idx="6">
                  <c:v>221490</c:v>
                </c:pt>
                <c:pt idx="7">
                  <c:v>219410</c:v>
                </c:pt>
                <c:pt idx="8">
                  <c:v>218255</c:v>
                </c:pt>
                <c:pt idx="9">
                  <c:v>223790</c:v>
                </c:pt>
                <c:pt idx="10">
                  <c:v>222063</c:v>
                </c:pt>
                <c:pt idx="11">
                  <c:v>220961</c:v>
                </c:pt>
              </c:numCache>
            </c:numRef>
          </c:val>
          <c:smooth val="0"/>
          <c:extLst xmlns:c16r2="http://schemas.microsoft.com/office/drawing/2015/06/chart">
            <c:ext xmlns:c16="http://schemas.microsoft.com/office/drawing/2014/chart" uri="{C3380CC4-5D6E-409C-BE32-E72D297353CC}">
              <c16:uniqueId val="{00000000-682C-4FEB-86BC-DD3BBDB9C0BB}"/>
            </c:ext>
          </c:extLst>
        </c:ser>
        <c:dLbls>
          <c:showLegendKey val="0"/>
          <c:showVal val="0"/>
          <c:showCatName val="0"/>
          <c:showSerName val="0"/>
          <c:showPercent val="0"/>
          <c:showBubbleSize val="0"/>
        </c:dLbls>
        <c:smooth val="0"/>
        <c:axId val="124711128"/>
        <c:axId val="124713088"/>
      </c:lineChart>
      <c:catAx>
        <c:axId val="124711128"/>
        <c:scaling>
          <c:orientation val="minMax"/>
        </c:scaling>
        <c:delete val="0"/>
        <c:axPos val="b"/>
        <c:numFmt formatCode="General" sourceLinked="0"/>
        <c:majorTickMark val="out"/>
        <c:minorTickMark val="none"/>
        <c:tickLblPos val="nextTo"/>
        <c:spPr>
          <a:ln/>
        </c:spPr>
        <c:crossAx val="124713088"/>
        <c:crosses val="autoZero"/>
        <c:auto val="1"/>
        <c:lblAlgn val="ctr"/>
        <c:lblOffset val="100"/>
        <c:noMultiLvlLbl val="0"/>
      </c:catAx>
      <c:valAx>
        <c:axId val="124713088"/>
        <c:scaling>
          <c:orientation val="minMax"/>
          <c:min val="200000"/>
        </c:scaling>
        <c:delete val="0"/>
        <c:axPos val="l"/>
        <c:majorGridlines/>
        <c:numFmt formatCode="#,##0" sourceLinked="1"/>
        <c:majorTickMark val="out"/>
        <c:minorTickMark val="none"/>
        <c:tickLblPos val="nextTo"/>
        <c:crossAx val="124711128"/>
        <c:crossesAt val="1"/>
        <c:crossBetween val="between"/>
      </c:valAx>
    </c:plotArea>
    <c:legend>
      <c:legendPos val="r"/>
      <c:layout>
        <c:manualLayout>
          <c:xMode val="edge"/>
          <c:yMode val="edge"/>
          <c:x val="0.14456224488421282"/>
          <c:y val="7.480766849712045E-2"/>
          <c:w val="0.2167108979626661"/>
          <c:h val="7.1242689618170235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97250251165225"/>
          <c:y val="5.5877737749874527E-2"/>
          <c:w val="0.78329529967118294"/>
          <c:h val="0.75448051146043604"/>
        </c:manualLayout>
      </c:layout>
      <c:lineChart>
        <c:grouping val="standard"/>
        <c:varyColors val="0"/>
        <c:ser>
          <c:idx val="2"/>
          <c:order val="0"/>
          <c:tx>
            <c:strRef>
              <c:f>'K2.1.2.1 Zamestnanosť - SP'!$U$5</c:f>
              <c:strCache>
                <c:ptCount val="1"/>
                <c:pt idx="0">
                  <c:v>2018</c:v>
                </c:pt>
              </c:strCache>
            </c:strRef>
          </c:tx>
          <c:spPr>
            <a:ln w="25400">
              <a:solidFill>
                <a:srgbClr val="B7194A"/>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SP'!$U$6:$U$17</c:f>
              <c:numCache>
                <c:formatCode>#,##0</c:formatCode>
                <c:ptCount val="12"/>
                <c:pt idx="0">
                  <c:v>344823</c:v>
                </c:pt>
                <c:pt idx="1">
                  <c:v>356565</c:v>
                </c:pt>
                <c:pt idx="2">
                  <c:v>370635</c:v>
                </c:pt>
                <c:pt idx="3">
                  <c:v>385836</c:v>
                </c:pt>
                <c:pt idx="4">
                  <c:v>401736</c:v>
                </c:pt>
                <c:pt idx="5">
                  <c:v>420234</c:v>
                </c:pt>
                <c:pt idx="6">
                  <c:v>426568</c:v>
                </c:pt>
                <c:pt idx="7">
                  <c:v>426740</c:v>
                </c:pt>
                <c:pt idx="8">
                  <c:v>416632</c:v>
                </c:pt>
                <c:pt idx="9">
                  <c:v>420343</c:v>
                </c:pt>
                <c:pt idx="10">
                  <c:v>426188</c:v>
                </c:pt>
                <c:pt idx="11">
                  <c:v>410519</c:v>
                </c:pt>
              </c:numCache>
            </c:numRef>
          </c:val>
          <c:smooth val="0"/>
          <c:extLst xmlns:c16r2="http://schemas.microsoft.com/office/drawing/2015/06/chart">
            <c:ext xmlns:c16="http://schemas.microsoft.com/office/drawing/2014/chart" uri="{C3380CC4-5D6E-409C-BE32-E72D297353CC}">
              <c16:uniqueId val="{00000001-CC6B-43A3-ACE2-38C1BF057E99}"/>
            </c:ext>
          </c:extLst>
        </c:ser>
        <c:ser>
          <c:idx val="0"/>
          <c:order val="1"/>
          <c:tx>
            <c:strRef>
              <c:f>'K2.1.2.1 Zamestnanosť - SP'!$V$5</c:f>
              <c:strCache>
                <c:ptCount val="1"/>
                <c:pt idx="0">
                  <c:v>2019</c:v>
                </c:pt>
              </c:strCache>
            </c:strRef>
          </c:tx>
          <c:spPr>
            <a:ln w="25400">
              <a:solidFill>
                <a:srgbClr val="E85E86"/>
              </a:solidFill>
            </a:ln>
          </c:spPr>
          <c:marker>
            <c:symbol val="none"/>
          </c:marker>
          <c:val>
            <c:numRef>
              <c:f>'K2.1.2.1 Zamestnanosť - SP'!$V$6:$V$17</c:f>
              <c:numCache>
                <c:formatCode>#,##0</c:formatCode>
                <c:ptCount val="12"/>
                <c:pt idx="0">
                  <c:v>355902</c:v>
                </c:pt>
                <c:pt idx="1">
                  <c:v>370828</c:v>
                </c:pt>
                <c:pt idx="2">
                  <c:v>392361</c:v>
                </c:pt>
                <c:pt idx="3">
                  <c:v>398688</c:v>
                </c:pt>
                <c:pt idx="4">
                  <c:v>415091</c:v>
                </c:pt>
                <c:pt idx="5">
                  <c:v>426167</c:v>
                </c:pt>
                <c:pt idx="6">
                  <c:v>429457</c:v>
                </c:pt>
                <c:pt idx="7">
                  <c:v>427167</c:v>
                </c:pt>
                <c:pt idx="8">
                  <c:v>420093</c:v>
                </c:pt>
                <c:pt idx="9">
                  <c:v>419917</c:v>
                </c:pt>
                <c:pt idx="10">
                  <c:v>422654</c:v>
                </c:pt>
                <c:pt idx="11">
                  <c:v>411028</c:v>
                </c:pt>
              </c:numCache>
            </c:numRef>
          </c:val>
          <c:smooth val="0"/>
          <c:extLst xmlns:c16r2="http://schemas.microsoft.com/office/drawing/2015/06/chart">
            <c:ext xmlns:c16="http://schemas.microsoft.com/office/drawing/2014/chart" uri="{C3380CC4-5D6E-409C-BE32-E72D297353CC}">
              <c16:uniqueId val="{00000000-570F-4738-AC04-E36003518F46}"/>
            </c:ext>
          </c:extLst>
        </c:ser>
        <c:dLbls>
          <c:showLegendKey val="0"/>
          <c:showVal val="0"/>
          <c:showCatName val="0"/>
          <c:showSerName val="0"/>
          <c:showPercent val="0"/>
          <c:showBubbleSize val="0"/>
        </c:dLbls>
        <c:smooth val="0"/>
        <c:axId val="124713872"/>
        <c:axId val="124711520"/>
      </c:lineChart>
      <c:catAx>
        <c:axId val="124713872"/>
        <c:scaling>
          <c:orientation val="minMax"/>
        </c:scaling>
        <c:delete val="0"/>
        <c:axPos val="b"/>
        <c:numFmt formatCode="General" sourceLinked="0"/>
        <c:majorTickMark val="out"/>
        <c:minorTickMark val="none"/>
        <c:tickLblPos val="nextTo"/>
        <c:crossAx val="124711520"/>
        <c:crosses val="autoZero"/>
        <c:auto val="1"/>
        <c:lblAlgn val="ctr"/>
        <c:lblOffset val="100"/>
        <c:noMultiLvlLbl val="0"/>
      </c:catAx>
      <c:valAx>
        <c:axId val="124711520"/>
        <c:scaling>
          <c:orientation val="minMax"/>
          <c:min val="320000"/>
        </c:scaling>
        <c:delete val="0"/>
        <c:axPos val="l"/>
        <c:majorGridlines/>
        <c:numFmt formatCode="#,##0" sourceLinked="1"/>
        <c:majorTickMark val="out"/>
        <c:minorTickMark val="none"/>
        <c:tickLblPos val="nextTo"/>
        <c:crossAx val="124713872"/>
        <c:crosses val="autoZero"/>
        <c:crossBetween val="between"/>
      </c:valAx>
    </c:plotArea>
    <c:legend>
      <c:legendPos val="r"/>
      <c:layout>
        <c:manualLayout>
          <c:xMode val="edge"/>
          <c:yMode val="edge"/>
          <c:x val="9.5767407883651554E-2"/>
          <c:y val="6.9866532206211807E-2"/>
          <c:w val="0.27371478557360918"/>
          <c:h val="9.0965881787602121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89129483814501"/>
          <c:y val="6.8276465441819784E-2"/>
          <c:w val="0.70885629921259896"/>
          <c:h val="0.73929877044939274"/>
        </c:manualLayout>
      </c:layout>
      <c:lineChart>
        <c:grouping val="standard"/>
        <c:varyColors val="0"/>
        <c:ser>
          <c:idx val="1"/>
          <c:order val="1"/>
          <c:tx>
            <c:strRef>
              <c:f>'K2.1.2.2 Zamestnanosť - ŠÚSR'!$K$7</c:f>
              <c:strCache>
                <c:ptCount val="1"/>
                <c:pt idx="0">
                  <c:v>Pracujúci v SR</c:v>
                </c:pt>
              </c:strCache>
            </c:strRef>
          </c:tx>
          <c:spPr>
            <a:ln>
              <a:solidFill>
                <a:srgbClr val="BFBFBF"/>
              </a:solidFill>
            </a:ln>
          </c:spPr>
          <c:marker>
            <c:spPr>
              <a:solidFill>
                <a:srgbClr val="BFBFBF"/>
              </a:solidFill>
              <a:ln>
                <a:solidFill>
                  <a:srgbClr val="BFBFBF"/>
                </a:solidFill>
              </a:ln>
            </c:spPr>
          </c:marker>
          <c:cat>
            <c:strRef>
              <c:f>'K2.1.2.2 Zamestnanosť - ŠÚSR'!$L$5:$S$5</c:f>
              <c:strCache>
                <c:ptCount val="8"/>
                <c:pt idx="0">
                  <c:v>2012</c:v>
                </c:pt>
                <c:pt idx="1">
                  <c:v>2013</c:v>
                </c:pt>
                <c:pt idx="2">
                  <c:v>2014</c:v>
                </c:pt>
                <c:pt idx="3">
                  <c:v>2015</c:v>
                </c:pt>
                <c:pt idx="4">
                  <c:v>2016</c:v>
                </c:pt>
                <c:pt idx="5">
                  <c:v>2017</c:v>
                </c:pt>
                <c:pt idx="6">
                  <c:v>2018</c:v>
                </c:pt>
                <c:pt idx="7">
                  <c:v>2019</c:v>
                </c:pt>
              </c:strCache>
            </c:strRef>
          </c:cat>
          <c:val>
            <c:numRef>
              <c:f>'K2.1.2.2 Zamestnanosť - ŠÚSR'!$L$7:$S$7</c:f>
              <c:numCache>
                <c:formatCode>General</c:formatCode>
                <c:ptCount val="8"/>
                <c:pt idx="0">
                  <c:v>2208.3000000000002</c:v>
                </c:pt>
                <c:pt idx="1">
                  <c:v>2192.9</c:v>
                </c:pt>
                <c:pt idx="2">
                  <c:v>2229</c:v>
                </c:pt>
                <c:pt idx="3">
                  <c:v>2276</c:v>
                </c:pt>
                <c:pt idx="4">
                  <c:v>2332.4</c:v>
                </c:pt>
                <c:pt idx="5">
                  <c:v>2381.3999999999996</c:v>
                </c:pt>
                <c:pt idx="6">
                  <c:v>2427.1</c:v>
                </c:pt>
                <c:pt idx="7">
                  <c:v>2455.1</c:v>
                </c:pt>
              </c:numCache>
            </c:numRef>
          </c:val>
          <c:smooth val="0"/>
        </c:ser>
        <c:dLbls>
          <c:showLegendKey val="0"/>
          <c:showVal val="0"/>
          <c:showCatName val="0"/>
          <c:showSerName val="0"/>
          <c:showPercent val="0"/>
          <c:showBubbleSize val="0"/>
        </c:dLbls>
        <c:marker val="1"/>
        <c:smooth val="0"/>
        <c:axId val="124714264"/>
        <c:axId val="124716224"/>
      </c:lineChart>
      <c:lineChart>
        <c:grouping val="standard"/>
        <c:varyColors val="0"/>
        <c:ser>
          <c:idx val="0"/>
          <c:order val="0"/>
          <c:tx>
            <c:strRef>
              <c:f>'K2.1.2.2 Zamestnanosť - ŠÚSR'!$K$6</c:f>
              <c:strCache>
                <c:ptCount val="1"/>
                <c:pt idx="0">
                  <c:v>Pracujúci v zahraničí </c:v>
                </c:pt>
              </c:strCache>
            </c:strRef>
          </c:tx>
          <c:spPr>
            <a:ln>
              <a:solidFill>
                <a:srgbClr val="E593AA"/>
              </a:solidFill>
            </a:ln>
          </c:spPr>
          <c:marker>
            <c:spPr>
              <a:solidFill>
                <a:srgbClr val="E593AA"/>
              </a:solidFill>
              <a:ln>
                <a:solidFill>
                  <a:srgbClr val="E593AA"/>
                </a:solidFill>
              </a:ln>
            </c:spPr>
          </c:marker>
          <c:cat>
            <c:strRef>
              <c:f>'K2.1.2.2 Zamestnanosť - ŠÚSR'!$L$5:$S$5</c:f>
              <c:strCache>
                <c:ptCount val="8"/>
                <c:pt idx="0">
                  <c:v>2012</c:v>
                </c:pt>
                <c:pt idx="1">
                  <c:v>2013</c:v>
                </c:pt>
                <c:pt idx="2">
                  <c:v>2014</c:v>
                </c:pt>
                <c:pt idx="3">
                  <c:v>2015</c:v>
                </c:pt>
                <c:pt idx="4">
                  <c:v>2016</c:v>
                </c:pt>
                <c:pt idx="5">
                  <c:v>2017</c:v>
                </c:pt>
                <c:pt idx="6">
                  <c:v>2018</c:v>
                </c:pt>
                <c:pt idx="7">
                  <c:v>2019</c:v>
                </c:pt>
              </c:strCache>
            </c:strRef>
          </c:cat>
          <c:val>
            <c:numRef>
              <c:f>'K2.1.2.2 Zamestnanosť - ŠÚSR'!$L$6:$S$6</c:f>
              <c:numCache>
                <c:formatCode>0.0</c:formatCode>
                <c:ptCount val="8"/>
                <c:pt idx="0">
                  <c:v>120.7</c:v>
                </c:pt>
                <c:pt idx="1">
                  <c:v>136.4</c:v>
                </c:pt>
                <c:pt idx="2">
                  <c:v>134</c:v>
                </c:pt>
                <c:pt idx="3">
                  <c:v>148</c:v>
                </c:pt>
                <c:pt idx="4">
                  <c:v>159.69999999999999</c:v>
                </c:pt>
                <c:pt idx="5">
                  <c:v>149.30000000000001</c:v>
                </c:pt>
                <c:pt idx="6">
                  <c:v>139.6</c:v>
                </c:pt>
                <c:pt idx="7">
                  <c:v>128.6</c:v>
                </c:pt>
              </c:numCache>
            </c:numRef>
          </c:val>
          <c:smooth val="0"/>
        </c:ser>
        <c:dLbls>
          <c:showLegendKey val="0"/>
          <c:showVal val="0"/>
          <c:showCatName val="0"/>
          <c:showSerName val="0"/>
          <c:showPercent val="0"/>
          <c:showBubbleSize val="0"/>
        </c:dLbls>
        <c:marker val="1"/>
        <c:smooth val="0"/>
        <c:axId val="124713480"/>
        <c:axId val="124712304"/>
      </c:lineChart>
      <c:catAx>
        <c:axId val="124714264"/>
        <c:scaling>
          <c:orientation val="minMax"/>
        </c:scaling>
        <c:delete val="0"/>
        <c:axPos val="b"/>
        <c:numFmt formatCode="General" sourceLinked="0"/>
        <c:majorTickMark val="none"/>
        <c:minorTickMark val="none"/>
        <c:tickLblPos val="nextTo"/>
        <c:crossAx val="124716224"/>
        <c:crosses val="autoZero"/>
        <c:auto val="1"/>
        <c:lblAlgn val="ctr"/>
        <c:lblOffset val="100"/>
        <c:noMultiLvlLbl val="0"/>
      </c:catAx>
      <c:valAx>
        <c:axId val="124716224"/>
        <c:scaling>
          <c:orientation val="minMax"/>
        </c:scaling>
        <c:delete val="0"/>
        <c:axPos val="l"/>
        <c:majorGridlines/>
        <c:title>
          <c:tx>
            <c:rich>
              <a:bodyPr/>
              <a:lstStyle/>
              <a:p>
                <a:pPr>
                  <a:defRPr/>
                </a:pPr>
                <a:r>
                  <a:rPr lang="en-US"/>
                  <a:t>Pracujúci v SR v tis. osob.</a:t>
                </a:r>
              </a:p>
            </c:rich>
          </c:tx>
          <c:layout>
            <c:manualLayout>
              <c:xMode val="edge"/>
              <c:yMode val="edge"/>
              <c:x val="3.1553913263245338E-2"/>
              <c:y val="0.25467596120377428"/>
            </c:manualLayout>
          </c:layout>
          <c:overlay val="0"/>
        </c:title>
        <c:numFmt formatCode="General" sourceLinked="1"/>
        <c:majorTickMark val="none"/>
        <c:minorTickMark val="none"/>
        <c:tickLblPos val="nextTo"/>
        <c:crossAx val="124714264"/>
        <c:crosses val="autoZero"/>
        <c:crossBetween val="between"/>
      </c:valAx>
      <c:valAx>
        <c:axId val="124712304"/>
        <c:scaling>
          <c:orientation val="minMax"/>
        </c:scaling>
        <c:delete val="0"/>
        <c:axPos val="r"/>
        <c:numFmt formatCode="0.0" sourceLinked="1"/>
        <c:majorTickMark val="out"/>
        <c:minorTickMark val="none"/>
        <c:tickLblPos val="nextTo"/>
        <c:crossAx val="124713480"/>
        <c:crosses val="max"/>
        <c:crossBetween val="between"/>
      </c:valAx>
      <c:catAx>
        <c:axId val="124713480"/>
        <c:scaling>
          <c:orientation val="minMax"/>
        </c:scaling>
        <c:delete val="1"/>
        <c:axPos val="b"/>
        <c:numFmt formatCode="General" sourceLinked="0"/>
        <c:majorTickMark val="out"/>
        <c:minorTickMark val="none"/>
        <c:tickLblPos val="nextTo"/>
        <c:crossAx val="124712304"/>
        <c:crosses val="autoZero"/>
        <c:auto val="1"/>
        <c:lblAlgn val="ctr"/>
        <c:lblOffset val="100"/>
        <c:noMultiLvlLbl val="0"/>
      </c:catAx>
    </c:plotArea>
    <c:legend>
      <c:legendPos val="b"/>
      <c:layout>
        <c:manualLayout>
          <c:xMode val="edge"/>
          <c:yMode val="edge"/>
          <c:x val="0.229031631221811"/>
          <c:y val="0.91029379392092113"/>
          <c:w val="0.54193673755637795"/>
          <c:h val="8.492723355817082E-2"/>
        </c:manualLayout>
      </c:layout>
      <c:overlay val="0"/>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8740157499999996" l="0.7" r="0.7" t="0.78740157499999996"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5" Type="http://schemas.openxmlformats.org/officeDocument/2006/relationships/chart" Target="../charts/chart16.xml"/><Relationship Id="rId4" Type="http://schemas.openxmlformats.org/officeDocument/2006/relationships/chart" Target="../charts/chart1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xdr:col>
      <xdr:colOff>9525</xdr:colOff>
      <xdr:row>2</xdr:row>
      <xdr:rowOff>28575</xdr:rowOff>
    </xdr:from>
    <xdr:to>
      <xdr:col>7</xdr:col>
      <xdr:colOff>0</xdr:colOff>
      <xdr:row>15</xdr:row>
      <xdr:rowOff>140970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22225</xdr:colOff>
      <xdr:row>2</xdr:row>
      <xdr:rowOff>9524</xdr:rowOff>
    </xdr:from>
    <xdr:to>
      <xdr:col>11</xdr:col>
      <xdr:colOff>95250</xdr:colOff>
      <xdr:row>15</xdr:row>
      <xdr:rowOff>190499</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35718</xdr:colOff>
      <xdr:row>35</xdr:row>
      <xdr:rowOff>16668</xdr:rowOff>
    </xdr:from>
    <xdr:to>
      <xdr:col>10</xdr:col>
      <xdr:colOff>438150</xdr:colOff>
      <xdr:row>50</xdr:row>
      <xdr:rowOff>150018</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19049</xdr:colOff>
      <xdr:row>54</xdr:row>
      <xdr:rowOff>38100</xdr:rowOff>
    </xdr:from>
    <xdr:to>
      <xdr:col>10</xdr:col>
      <xdr:colOff>416717</xdr:colOff>
      <xdr:row>67</xdr:row>
      <xdr:rowOff>27940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16668</xdr:colOff>
      <xdr:row>88</xdr:row>
      <xdr:rowOff>200026</xdr:rowOff>
    </xdr:from>
    <xdr:to>
      <xdr:col>10</xdr:col>
      <xdr:colOff>273843</xdr:colOff>
      <xdr:row>102</xdr:row>
      <xdr:rowOff>138112</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9524</xdr:colOff>
      <xdr:row>106</xdr:row>
      <xdr:rowOff>44450</xdr:rowOff>
    </xdr:from>
    <xdr:to>
      <xdr:col>10</xdr:col>
      <xdr:colOff>571499</xdr:colOff>
      <xdr:row>124</xdr:row>
      <xdr:rowOff>0</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2</xdr:row>
      <xdr:rowOff>19050</xdr:rowOff>
    </xdr:from>
    <xdr:to>
      <xdr:col>10</xdr:col>
      <xdr:colOff>399415</xdr:colOff>
      <xdr:row>16</xdr:row>
      <xdr:rowOff>-1</xdr:rowOff>
    </xdr:to>
    <xdr:graphicFrame macro="">
      <xdr:nvGraphicFramePr>
        <xdr:cNvPr id="7" name="Graf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445292</xdr:colOff>
      <xdr:row>19</xdr:row>
      <xdr:rowOff>34131</xdr:rowOff>
    </xdr:from>
    <xdr:to>
      <xdr:col>10</xdr:col>
      <xdr:colOff>440530</xdr:colOff>
      <xdr:row>31</xdr:row>
      <xdr:rowOff>191823</xdr:rowOff>
    </xdr:to>
    <xdr:graphicFrame macro="">
      <xdr:nvGraphicFramePr>
        <xdr:cNvPr id="8" name="Graf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23814</xdr:colOff>
      <xdr:row>71</xdr:row>
      <xdr:rowOff>1</xdr:rowOff>
    </xdr:from>
    <xdr:to>
      <xdr:col>9</xdr:col>
      <xdr:colOff>583407</xdr:colOff>
      <xdr:row>86</xdr:row>
      <xdr:rowOff>11906</xdr:rowOff>
    </xdr:to>
    <xdr:graphicFrame macro="">
      <xdr:nvGraphicFramePr>
        <xdr:cNvPr id="9" name="Graf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590550</xdr:colOff>
      <xdr:row>2</xdr:row>
      <xdr:rowOff>22412</xdr:rowOff>
    </xdr:from>
    <xdr:to>
      <xdr:col>11</xdr:col>
      <xdr:colOff>44823</xdr:colOff>
      <xdr:row>20</xdr:row>
      <xdr:rowOff>201706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8483</xdr:colOff>
      <xdr:row>37</xdr:row>
      <xdr:rowOff>22413</xdr:rowOff>
    </xdr:from>
    <xdr:to>
      <xdr:col>9</xdr:col>
      <xdr:colOff>309562</xdr:colOff>
      <xdr:row>57</xdr:row>
      <xdr:rowOff>1</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19049</xdr:colOff>
      <xdr:row>2</xdr:row>
      <xdr:rowOff>57149</xdr:rowOff>
    </xdr:from>
    <xdr:to>
      <xdr:col>10</xdr:col>
      <xdr:colOff>74084</xdr:colOff>
      <xdr:row>20</xdr:row>
      <xdr:rowOff>10582</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371475</xdr:colOff>
      <xdr:row>47</xdr:row>
      <xdr:rowOff>0</xdr:rowOff>
    </xdr:from>
    <xdr:ext cx="63500" cy="160655"/>
    <xdr:sp macro="" textlink="">
      <xdr:nvSpPr>
        <xdr:cNvPr id="3" name="Obdĺžnik 2"/>
        <xdr:cNvSpPr>
          <a:spLocks noChangeArrowheads="1"/>
        </xdr:cNvSpPr>
      </xdr:nvSpPr>
      <xdr:spPr bwMode="auto">
        <a:xfrm>
          <a:off x="4757420" y="10445750"/>
          <a:ext cx="63500" cy="160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none" lIns="0" tIns="0" rIns="0" bIns="0" anchor="t" anchorCtr="0" upright="1">
          <a:spAutoFit/>
        </a:bodyPr>
        <a:lstStyle/>
        <a:p>
          <a:pPr algn="just">
            <a:spcAft>
              <a:spcPts val="0"/>
            </a:spcAft>
          </a:pPr>
          <a:r>
            <a:rPr lang="sk-SK" sz="1100">
              <a:effectLst/>
              <a:latin typeface="Times New Roman" panose="02020603050405020304" pitchFamily="18" charset="0"/>
              <a:ea typeface="Times New Roman" panose="02020603050405020304" pitchFamily="18" charset="0"/>
            </a:rPr>
            <a:t> </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0</xdr:col>
      <xdr:colOff>559594</xdr:colOff>
      <xdr:row>32</xdr:row>
      <xdr:rowOff>47625</xdr:rowOff>
    </xdr:from>
    <xdr:to>
      <xdr:col>6</xdr:col>
      <xdr:colOff>654843</xdr:colOff>
      <xdr:row>45</xdr:row>
      <xdr:rowOff>202406</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48684</xdr:colOff>
      <xdr:row>18</xdr:row>
      <xdr:rowOff>47625</xdr:rowOff>
    </xdr:from>
    <xdr:to>
      <xdr:col>7</xdr:col>
      <xdr:colOff>412751</xdr:colOff>
      <xdr:row>34</xdr:row>
      <xdr:rowOff>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566209</xdr:colOff>
      <xdr:row>2</xdr:row>
      <xdr:rowOff>21167</xdr:rowOff>
    </xdr:from>
    <xdr:to>
      <xdr:col>5</xdr:col>
      <xdr:colOff>195792</xdr:colOff>
      <xdr:row>14</xdr:row>
      <xdr:rowOff>207434</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0.12785</cdr:x>
      <cdr:y>0.49716</cdr:y>
    </cdr:from>
    <cdr:to>
      <cdr:x>0.96855</cdr:x>
      <cdr:y>0.49716</cdr:y>
    </cdr:to>
    <cdr:sp macro="" textlink="">
      <cdr:nvSpPr>
        <cdr:cNvPr id="3073" name="Line 1"/>
        <cdr:cNvSpPr>
          <a:spLocks xmlns:a="http://schemas.openxmlformats.org/drawingml/2006/main" noChangeShapeType="1"/>
        </cdr:cNvSpPr>
      </cdr:nvSpPr>
      <cdr:spPr bwMode="auto">
        <a:xfrm xmlns:a="http://schemas.openxmlformats.org/drawingml/2006/main">
          <a:off x="737781" y="1445248"/>
          <a:ext cx="4851579" cy="0"/>
        </a:xfrm>
        <a:prstGeom xmlns:a="http://schemas.openxmlformats.org/drawingml/2006/main" prst="line">
          <a:avLst/>
        </a:prstGeom>
        <a:noFill xmlns:a="http://schemas.openxmlformats.org/drawingml/2006/main"/>
        <a:ln xmlns:a="http://schemas.openxmlformats.org/drawingml/2006/main" w="15875">
          <a:solidFill>
            <a:srgbClr val="000000"/>
          </a:solidFill>
          <a:round/>
          <a:headEnd/>
          <a:tailEnd/>
        </a:ln>
      </cdr:spPr>
      <cdr:txBody>
        <a:bodyPr xmlns:a="http://schemas.openxmlformats.org/drawingml/2006/main"/>
        <a:lstStyle xmlns:a="http://schemas.openxmlformats.org/drawingml/2006/main"/>
        <a:p xmlns:a="http://schemas.openxmlformats.org/drawingml/2006/main">
          <a:endParaRPr lang="sk-SK"/>
        </a:p>
      </cdr:txBody>
    </cdr:sp>
  </cdr:relSizeAnchor>
</c:userShapes>
</file>

<file path=xl/drawings/drawing17.xml><?xml version="1.0" encoding="utf-8"?>
<xdr:wsDr xmlns:xdr="http://schemas.openxmlformats.org/drawingml/2006/spreadsheetDrawing" xmlns:a="http://schemas.openxmlformats.org/drawingml/2006/main">
  <xdr:twoCellAnchor>
    <xdr:from>
      <xdr:col>1</xdr:col>
      <xdr:colOff>13608</xdr:colOff>
      <xdr:row>1</xdr:row>
      <xdr:rowOff>202405</xdr:rowOff>
    </xdr:from>
    <xdr:to>
      <xdr:col>11</xdr:col>
      <xdr:colOff>83344</xdr:colOff>
      <xdr:row>21</xdr:row>
      <xdr:rowOff>13606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603251</xdr:colOff>
      <xdr:row>24</xdr:row>
      <xdr:rowOff>31750</xdr:rowOff>
    </xdr:from>
    <xdr:to>
      <xdr:col>12</xdr:col>
      <xdr:colOff>592666</xdr:colOff>
      <xdr:row>52</xdr:row>
      <xdr:rowOff>190500</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23812</xdr:colOff>
      <xdr:row>136</xdr:row>
      <xdr:rowOff>23814</xdr:rowOff>
    </xdr:from>
    <xdr:to>
      <xdr:col>5</xdr:col>
      <xdr:colOff>250031</xdr:colOff>
      <xdr:row>152</xdr:row>
      <xdr:rowOff>22616</xdr:rowOff>
    </xdr:to>
    <xdr:pic>
      <xdr:nvPicPr>
        <xdr:cNvPr id="4" name="Obrázok 3"/>
        <xdr:cNvPicPr>
          <a:picLocks noChangeAspect="1"/>
        </xdr:cNvPicPr>
      </xdr:nvPicPr>
      <xdr:blipFill>
        <a:blip xmlns:r="http://schemas.openxmlformats.org/officeDocument/2006/relationships" r:embed="rId1"/>
        <a:stretch>
          <a:fillRect/>
        </a:stretch>
      </xdr:blipFill>
      <xdr:spPr>
        <a:xfrm>
          <a:off x="631031" y="27574877"/>
          <a:ext cx="5750719" cy="34278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1854</xdr:colOff>
      <xdr:row>8</xdr:row>
      <xdr:rowOff>23812</xdr:rowOff>
    </xdr:from>
    <xdr:to>
      <xdr:col>10</xdr:col>
      <xdr:colOff>265643</xdr:colOff>
      <xdr:row>43</xdr:row>
      <xdr:rowOff>6351</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93</xdr:row>
      <xdr:rowOff>0</xdr:rowOff>
    </xdr:from>
    <xdr:to>
      <xdr:col>4</xdr:col>
      <xdr:colOff>645542</xdr:colOff>
      <xdr:row>107</xdr:row>
      <xdr:rowOff>201084</xdr:rowOff>
    </xdr:to>
    <xdr:pic>
      <xdr:nvPicPr>
        <xdr:cNvPr id="4" name="Obrázok 3"/>
        <xdr:cNvPicPr>
          <a:picLocks noChangeAspect="1"/>
        </xdr:cNvPicPr>
      </xdr:nvPicPr>
      <xdr:blipFill>
        <a:blip xmlns:r="http://schemas.openxmlformats.org/officeDocument/2006/relationships" r:embed="rId1"/>
        <a:stretch>
          <a:fillRect/>
        </a:stretch>
      </xdr:blipFill>
      <xdr:spPr>
        <a:xfrm>
          <a:off x="1016000" y="24616833"/>
          <a:ext cx="5893553" cy="316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52387</xdr:colOff>
      <xdr:row>1</xdr:row>
      <xdr:rowOff>142874</xdr:rowOff>
    </xdr:from>
    <xdr:to>
      <xdr:col>6</xdr:col>
      <xdr:colOff>45244</xdr:colOff>
      <xdr:row>20</xdr:row>
      <xdr:rowOff>142875</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1395942</xdr:colOff>
      <xdr:row>37</xdr:row>
      <xdr:rowOff>10584</xdr:rowOff>
    </xdr:from>
    <xdr:to>
      <xdr:col>4</xdr:col>
      <xdr:colOff>1169459</xdr:colOff>
      <xdr:row>52</xdr:row>
      <xdr:rowOff>10584</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0.69878</cdr:x>
      <cdr:y>0.70722</cdr:y>
    </cdr:from>
    <cdr:to>
      <cdr:x>0.82904</cdr:x>
      <cdr:y>0.88973</cdr:y>
    </cdr:to>
    <cdr:sp macro="" textlink="">
      <cdr:nvSpPr>
        <cdr:cNvPr id="2" name="BlokTextu 1"/>
        <cdr:cNvSpPr txBox="1"/>
      </cdr:nvSpPr>
      <cdr:spPr>
        <a:xfrm xmlns:a="http://schemas.openxmlformats.org/drawingml/2006/main">
          <a:off x="4905375" y="3543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k-SK" sz="1100"/>
        </a:p>
      </cdr:txBody>
    </cdr:sp>
  </cdr:relSizeAnchor>
  <cdr:relSizeAnchor xmlns:cdr="http://schemas.openxmlformats.org/drawingml/2006/chartDrawing">
    <cdr:from>
      <cdr:x>0.67777</cdr:x>
      <cdr:y>0.44804</cdr:y>
    </cdr:from>
    <cdr:to>
      <cdr:x>0.80803</cdr:x>
      <cdr:y>0.62485</cdr:y>
    </cdr:to>
    <cdr:sp macro="" textlink="">
      <cdr:nvSpPr>
        <cdr:cNvPr id="3" name="BlokTextu 2"/>
        <cdr:cNvSpPr txBox="1"/>
      </cdr:nvSpPr>
      <cdr:spPr>
        <a:xfrm xmlns:a="http://schemas.openxmlformats.org/drawingml/2006/main">
          <a:off x="4396389" y="1497919"/>
          <a:ext cx="844934" cy="59112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k-SK" sz="1000">
              <a:latin typeface="Arial Narrow" panose="020B0606020202030204" pitchFamily="34" charset="0"/>
              <a:cs typeface="Times New Roman" panose="02020603050405020304" pitchFamily="18" charset="0"/>
            </a:rPr>
            <a:t>Ekonomicky </a:t>
          </a:r>
        </a:p>
        <a:p xmlns:a="http://schemas.openxmlformats.org/drawingml/2006/main">
          <a:pPr algn="ctr"/>
          <a:r>
            <a:rPr lang="sk-SK" sz="1000">
              <a:latin typeface="Arial Narrow" panose="020B0606020202030204" pitchFamily="34" charset="0"/>
              <a:cs typeface="Times New Roman" panose="02020603050405020304" pitchFamily="18" charset="0"/>
            </a:rPr>
            <a:t>aktívne obyvateľstvo </a:t>
          </a:r>
        </a:p>
        <a:p xmlns:a="http://schemas.openxmlformats.org/drawingml/2006/main">
          <a:r>
            <a:rPr lang="sk-SK" sz="1000">
              <a:latin typeface="Arial Narrow" panose="020B0606020202030204" pitchFamily="34" charset="0"/>
              <a:cs typeface="Times New Roman" panose="02020603050405020304" pitchFamily="18" charset="0"/>
            </a:rPr>
            <a:t>vo veku</a:t>
          </a:r>
          <a:r>
            <a:rPr lang="sk-SK" sz="1000">
              <a:latin typeface="Arial Narrow" panose="020B0606020202030204" pitchFamily="34" charset="0"/>
              <a:ea typeface="+mn-ea"/>
              <a:cs typeface="Times New Roman" panose="02020603050405020304" pitchFamily="18" charset="0"/>
            </a:rPr>
            <a:t> </a:t>
          </a:r>
          <a:r>
            <a:rPr lang="sk-SK" sz="1000">
              <a:latin typeface="Arial Narrow" panose="020B0606020202030204" pitchFamily="34" charset="0"/>
              <a:cs typeface="Times New Roman" panose="02020603050405020304" pitchFamily="18" charset="0"/>
            </a:rPr>
            <a:t>15+ </a:t>
          </a:r>
        </a:p>
      </cdr:txBody>
    </cdr:sp>
  </cdr:relSizeAnchor>
  <cdr:relSizeAnchor xmlns:cdr="http://schemas.openxmlformats.org/drawingml/2006/chartDrawing">
    <cdr:from>
      <cdr:x>0.23314</cdr:x>
      <cdr:y>0.23118</cdr:y>
    </cdr:from>
    <cdr:to>
      <cdr:x>0.3634</cdr:x>
      <cdr:y>0.4289</cdr:y>
    </cdr:to>
    <cdr:sp macro="" textlink="">
      <cdr:nvSpPr>
        <cdr:cNvPr id="4" name="BlokTextu 3"/>
        <cdr:cNvSpPr txBox="1"/>
      </cdr:nvSpPr>
      <cdr:spPr>
        <a:xfrm xmlns:a="http://schemas.openxmlformats.org/drawingml/2006/main">
          <a:off x="1512272" y="772893"/>
          <a:ext cx="844935" cy="66103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k-SK" sz="1000">
              <a:latin typeface="Arial Narrow" panose="020B0606020202030204" pitchFamily="34" charset="0"/>
              <a:cs typeface="Times New Roman" panose="02020603050405020304" pitchFamily="18" charset="0"/>
            </a:rPr>
            <a:t>Ekonomicky</a:t>
          </a:r>
        </a:p>
        <a:p xmlns:a="http://schemas.openxmlformats.org/drawingml/2006/main">
          <a:pPr algn="ctr"/>
          <a:r>
            <a:rPr lang="sk-SK" sz="1000">
              <a:latin typeface="Arial Narrow" panose="020B0606020202030204" pitchFamily="34" charset="0"/>
              <a:cs typeface="Times New Roman" panose="02020603050405020304" pitchFamily="18" charset="0"/>
            </a:rPr>
            <a:t>neaktívne obyvateľstvo</a:t>
          </a:r>
        </a:p>
        <a:p xmlns:a="http://schemas.openxmlformats.org/drawingml/2006/main">
          <a:r>
            <a:rPr lang="sk-SK" sz="1000">
              <a:latin typeface="Arial Narrow" panose="020B0606020202030204" pitchFamily="34" charset="0"/>
              <a:cs typeface="Times New Roman" panose="02020603050405020304" pitchFamily="18" charset="0"/>
            </a:rPr>
            <a:t>vo veku 15+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28248</xdr:colOff>
      <xdr:row>2</xdr:row>
      <xdr:rowOff>37914</xdr:rowOff>
    </xdr:from>
    <xdr:to>
      <xdr:col>11</xdr:col>
      <xdr:colOff>498809</xdr:colOff>
      <xdr:row>17</xdr:row>
      <xdr:rowOff>1749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30456</xdr:colOff>
      <xdr:row>20</xdr:row>
      <xdr:rowOff>35719</xdr:rowOff>
    </xdr:from>
    <xdr:to>
      <xdr:col>11</xdr:col>
      <xdr:colOff>238125</xdr:colOff>
      <xdr:row>35</xdr:row>
      <xdr:rowOff>156660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22428</xdr:colOff>
      <xdr:row>58</xdr:row>
      <xdr:rowOff>33504</xdr:rowOff>
    </xdr:from>
    <xdr:to>
      <xdr:col>12</xdr:col>
      <xdr:colOff>23812</xdr:colOff>
      <xdr:row>75</xdr:row>
      <xdr:rowOff>178594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57041</xdr:colOff>
      <xdr:row>39</xdr:row>
      <xdr:rowOff>16448</xdr:rowOff>
    </xdr:from>
    <xdr:to>
      <xdr:col>12</xdr:col>
      <xdr:colOff>12533</xdr:colOff>
      <xdr:row>54</xdr:row>
      <xdr:rowOff>190500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1</xdr:colOff>
      <xdr:row>2</xdr:row>
      <xdr:rowOff>47624</xdr:rowOff>
    </xdr:from>
    <xdr:to>
      <xdr:col>4</xdr:col>
      <xdr:colOff>631031</xdr:colOff>
      <xdr:row>14</xdr:row>
      <xdr:rowOff>133349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0.93915</cdr:x>
      <cdr:y>0.2509</cdr:y>
    </cdr:from>
    <cdr:to>
      <cdr:x>1</cdr:x>
      <cdr:y>0.84879</cdr:y>
    </cdr:to>
    <cdr:sp macro="" textlink="">
      <cdr:nvSpPr>
        <cdr:cNvPr id="2" name="TextovéPole 1"/>
        <cdr:cNvSpPr txBox="1"/>
      </cdr:nvSpPr>
      <cdr:spPr>
        <a:xfrm xmlns:a="http://schemas.openxmlformats.org/drawingml/2006/main">
          <a:off x="4438650" y="666752"/>
          <a:ext cx="285749" cy="1588888"/>
        </a:xfrm>
        <a:prstGeom xmlns:a="http://schemas.openxmlformats.org/drawingml/2006/main" prst="rect">
          <a:avLst/>
        </a:prstGeom>
      </cdr:spPr>
      <cdr:txBody>
        <a:bodyPr xmlns:a="http://schemas.openxmlformats.org/drawingml/2006/main" vert="vert270" wrap="none" rtlCol="0"/>
        <a:lstStyle xmlns:a="http://schemas.openxmlformats.org/drawingml/2006/main"/>
        <a:p xmlns:a="http://schemas.openxmlformats.org/drawingml/2006/main">
          <a:r>
            <a:rPr lang="sk-SK" sz="1100" b="1">
              <a:latin typeface="Arial Narrow" panose="020B0606020202030204" pitchFamily="34" charset="0"/>
            </a:rPr>
            <a:t>Pracujúci v </a:t>
          </a:r>
          <a:r>
            <a:rPr lang="sk-SK" sz="1050" b="1">
              <a:latin typeface="Arial Narrow" panose="020B0606020202030204" pitchFamily="34" charset="0"/>
            </a:rPr>
            <a:t>zahrničí</a:t>
          </a:r>
          <a:r>
            <a:rPr lang="sk-SK" sz="1100" b="1">
              <a:latin typeface="Arial Narrow" panose="020B0606020202030204" pitchFamily="34" charset="0"/>
            </a:rPr>
            <a:t> v</a:t>
          </a:r>
          <a:r>
            <a:rPr lang="sk-SK" sz="1100" b="1" baseline="0">
              <a:latin typeface="Arial Narrow" panose="020B0606020202030204" pitchFamily="34" charset="0"/>
            </a:rPr>
            <a:t> tis. osob</a:t>
          </a:r>
          <a:r>
            <a:rPr lang="sk-SK" sz="1100" b="0" baseline="0"/>
            <a:t>.</a:t>
          </a:r>
        </a:p>
        <a:p xmlns:a="http://schemas.openxmlformats.org/drawingml/2006/main">
          <a:endParaRPr lang="sk-SK" sz="1100" b="1"/>
        </a:p>
        <a:p xmlns:a="http://schemas.openxmlformats.org/drawingml/2006/main">
          <a:r>
            <a:rPr lang="sk-SK" sz="1100"/>
            <a:t>í</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35719</xdr:colOff>
      <xdr:row>2</xdr:row>
      <xdr:rowOff>35719</xdr:rowOff>
    </xdr:from>
    <xdr:to>
      <xdr:col>8</xdr:col>
      <xdr:colOff>107155</xdr:colOff>
      <xdr:row>23</xdr:row>
      <xdr:rowOff>130968</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sheetPr>
  <dimension ref="A2:F182"/>
  <sheetViews>
    <sheetView tabSelected="1" zoomScale="80" zoomScaleNormal="80" workbookViewId="0">
      <pane ySplit="3" topLeftCell="A4" activePane="bottomLeft" state="frozen"/>
      <selection activeCell="B1" sqref="B1"/>
      <selection pane="bottomLeft" activeCell="C57" sqref="C57"/>
    </sheetView>
  </sheetViews>
  <sheetFormatPr defaultRowHeight="16.5" x14ac:dyDescent="0.3"/>
  <cols>
    <col min="1" max="1" width="29.28515625" style="1" customWidth="1"/>
    <col min="2" max="2" width="15.28515625" style="1" customWidth="1"/>
    <col min="3" max="3" width="113" style="139" customWidth="1"/>
    <col min="4" max="4" width="61.7109375" style="1" customWidth="1"/>
    <col min="5" max="5" width="41.140625" style="1" customWidth="1"/>
    <col min="6" max="6" width="33.42578125" style="1" customWidth="1"/>
    <col min="7" max="16384" width="9.140625" style="1"/>
  </cols>
  <sheetData>
    <row r="2" spans="1:6" ht="17.25" thickBot="1" x14ac:dyDescent="0.35">
      <c r="A2" s="330" t="s">
        <v>1306</v>
      </c>
      <c r="B2" s="477"/>
      <c r="C2" s="477"/>
    </row>
    <row r="3" spans="1:6" s="26" customFormat="1" ht="50.25" thickBot="1" x14ac:dyDescent="0.35">
      <c r="A3" s="23" t="s">
        <v>701</v>
      </c>
      <c r="B3" s="23" t="s">
        <v>703</v>
      </c>
      <c r="C3" s="23" t="s">
        <v>704</v>
      </c>
      <c r="D3" s="23" t="s">
        <v>1087</v>
      </c>
      <c r="E3" s="23" t="s">
        <v>705</v>
      </c>
      <c r="F3" s="23" t="s">
        <v>810</v>
      </c>
    </row>
    <row r="4" spans="1:6" x14ac:dyDescent="0.3">
      <c r="A4" s="1" t="s">
        <v>837</v>
      </c>
      <c r="B4" s="1" t="s">
        <v>0</v>
      </c>
      <c r="C4" s="251" t="s">
        <v>214</v>
      </c>
      <c r="D4" s="1" t="s">
        <v>846</v>
      </c>
      <c r="E4" s="1" t="s">
        <v>1088</v>
      </c>
      <c r="F4" s="1" t="s">
        <v>811</v>
      </c>
    </row>
    <row r="5" spans="1:6" x14ac:dyDescent="0.3">
      <c r="A5" s="1" t="s">
        <v>1028</v>
      </c>
      <c r="B5" s="1" t="s">
        <v>1</v>
      </c>
      <c r="C5" s="251" t="s">
        <v>1254</v>
      </c>
      <c r="D5" s="1" t="s">
        <v>847</v>
      </c>
      <c r="E5" s="1" t="s">
        <v>1088</v>
      </c>
      <c r="F5" s="139" t="s">
        <v>811</v>
      </c>
    </row>
    <row r="6" spans="1:6" x14ac:dyDescent="0.3">
      <c r="A6" s="1" t="s">
        <v>1028</v>
      </c>
      <c r="B6" s="1" t="s">
        <v>9</v>
      </c>
      <c r="C6" s="251" t="s">
        <v>1255</v>
      </c>
      <c r="D6" s="1" t="s">
        <v>847</v>
      </c>
      <c r="E6" s="1" t="s">
        <v>1088</v>
      </c>
      <c r="F6" s="1" t="s">
        <v>811</v>
      </c>
    </row>
    <row r="7" spans="1:6" x14ac:dyDescent="0.3">
      <c r="A7" s="1" t="s">
        <v>215</v>
      </c>
      <c r="B7" s="1" t="s">
        <v>1029</v>
      </c>
      <c r="C7" s="251" t="s">
        <v>1030</v>
      </c>
      <c r="D7" s="1" t="s">
        <v>215</v>
      </c>
      <c r="E7" s="139" t="s">
        <v>215</v>
      </c>
      <c r="F7" s="1" t="s">
        <v>811</v>
      </c>
    </row>
    <row r="8" spans="1:6" x14ac:dyDescent="0.3">
      <c r="A8" s="1" t="s">
        <v>215</v>
      </c>
      <c r="B8" s="1" t="s">
        <v>1031</v>
      </c>
      <c r="C8" s="251" t="s">
        <v>209</v>
      </c>
      <c r="D8" s="1" t="s">
        <v>215</v>
      </c>
      <c r="E8" s="139" t="s">
        <v>215</v>
      </c>
      <c r="F8" s="250" t="s">
        <v>811</v>
      </c>
    </row>
    <row r="9" spans="1:6" x14ac:dyDescent="0.3">
      <c r="A9" s="1" t="s">
        <v>215</v>
      </c>
      <c r="B9" s="1" t="s">
        <v>1032</v>
      </c>
      <c r="C9" s="251" t="s">
        <v>1033</v>
      </c>
      <c r="D9" s="1" t="s">
        <v>215</v>
      </c>
      <c r="E9" s="139" t="s">
        <v>215</v>
      </c>
      <c r="F9" s="1" t="s">
        <v>811</v>
      </c>
    </row>
    <row r="10" spans="1:6" x14ac:dyDescent="0.3">
      <c r="A10" s="1" t="s">
        <v>215</v>
      </c>
      <c r="B10" s="1" t="s">
        <v>1034</v>
      </c>
      <c r="C10" s="251" t="s">
        <v>212</v>
      </c>
      <c r="D10" s="1" t="s">
        <v>215</v>
      </c>
      <c r="E10" s="139" t="s">
        <v>215</v>
      </c>
      <c r="F10" s="1" t="s">
        <v>811</v>
      </c>
    </row>
    <row r="11" spans="1:6" x14ac:dyDescent="0.3">
      <c r="A11" s="1" t="s">
        <v>215</v>
      </c>
      <c r="B11" s="1" t="s">
        <v>1035</v>
      </c>
      <c r="C11" s="251" t="s">
        <v>1256</v>
      </c>
      <c r="D11" s="1" t="s">
        <v>215</v>
      </c>
      <c r="E11" s="139" t="s">
        <v>215</v>
      </c>
      <c r="F11" s="1" t="s">
        <v>811</v>
      </c>
    </row>
    <row r="12" spans="1:6" x14ac:dyDescent="0.3">
      <c r="A12" s="1" t="s">
        <v>1036</v>
      </c>
      <c r="B12" s="249" t="s">
        <v>10</v>
      </c>
      <c r="C12" s="251" t="s">
        <v>1257</v>
      </c>
      <c r="D12" s="1" t="s">
        <v>848</v>
      </c>
      <c r="E12" s="1" t="s">
        <v>1089</v>
      </c>
      <c r="F12" s="1" t="s">
        <v>811</v>
      </c>
    </row>
    <row r="13" spans="1:6" x14ac:dyDescent="0.3">
      <c r="A13" s="1" t="s">
        <v>1036</v>
      </c>
      <c r="B13" s="249" t="s">
        <v>11</v>
      </c>
      <c r="C13" s="251" t="s">
        <v>1258</v>
      </c>
      <c r="D13" s="1" t="s">
        <v>848</v>
      </c>
      <c r="E13" s="1" t="s">
        <v>1089</v>
      </c>
      <c r="F13" s="1" t="s">
        <v>812</v>
      </c>
    </row>
    <row r="14" spans="1:6" x14ac:dyDescent="0.3">
      <c r="A14" s="1" t="s">
        <v>1036</v>
      </c>
      <c r="B14" s="249" t="s">
        <v>30</v>
      </c>
      <c r="C14" s="251" t="s">
        <v>888</v>
      </c>
      <c r="D14" s="1" t="s">
        <v>848</v>
      </c>
      <c r="E14" s="1" t="s">
        <v>1089</v>
      </c>
      <c r="F14" s="1" t="s">
        <v>811</v>
      </c>
    </row>
    <row r="15" spans="1:6" x14ac:dyDescent="0.3">
      <c r="A15" s="1" t="s">
        <v>1036</v>
      </c>
      <c r="B15" s="249" t="s">
        <v>12</v>
      </c>
      <c r="C15" s="251" t="s">
        <v>1041</v>
      </c>
      <c r="D15" s="1" t="s">
        <v>848</v>
      </c>
      <c r="E15" s="1" t="s">
        <v>1089</v>
      </c>
      <c r="F15" s="1" t="s">
        <v>812</v>
      </c>
    </row>
    <row r="16" spans="1:6" x14ac:dyDescent="0.3">
      <c r="A16" s="1" t="s">
        <v>1036</v>
      </c>
      <c r="B16" s="249" t="s">
        <v>1037</v>
      </c>
      <c r="C16" s="251" t="s">
        <v>1038</v>
      </c>
      <c r="D16" s="1" t="s">
        <v>848</v>
      </c>
      <c r="E16" s="1" t="s">
        <v>1089</v>
      </c>
      <c r="F16" s="1" t="s">
        <v>812</v>
      </c>
    </row>
    <row r="17" spans="1:6" x14ac:dyDescent="0.3">
      <c r="A17" s="1" t="s">
        <v>1036</v>
      </c>
      <c r="B17" s="249" t="s">
        <v>29</v>
      </c>
      <c r="C17" s="251" t="s">
        <v>1259</v>
      </c>
      <c r="D17" s="1" t="s">
        <v>848</v>
      </c>
      <c r="E17" s="1" t="s">
        <v>1089</v>
      </c>
      <c r="F17" s="1" t="s">
        <v>812</v>
      </c>
    </row>
    <row r="18" spans="1:6" x14ac:dyDescent="0.3">
      <c r="A18" s="1" t="s">
        <v>1036</v>
      </c>
      <c r="B18" s="249" t="s">
        <v>1039</v>
      </c>
      <c r="C18" s="251" t="s">
        <v>1040</v>
      </c>
      <c r="D18" s="1" t="s">
        <v>848</v>
      </c>
      <c r="E18" s="1" t="s">
        <v>1089</v>
      </c>
      <c r="F18" s="1" t="s">
        <v>812</v>
      </c>
    </row>
    <row r="19" spans="1:6" x14ac:dyDescent="0.3">
      <c r="A19" s="1" t="s">
        <v>1049</v>
      </c>
      <c r="B19" s="249" t="s">
        <v>1042</v>
      </c>
      <c r="C19" s="251" t="s">
        <v>1260</v>
      </c>
      <c r="D19" s="1" t="s">
        <v>849</v>
      </c>
      <c r="E19" s="1" t="s">
        <v>1089</v>
      </c>
      <c r="F19" s="1" t="s">
        <v>813</v>
      </c>
    </row>
    <row r="20" spans="1:6" x14ac:dyDescent="0.3">
      <c r="A20" s="1" t="s">
        <v>1049</v>
      </c>
      <c r="B20" s="249" t="s">
        <v>1043</v>
      </c>
      <c r="C20" s="251" t="s">
        <v>1261</v>
      </c>
      <c r="D20" s="1" t="s">
        <v>849</v>
      </c>
      <c r="E20" s="1" t="s">
        <v>1089</v>
      </c>
      <c r="F20" s="1" t="s">
        <v>813</v>
      </c>
    </row>
    <row r="21" spans="1:6" x14ac:dyDescent="0.3">
      <c r="A21" s="1" t="s">
        <v>1049</v>
      </c>
      <c r="B21" s="249" t="s">
        <v>31</v>
      </c>
      <c r="C21" s="251" t="s">
        <v>1262</v>
      </c>
      <c r="D21" s="1" t="s">
        <v>849</v>
      </c>
      <c r="E21" s="1" t="s">
        <v>1089</v>
      </c>
      <c r="F21" s="1" t="s">
        <v>813</v>
      </c>
    </row>
    <row r="22" spans="1:6" x14ac:dyDescent="0.3">
      <c r="A22" s="1" t="s">
        <v>1049</v>
      </c>
      <c r="B22" s="249" t="s">
        <v>1044</v>
      </c>
      <c r="C22" s="251" t="s">
        <v>1263</v>
      </c>
      <c r="D22" s="1" t="s">
        <v>849</v>
      </c>
      <c r="E22" s="1" t="s">
        <v>1089</v>
      </c>
      <c r="F22" s="1" t="s">
        <v>813</v>
      </c>
    </row>
    <row r="23" spans="1:6" x14ac:dyDescent="0.3">
      <c r="A23" s="1" t="s">
        <v>1050</v>
      </c>
      <c r="B23" s="249" t="s">
        <v>1051</v>
      </c>
      <c r="C23" s="251" t="s">
        <v>1409</v>
      </c>
      <c r="D23" s="1" t="s">
        <v>850</v>
      </c>
      <c r="E23" s="1" t="s">
        <v>1089</v>
      </c>
      <c r="F23" s="1" t="s">
        <v>812</v>
      </c>
    </row>
    <row r="24" spans="1:6" x14ac:dyDescent="0.3">
      <c r="A24" s="1" t="s">
        <v>1050</v>
      </c>
      <c r="B24" s="249" t="s">
        <v>32</v>
      </c>
      <c r="C24" s="251" t="s">
        <v>1264</v>
      </c>
      <c r="D24" s="1" t="s">
        <v>850</v>
      </c>
      <c r="E24" s="1" t="s">
        <v>1089</v>
      </c>
      <c r="F24" s="1" t="s">
        <v>812</v>
      </c>
    </row>
    <row r="25" spans="1:6" x14ac:dyDescent="0.3">
      <c r="A25" s="1" t="s">
        <v>1050</v>
      </c>
      <c r="B25" s="249" t="s">
        <v>1045</v>
      </c>
      <c r="C25" s="251" t="s">
        <v>1265</v>
      </c>
      <c r="D25" s="1" t="s">
        <v>850</v>
      </c>
      <c r="E25" s="1" t="s">
        <v>1089</v>
      </c>
      <c r="F25" s="1" t="s">
        <v>812</v>
      </c>
    </row>
    <row r="26" spans="1:6" x14ac:dyDescent="0.3">
      <c r="A26" s="1" t="s">
        <v>1050</v>
      </c>
      <c r="B26" s="249" t="s">
        <v>33</v>
      </c>
      <c r="C26" s="251" t="s">
        <v>1266</v>
      </c>
      <c r="D26" s="1" t="s">
        <v>850</v>
      </c>
      <c r="E26" s="1" t="s">
        <v>1089</v>
      </c>
      <c r="F26" s="1" t="s">
        <v>812</v>
      </c>
    </row>
    <row r="27" spans="1:6" x14ac:dyDescent="0.3">
      <c r="A27" s="1" t="s">
        <v>1050</v>
      </c>
      <c r="B27" s="249" t="s">
        <v>1046</v>
      </c>
      <c r="C27" s="251" t="s">
        <v>1267</v>
      </c>
      <c r="D27" s="1" t="s">
        <v>850</v>
      </c>
      <c r="E27" s="1" t="s">
        <v>1089</v>
      </c>
      <c r="F27" s="1" t="s">
        <v>812</v>
      </c>
    </row>
    <row r="28" spans="1:6" x14ac:dyDescent="0.3">
      <c r="A28" s="1" t="s">
        <v>1050</v>
      </c>
      <c r="B28" s="249" t="s">
        <v>1047</v>
      </c>
      <c r="C28" s="251" t="s">
        <v>1048</v>
      </c>
      <c r="D28" s="1" t="s">
        <v>850</v>
      </c>
      <c r="E28" s="1" t="s">
        <v>1089</v>
      </c>
      <c r="F28" s="1" t="s">
        <v>812</v>
      </c>
    </row>
    <row r="29" spans="1:6" x14ac:dyDescent="0.3">
      <c r="A29" s="1" t="s">
        <v>1050</v>
      </c>
      <c r="B29" s="249" t="s">
        <v>35</v>
      </c>
      <c r="C29" s="251" t="s">
        <v>34</v>
      </c>
      <c r="D29" s="1" t="s">
        <v>851</v>
      </c>
      <c r="E29" s="1" t="s">
        <v>1089</v>
      </c>
      <c r="F29" s="1" t="s">
        <v>811</v>
      </c>
    </row>
    <row r="30" spans="1:6" x14ac:dyDescent="0.3">
      <c r="A30" s="1" t="s">
        <v>1053</v>
      </c>
      <c r="B30" s="249" t="s">
        <v>1054</v>
      </c>
      <c r="C30" s="251" t="s">
        <v>1268</v>
      </c>
      <c r="D30" s="1" t="s">
        <v>852</v>
      </c>
      <c r="E30" s="1" t="s">
        <v>1089</v>
      </c>
      <c r="F30" s="1" t="s">
        <v>811</v>
      </c>
    </row>
    <row r="31" spans="1:6" x14ac:dyDescent="0.3">
      <c r="A31" s="1" t="s">
        <v>1053</v>
      </c>
      <c r="B31" s="249" t="s">
        <v>1052</v>
      </c>
      <c r="C31" s="251" t="s">
        <v>1269</v>
      </c>
      <c r="D31" s="1" t="s">
        <v>852</v>
      </c>
      <c r="E31" s="1" t="s">
        <v>1089</v>
      </c>
      <c r="F31" s="1" t="s">
        <v>811</v>
      </c>
    </row>
    <row r="32" spans="1:6" x14ac:dyDescent="0.3">
      <c r="A32" s="1" t="s">
        <v>838</v>
      </c>
      <c r="B32" s="249" t="s">
        <v>1056</v>
      </c>
      <c r="C32" s="251" t="s">
        <v>36</v>
      </c>
      <c r="D32" s="1" t="s">
        <v>853</v>
      </c>
      <c r="E32" s="1" t="s">
        <v>1089</v>
      </c>
      <c r="F32" s="1" t="s">
        <v>814</v>
      </c>
    </row>
    <row r="33" spans="1:6" s="139" customFormat="1" x14ac:dyDescent="0.3">
      <c r="A33" s="1" t="s">
        <v>1055</v>
      </c>
      <c r="B33" s="249" t="s">
        <v>1057</v>
      </c>
      <c r="C33" s="251" t="s">
        <v>1270</v>
      </c>
      <c r="D33" s="1" t="s">
        <v>854</v>
      </c>
      <c r="E33" s="1" t="s">
        <v>1089</v>
      </c>
      <c r="F33" s="1" t="s">
        <v>815</v>
      </c>
    </row>
    <row r="34" spans="1:6" x14ac:dyDescent="0.3">
      <c r="A34" s="1" t="s">
        <v>1055</v>
      </c>
      <c r="B34" s="757" t="s">
        <v>1058</v>
      </c>
      <c r="C34" s="252" t="s">
        <v>1271</v>
      </c>
      <c r="D34" s="139" t="s">
        <v>854</v>
      </c>
      <c r="E34" s="1" t="s">
        <v>1089</v>
      </c>
      <c r="F34" s="139" t="s">
        <v>815</v>
      </c>
    </row>
    <row r="35" spans="1:6" s="139" customFormat="1" x14ac:dyDescent="0.3">
      <c r="A35" s="1" t="s">
        <v>1055</v>
      </c>
      <c r="B35" s="249" t="s">
        <v>1059</v>
      </c>
      <c r="C35" s="251" t="s">
        <v>1272</v>
      </c>
      <c r="D35" s="1" t="s">
        <v>854</v>
      </c>
      <c r="E35" s="1" t="s">
        <v>1089</v>
      </c>
      <c r="F35" s="1" t="s">
        <v>815</v>
      </c>
    </row>
    <row r="36" spans="1:6" x14ac:dyDescent="0.3">
      <c r="A36" s="1" t="s">
        <v>1055</v>
      </c>
      <c r="B36" s="757" t="s">
        <v>1060</v>
      </c>
      <c r="C36" s="252" t="s">
        <v>1273</v>
      </c>
      <c r="D36" s="139" t="s">
        <v>854</v>
      </c>
      <c r="E36" s="1" t="s">
        <v>1089</v>
      </c>
      <c r="F36" s="139" t="s">
        <v>815</v>
      </c>
    </row>
    <row r="37" spans="1:6" x14ac:dyDescent="0.3">
      <c r="A37" s="1" t="s">
        <v>1055</v>
      </c>
      <c r="B37" s="757" t="s">
        <v>1410</v>
      </c>
      <c r="C37" s="251" t="s">
        <v>1274</v>
      </c>
      <c r="D37" s="1" t="s">
        <v>854</v>
      </c>
      <c r="E37" s="1" t="s">
        <v>1089</v>
      </c>
      <c r="F37" s="1" t="s">
        <v>815</v>
      </c>
    </row>
    <row r="38" spans="1:6" x14ac:dyDescent="0.3">
      <c r="A38" s="1" t="s">
        <v>1055</v>
      </c>
      <c r="B38" s="249" t="s">
        <v>1411</v>
      </c>
      <c r="C38" s="251" t="s">
        <v>1275</v>
      </c>
      <c r="D38" s="1" t="s">
        <v>854</v>
      </c>
      <c r="E38" s="1" t="s">
        <v>1089</v>
      </c>
      <c r="F38" s="1" t="s">
        <v>815</v>
      </c>
    </row>
    <row r="39" spans="1:6" x14ac:dyDescent="0.3">
      <c r="A39" s="1" t="s">
        <v>1055</v>
      </c>
      <c r="B39" s="757" t="s">
        <v>1412</v>
      </c>
      <c r="C39" s="251" t="s">
        <v>1276</v>
      </c>
      <c r="D39" s="1" t="s">
        <v>854</v>
      </c>
      <c r="E39" s="1" t="s">
        <v>1089</v>
      </c>
      <c r="F39" s="1" t="s">
        <v>815</v>
      </c>
    </row>
    <row r="40" spans="1:6" x14ac:dyDescent="0.3">
      <c r="A40" s="1" t="s">
        <v>1055</v>
      </c>
      <c r="B40" s="249" t="s">
        <v>1413</v>
      </c>
      <c r="C40" s="251" t="s">
        <v>1277</v>
      </c>
      <c r="D40" s="1" t="s">
        <v>854</v>
      </c>
      <c r="E40" s="1" t="s">
        <v>1089</v>
      </c>
      <c r="F40" s="1" t="s">
        <v>815</v>
      </c>
    </row>
    <row r="41" spans="1:6" x14ac:dyDescent="0.3">
      <c r="A41" s="1" t="s">
        <v>1055</v>
      </c>
      <c r="B41" s="249" t="s">
        <v>1061</v>
      </c>
      <c r="C41" s="251" t="s">
        <v>1278</v>
      </c>
      <c r="D41" s="1" t="s">
        <v>854</v>
      </c>
      <c r="E41" s="1" t="s">
        <v>1089</v>
      </c>
      <c r="F41" s="1" t="s">
        <v>815</v>
      </c>
    </row>
    <row r="42" spans="1:6" x14ac:dyDescent="0.3">
      <c r="A42" s="1" t="s">
        <v>839</v>
      </c>
      <c r="B42" s="757" t="s">
        <v>1062</v>
      </c>
      <c r="C42" s="251" t="s">
        <v>1279</v>
      </c>
      <c r="D42" s="1" t="s">
        <v>854</v>
      </c>
      <c r="E42" s="1" t="s">
        <v>1089</v>
      </c>
      <c r="F42" s="1" t="s">
        <v>815</v>
      </c>
    </row>
    <row r="43" spans="1:6" x14ac:dyDescent="0.3">
      <c r="A43" s="1" t="s">
        <v>839</v>
      </c>
      <c r="B43" s="249" t="s">
        <v>1063</v>
      </c>
      <c r="C43" s="251" t="s">
        <v>1280</v>
      </c>
      <c r="D43" s="1" t="s">
        <v>854</v>
      </c>
      <c r="E43" s="1" t="s">
        <v>1089</v>
      </c>
      <c r="F43" s="1" t="s">
        <v>815</v>
      </c>
    </row>
    <row r="44" spans="1:6" x14ac:dyDescent="0.3">
      <c r="A44" s="1" t="s">
        <v>840</v>
      </c>
      <c r="B44" s="757" t="s">
        <v>1414</v>
      </c>
      <c r="C44" s="251" t="s">
        <v>1415</v>
      </c>
      <c r="D44" s="1" t="s">
        <v>854</v>
      </c>
      <c r="E44" s="1" t="s">
        <v>1089</v>
      </c>
      <c r="F44" s="1" t="s">
        <v>815</v>
      </c>
    </row>
    <row r="45" spans="1:6" x14ac:dyDescent="0.3">
      <c r="A45" s="1" t="s">
        <v>840</v>
      </c>
      <c r="B45" s="265" t="s">
        <v>1064</v>
      </c>
      <c r="C45" s="251" t="s">
        <v>1416</v>
      </c>
      <c r="D45" s="1" t="s">
        <v>854</v>
      </c>
      <c r="E45" s="1" t="s">
        <v>1089</v>
      </c>
      <c r="F45" s="1" t="s">
        <v>815</v>
      </c>
    </row>
    <row r="46" spans="1:6" x14ac:dyDescent="0.3">
      <c r="A46" s="1" t="s">
        <v>840</v>
      </c>
      <c r="B46" s="249" t="s">
        <v>1065</v>
      </c>
      <c r="C46" s="251" t="s">
        <v>1066</v>
      </c>
      <c r="D46" s="1" t="s">
        <v>854</v>
      </c>
      <c r="E46" s="1" t="s">
        <v>1089</v>
      </c>
      <c r="F46" s="1" t="s">
        <v>815</v>
      </c>
    </row>
    <row r="47" spans="1:6" x14ac:dyDescent="0.3">
      <c r="A47" s="249" t="s">
        <v>841</v>
      </c>
      <c r="B47" s="757" t="s">
        <v>1067</v>
      </c>
      <c r="C47" s="251" t="s">
        <v>1281</v>
      </c>
      <c r="D47" s="1" t="s">
        <v>855</v>
      </c>
      <c r="E47" s="1" t="s">
        <v>1089</v>
      </c>
      <c r="F47" s="1" t="s">
        <v>812</v>
      </c>
    </row>
    <row r="48" spans="1:6" x14ac:dyDescent="0.3">
      <c r="A48" s="249" t="s">
        <v>841</v>
      </c>
      <c r="B48" s="249" t="s">
        <v>1068</v>
      </c>
      <c r="C48" s="251" t="s">
        <v>1282</v>
      </c>
      <c r="D48" s="1" t="s">
        <v>855</v>
      </c>
      <c r="E48" s="1" t="s">
        <v>1089</v>
      </c>
      <c r="F48" s="1" t="s">
        <v>812</v>
      </c>
    </row>
    <row r="49" spans="1:6" x14ac:dyDescent="0.3">
      <c r="A49" s="249" t="s">
        <v>841</v>
      </c>
      <c r="B49" s="249" t="s">
        <v>1069</v>
      </c>
      <c r="C49" s="251" t="s">
        <v>1283</v>
      </c>
      <c r="D49" s="1" t="s">
        <v>855</v>
      </c>
      <c r="E49" s="1" t="s">
        <v>1089</v>
      </c>
      <c r="F49" s="1" t="s">
        <v>812</v>
      </c>
    </row>
    <row r="50" spans="1:6" x14ac:dyDescent="0.3">
      <c r="A50" s="249" t="s">
        <v>841</v>
      </c>
      <c r="B50" s="249" t="s">
        <v>1071</v>
      </c>
      <c r="C50" s="251" t="s">
        <v>1417</v>
      </c>
      <c r="D50" s="1" t="s">
        <v>855</v>
      </c>
      <c r="E50" s="1" t="s">
        <v>1089</v>
      </c>
      <c r="F50" s="1" t="s">
        <v>812</v>
      </c>
    </row>
    <row r="51" spans="1:6" s="139" customFormat="1" x14ac:dyDescent="0.3">
      <c r="A51" s="1" t="s">
        <v>842</v>
      </c>
      <c r="B51" s="249" t="s">
        <v>1418</v>
      </c>
      <c r="C51" s="251" t="s">
        <v>1419</v>
      </c>
      <c r="D51" s="1" t="s">
        <v>856</v>
      </c>
      <c r="E51" s="1" t="s">
        <v>1089</v>
      </c>
      <c r="F51" s="1" t="s">
        <v>811</v>
      </c>
    </row>
    <row r="52" spans="1:6" x14ac:dyDescent="0.3">
      <c r="A52" s="1" t="s">
        <v>842</v>
      </c>
      <c r="B52" s="249" t="s">
        <v>1420</v>
      </c>
      <c r="C52" s="251" t="s">
        <v>37</v>
      </c>
      <c r="D52" s="1" t="s">
        <v>856</v>
      </c>
      <c r="E52" s="1" t="s">
        <v>1089</v>
      </c>
      <c r="F52" s="1" t="s">
        <v>811</v>
      </c>
    </row>
    <row r="53" spans="1:6" x14ac:dyDescent="0.3">
      <c r="A53" s="1" t="s">
        <v>842</v>
      </c>
      <c r="B53" s="249" t="s">
        <v>1421</v>
      </c>
      <c r="C53" s="251" t="s">
        <v>1422</v>
      </c>
      <c r="D53" s="1" t="s">
        <v>856</v>
      </c>
      <c r="E53" s="1" t="s">
        <v>1089</v>
      </c>
      <c r="F53" s="1" t="s">
        <v>811</v>
      </c>
    </row>
    <row r="54" spans="1:6" x14ac:dyDescent="0.3">
      <c r="A54" s="139" t="s">
        <v>842</v>
      </c>
      <c r="B54" s="757" t="s">
        <v>1423</v>
      </c>
      <c r="C54" s="252" t="s">
        <v>1303</v>
      </c>
      <c r="D54" s="139" t="s">
        <v>856</v>
      </c>
      <c r="E54" s="1" t="s">
        <v>1089</v>
      </c>
      <c r="F54" s="139" t="s">
        <v>811</v>
      </c>
    </row>
    <row r="55" spans="1:6" x14ac:dyDescent="0.3">
      <c r="A55" s="1" t="s">
        <v>842</v>
      </c>
      <c r="B55" s="757" t="s">
        <v>1424</v>
      </c>
      <c r="C55" s="251" t="s">
        <v>38</v>
      </c>
      <c r="D55" s="1" t="s">
        <v>856</v>
      </c>
      <c r="E55" s="1" t="s">
        <v>1089</v>
      </c>
      <c r="F55" s="1" t="s">
        <v>811</v>
      </c>
    </row>
    <row r="56" spans="1:6" x14ac:dyDescent="0.3">
      <c r="A56" s="1" t="s">
        <v>843</v>
      </c>
      <c r="B56" s="757" t="s">
        <v>1425</v>
      </c>
      <c r="C56" s="251" t="s">
        <v>1070</v>
      </c>
      <c r="D56" s="1" t="s">
        <v>857</v>
      </c>
      <c r="E56" s="1" t="s">
        <v>1089</v>
      </c>
      <c r="F56" s="1" t="s">
        <v>811</v>
      </c>
    </row>
    <row r="57" spans="1:6" x14ac:dyDescent="0.3">
      <c r="A57" s="1" t="s">
        <v>843</v>
      </c>
      <c r="B57" s="757" t="s">
        <v>1426</v>
      </c>
      <c r="C57" s="251" t="s">
        <v>1304</v>
      </c>
      <c r="D57" s="1" t="s">
        <v>857</v>
      </c>
      <c r="E57" s="1" t="s">
        <v>1089</v>
      </c>
      <c r="F57" s="1" t="s">
        <v>811</v>
      </c>
    </row>
    <row r="58" spans="1:6" x14ac:dyDescent="0.3">
      <c r="A58" s="1" t="s">
        <v>843</v>
      </c>
      <c r="B58" s="757" t="s">
        <v>1427</v>
      </c>
      <c r="C58" s="251" t="s">
        <v>1305</v>
      </c>
      <c r="D58" s="1" t="s">
        <v>857</v>
      </c>
      <c r="E58" s="1" t="s">
        <v>1089</v>
      </c>
      <c r="F58" s="1" t="s">
        <v>811</v>
      </c>
    </row>
    <row r="59" spans="1:6" x14ac:dyDescent="0.3">
      <c r="A59" s="1" t="s">
        <v>844</v>
      </c>
      <c r="B59" s="249" t="s">
        <v>1428</v>
      </c>
      <c r="C59" s="251" t="s">
        <v>39</v>
      </c>
      <c r="D59" s="1" t="s">
        <v>858</v>
      </c>
      <c r="E59" s="1" t="s">
        <v>1089</v>
      </c>
      <c r="F59" s="1" t="s">
        <v>816</v>
      </c>
    </row>
    <row r="60" spans="1:6" x14ac:dyDescent="0.3">
      <c r="A60" s="1" t="s">
        <v>844</v>
      </c>
      <c r="B60" s="249" t="s">
        <v>1429</v>
      </c>
      <c r="C60" s="251" t="s">
        <v>1072</v>
      </c>
      <c r="D60" s="1" t="s">
        <v>858</v>
      </c>
      <c r="E60" s="1" t="s">
        <v>1089</v>
      </c>
      <c r="F60" s="1" t="s">
        <v>816</v>
      </c>
    </row>
    <row r="61" spans="1:6" x14ac:dyDescent="0.3">
      <c r="A61" s="1" t="s">
        <v>1078</v>
      </c>
      <c r="B61" s="249" t="s">
        <v>207</v>
      </c>
      <c r="C61" s="251" t="s">
        <v>1284</v>
      </c>
      <c r="D61" s="1" t="s">
        <v>699</v>
      </c>
      <c r="E61" s="1" t="s">
        <v>700</v>
      </c>
      <c r="F61" s="1" t="s">
        <v>812</v>
      </c>
    </row>
    <row r="62" spans="1:6" x14ac:dyDescent="0.3">
      <c r="A62" s="1" t="s">
        <v>1078</v>
      </c>
      <c r="B62" s="249" t="s">
        <v>208</v>
      </c>
      <c r="C62" s="251" t="s">
        <v>1285</v>
      </c>
      <c r="D62" s="1" t="s">
        <v>699</v>
      </c>
      <c r="E62" s="1" t="s">
        <v>700</v>
      </c>
      <c r="F62" s="1" t="s">
        <v>812</v>
      </c>
    </row>
    <row r="63" spans="1:6" x14ac:dyDescent="0.3">
      <c r="A63" s="1" t="s">
        <v>1078</v>
      </c>
      <c r="B63" s="249" t="s">
        <v>210</v>
      </c>
      <c r="C63" s="251" t="s">
        <v>1286</v>
      </c>
      <c r="D63" s="1" t="s">
        <v>699</v>
      </c>
      <c r="E63" s="1" t="s">
        <v>700</v>
      </c>
      <c r="F63" s="1" t="s">
        <v>812</v>
      </c>
    </row>
    <row r="64" spans="1:6" x14ac:dyDescent="0.3">
      <c r="A64" s="1" t="s">
        <v>1078</v>
      </c>
      <c r="B64" s="249" t="s">
        <v>211</v>
      </c>
      <c r="C64" s="251" t="s">
        <v>529</v>
      </c>
      <c r="D64" s="1" t="s">
        <v>699</v>
      </c>
      <c r="E64" s="1" t="s">
        <v>700</v>
      </c>
      <c r="F64" s="1" t="s">
        <v>811</v>
      </c>
    </row>
    <row r="65" spans="1:6" x14ac:dyDescent="0.3">
      <c r="A65" s="1" t="s">
        <v>1078</v>
      </c>
      <c r="B65" s="249" t="s">
        <v>530</v>
      </c>
      <c r="C65" s="251" t="s">
        <v>1287</v>
      </c>
      <c r="D65" s="1" t="s">
        <v>699</v>
      </c>
      <c r="E65" s="1" t="s">
        <v>700</v>
      </c>
      <c r="F65" s="1" t="s">
        <v>812</v>
      </c>
    </row>
    <row r="66" spans="1:6" x14ac:dyDescent="0.3">
      <c r="A66" s="1" t="s">
        <v>1078</v>
      </c>
      <c r="B66" s="249" t="s">
        <v>213</v>
      </c>
      <c r="C66" s="251" t="s">
        <v>1288</v>
      </c>
      <c r="D66" s="1" t="s">
        <v>699</v>
      </c>
      <c r="E66" s="1" t="s">
        <v>700</v>
      </c>
      <c r="F66" s="1" t="s">
        <v>815</v>
      </c>
    </row>
    <row r="67" spans="1:6" x14ac:dyDescent="0.3">
      <c r="A67" s="1" t="s">
        <v>1078</v>
      </c>
      <c r="B67" s="249" t="s">
        <v>531</v>
      </c>
      <c r="C67" s="251" t="s">
        <v>1289</v>
      </c>
      <c r="D67" s="1" t="s">
        <v>699</v>
      </c>
      <c r="E67" s="1" t="s">
        <v>700</v>
      </c>
      <c r="F67" s="1" t="s">
        <v>815</v>
      </c>
    </row>
    <row r="68" spans="1:6" x14ac:dyDescent="0.3">
      <c r="A68" s="1" t="s">
        <v>1078</v>
      </c>
      <c r="B68" s="249" t="s">
        <v>532</v>
      </c>
      <c r="C68" s="251" t="s">
        <v>1073</v>
      </c>
      <c r="D68" s="1" t="s">
        <v>699</v>
      </c>
      <c r="E68" s="1" t="s">
        <v>700</v>
      </c>
      <c r="F68" s="1" t="s">
        <v>815</v>
      </c>
    </row>
    <row r="69" spans="1:6" x14ac:dyDescent="0.3">
      <c r="A69" s="1" t="s">
        <v>1078</v>
      </c>
      <c r="B69" s="249" t="s">
        <v>533</v>
      </c>
      <c r="C69" s="251" t="s">
        <v>1290</v>
      </c>
      <c r="D69" s="1" t="s">
        <v>699</v>
      </c>
      <c r="E69" s="1" t="s">
        <v>700</v>
      </c>
      <c r="F69" s="1" t="s">
        <v>845</v>
      </c>
    </row>
    <row r="70" spans="1:6" x14ac:dyDescent="0.3">
      <c r="A70" s="1" t="s">
        <v>1078</v>
      </c>
      <c r="B70" s="249" t="s">
        <v>534</v>
      </c>
      <c r="C70" s="251" t="s">
        <v>1291</v>
      </c>
      <c r="D70" s="1" t="s">
        <v>699</v>
      </c>
      <c r="E70" s="1" t="s">
        <v>700</v>
      </c>
      <c r="F70" s="1" t="s">
        <v>845</v>
      </c>
    </row>
    <row r="71" spans="1:6" x14ac:dyDescent="0.3">
      <c r="A71" s="1" t="s">
        <v>1078</v>
      </c>
      <c r="B71" s="249" t="s">
        <v>535</v>
      </c>
      <c r="C71" s="251" t="s">
        <v>1292</v>
      </c>
      <c r="D71" s="1" t="s">
        <v>699</v>
      </c>
      <c r="E71" s="1" t="s">
        <v>700</v>
      </c>
      <c r="F71" s="1" t="s">
        <v>845</v>
      </c>
    </row>
    <row r="72" spans="1:6" x14ac:dyDescent="0.3">
      <c r="A72" s="1" t="s">
        <v>1078</v>
      </c>
      <c r="B72" s="249" t="s">
        <v>536</v>
      </c>
      <c r="C72" s="251" t="s">
        <v>1293</v>
      </c>
      <c r="D72" s="1" t="s">
        <v>699</v>
      </c>
      <c r="E72" s="1" t="s">
        <v>700</v>
      </c>
      <c r="F72" s="1" t="s">
        <v>845</v>
      </c>
    </row>
    <row r="73" spans="1:6" x14ac:dyDescent="0.3">
      <c r="A73" s="1" t="s">
        <v>1078</v>
      </c>
      <c r="B73" s="1" t="s">
        <v>537</v>
      </c>
      <c r="C73" s="251" t="s">
        <v>1294</v>
      </c>
      <c r="D73" s="1" t="s">
        <v>699</v>
      </c>
      <c r="E73" s="1" t="s">
        <v>700</v>
      </c>
      <c r="F73" s="1" t="s">
        <v>845</v>
      </c>
    </row>
    <row r="74" spans="1:6" x14ac:dyDescent="0.3">
      <c r="A74" s="1" t="s">
        <v>1078</v>
      </c>
      <c r="B74" s="1" t="s">
        <v>538</v>
      </c>
      <c r="C74" s="251" t="s">
        <v>1295</v>
      </c>
      <c r="D74" s="1" t="s">
        <v>699</v>
      </c>
      <c r="E74" s="1" t="s">
        <v>700</v>
      </c>
      <c r="F74" s="1" t="s">
        <v>845</v>
      </c>
    </row>
    <row r="75" spans="1:6" x14ac:dyDescent="0.3">
      <c r="A75" s="1" t="s">
        <v>1078</v>
      </c>
      <c r="B75" s="1" t="s">
        <v>539</v>
      </c>
      <c r="C75" s="251" t="s">
        <v>1296</v>
      </c>
      <c r="D75" s="1" t="s">
        <v>699</v>
      </c>
      <c r="E75" s="1" t="s">
        <v>700</v>
      </c>
      <c r="F75" s="1" t="s">
        <v>845</v>
      </c>
    </row>
    <row r="76" spans="1:6" x14ac:dyDescent="0.3">
      <c r="A76" s="1" t="s">
        <v>1078</v>
      </c>
      <c r="B76" s="1" t="s">
        <v>540</v>
      </c>
      <c r="C76" s="251" t="s">
        <v>1297</v>
      </c>
      <c r="D76" s="1" t="s">
        <v>699</v>
      </c>
      <c r="E76" s="1" t="s">
        <v>700</v>
      </c>
      <c r="F76" s="1" t="s">
        <v>845</v>
      </c>
    </row>
    <row r="77" spans="1:6" x14ac:dyDescent="0.3">
      <c r="A77" s="1" t="s">
        <v>1078</v>
      </c>
      <c r="B77" s="1" t="s">
        <v>541</v>
      </c>
      <c r="C77" s="251" t="s">
        <v>542</v>
      </c>
      <c r="D77" s="1" t="s">
        <v>699</v>
      </c>
      <c r="E77" s="1" t="s">
        <v>700</v>
      </c>
      <c r="F77" s="1" t="s">
        <v>845</v>
      </c>
    </row>
    <row r="78" spans="1:6" x14ac:dyDescent="0.3">
      <c r="A78" s="1" t="s">
        <v>1078</v>
      </c>
      <c r="B78" s="1" t="s">
        <v>543</v>
      </c>
      <c r="C78" s="251" t="s">
        <v>544</v>
      </c>
      <c r="D78" s="1" t="s">
        <v>699</v>
      </c>
      <c r="E78" s="1" t="s">
        <v>700</v>
      </c>
      <c r="F78" s="1" t="s">
        <v>845</v>
      </c>
    </row>
    <row r="79" spans="1:6" x14ac:dyDescent="0.3">
      <c r="A79" s="1" t="s">
        <v>1078</v>
      </c>
      <c r="B79" s="1" t="s">
        <v>545</v>
      </c>
      <c r="C79" s="251" t="s">
        <v>546</v>
      </c>
      <c r="D79" s="1" t="s">
        <v>699</v>
      </c>
      <c r="E79" s="1" t="s">
        <v>700</v>
      </c>
      <c r="F79" s="1" t="s">
        <v>845</v>
      </c>
    </row>
    <row r="80" spans="1:6" x14ac:dyDescent="0.3">
      <c r="A80" s="1" t="s">
        <v>1078</v>
      </c>
      <c r="B80" s="1" t="s">
        <v>547</v>
      </c>
      <c r="C80" s="251" t="s">
        <v>548</v>
      </c>
      <c r="D80" s="1" t="s">
        <v>699</v>
      </c>
      <c r="E80" s="1" t="s">
        <v>700</v>
      </c>
      <c r="F80" s="1" t="s">
        <v>845</v>
      </c>
    </row>
    <row r="81" spans="1:6" x14ac:dyDescent="0.3">
      <c r="A81" s="1" t="s">
        <v>1078</v>
      </c>
      <c r="B81" s="1" t="s">
        <v>549</v>
      </c>
      <c r="C81" s="251" t="s">
        <v>1298</v>
      </c>
      <c r="D81" s="1" t="s">
        <v>699</v>
      </c>
      <c r="E81" s="1" t="s">
        <v>700</v>
      </c>
      <c r="F81" s="1" t="s">
        <v>845</v>
      </c>
    </row>
    <row r="82" spans="1:6" x14ac:dyDescent="0.3">
      <c r="A82" s="1" t="s">
        <v>1078</v>
      </c>
      <c r="B82" s="1" t="s">
        <v>550</v>
      </c>
      <c r="C82" s="251" t="s">
        <v>1299</v>
      </c>
      <c r="D82" s="1" t="s">
        <v>699</v>
      </c>
      <c r="E82" s="1" t="s">
        <v>700</v>
      </c>
      <c r="F82" s="1" t="s">
        <v>811</v>
      </c>
    </row>
    <row r="83" spans="1:6" x14ac:dyDescent="0.3">
      <c r="A83" s="1" t="s">
        <v>1077</v>
      </c>
      <c r="B83" s="1" t="s">
        <v>1074</v>
      </c>
      <c r="C83" s="251" t="s">
        <v>1300</v>
      </c>
      <c r="D83" s="1" t="s">
        <v>699</v>
      </c>
      <c r="E83" s="1" t="s">
        <v>700</v>
      </c>
      <c r="F83" s="1" t="s">
        <v>955</v>
      </c>
    </row>
    <row r="84" spans="1:6" x14ac:dyDescent="0.3">
      <c r="A84" s="1" t="s">
        <v>1077</v>
      </c>
      <c r="B84" s="1" t="s">
        <v>1075</v>
      </c>
      <c r="C84" s="251" t="s">
        <v>1301</v>
      </c>
      <c r="D84" s="1" t="s">
        <v>699</v>
      </c>
      <c r="E84" s="1" t="s">
        <v>700</v>
      </c>
      <c r="F84" s="1" t="s">
        <v>955</v>
      </c>
    </row>
    <row r="85" spans="1:6" x14ac:dyDescent="0.3">
      <c r="A85" s="1" t="s">
        <v>1077</v>
      </c>
      <c r="B85" s="1" t="s">
        <v>1076</v>
      </c>
      <c r="C85" s="251" t="s">
        <v>1302</v>
      </c>
      <c r="D85" s="1" t="s">
        <v>699</v>
      </c>
      <c r="E85" s="1" t="s">
        <v>700</v>
      </c>
      <c r="F85" s="1" t="s">
        <v>955</v>
      </c>
    </row>
    <row r="86" spans="1:6" x14ac:dyDescent="0.3">
      <c r="C86" s="251"/>
    </row>
    <row r="87" spans="1:6" x14ac:dyDescent="0.3">
      <c r="A87" s="253" t="s">
        <v>723</v>
      </c>
    </row>
    <row r="88" spans="1:6" x14ac:dyDescent="0.3">
      <c r="A88" s="257" t="s">
        <v>1307</v>
      </c>
      <c r="C88" s="1"/>
    </row>
    <row r="89" spans="1:6" x14ac:dyDescent="0.3">
      <c r="A89" s="564" t="s">
        <v>1430</v>
      </c>
      <c r="C89" s="1"/>
    </row>
    <row r="90" spans="1:6" x14ac:dyDescent="0.3">
      <c r="A90" s="564" t="s">
        <v>724</v>
      </c>
      <c r="C90" s="1"/>
    </row>
    <row r="91" spans="1:6" x14ac:dyDescent="0.3">
      <c r="A91" s="564" t="s">
        <v>1431</v>
      </c>
      <c r="C91" s="1"/>
    </row>
    <row r="92" spans="1:6" x14ac:dyDescent="0.3">
      <c r="A92" s="564" t="s">
        <v>725</v>
      </c>
      <c r="C92" s="1"/>
    </row>
    <row r="93" spans="1:6" x14ac:dyDescent="0.3">
      <c r="A93" s="564" t="s">
        <v>726</v>
      </c>
      <c r="C93" s="1"/>
    </row>
    <row r="94" spans="1:6" x14ac:dyDescent="0.3">
      <c r="A94" s="564" t="s">
        <v>727</v>
      </c>
      <c r="C94" s="1"/>
    </row>
    <row r="95" spans="1:6" x14ac:dyDescent="0.3">
      <c r="A95" s="564" t="s">
        <v>728</v>
      </c>
      <c r="C95" s="1"/>
    </row>
    <row r="96" spans="1:6" x14ac:dyDescent="0.3">
      <c r="A96" s="564" t="s">
        <v>729</v>
      </c>
      <c r="C96" s="1"/>
    </row>
    <row r="97" spans="1:3" x14ac:dyDescent="0.3">
      <c r="A97" s="564" t="s">
        <v>1079</v>
      </c>
      <c r="C97" s="1"/>
    </row>
    <row r="98" spans="1:3" x14ac:dyDescent="0.3">
      <c r="A98" s="564" t="s">
        <v>730</v>
      </c>
      <c r="C98" s="1"/>
    </row>
    <row r="99" spans="1:3" x14ac:dyDescent="0.3">
      <c r="A99" s="564" t="s">
        <v>731</v>
      </c>
      <c r="C99" s="1"/>
    </row>
    <row r="100" spans="1:3" x14ac:dyDescent="0.3">
      <c r="A100" s="564" t="s">
        <v>732</v>
      </c>
      <c r="C100" s="1"/>
    </row>
    <row r="101" spans="1:3" x14ac:dyDescent="0.3">
      <c r="A101" s="564" t="s">
        <v>733</v>
      </c>
      <c r="C101" s="1"/>
    </row>
    <row r="102" spans="1:3" x14ac:dyDescent="0.3">
      <c r="A102" s="564" t="s">
        <v>1432</v>
      </c>
      <c r="C102" s="1"/>
    </row>
    <row r="103" spans="1:3" x14ac:dyDescent="0.3">
      <c r="A103" s="564" t="s">
        <v>734</v>
      </c>
      <c r="C103" s="1"/>
    </row>
    <row r="104" spans="1:3" x14ac:dyDescent="0.3">
      <c r="A104" s="564" t="s">
        <v>735</v>
      </c>
      <c r="C104" s="1"/>
    </row>
    <row r="105" spans="1:3" x14ac:dyDescent="0.3">
      <c r="A105" s="564" t="s">
        <v>736</v>
      </c>
      <c r="C105" s="1"/>
    </row>
    <row r="106" spans="1:3" x14ac:dyDescent="0.3">
      <c r="A106" s="564" t="s">
        <v>737</v>
      </c>
      <c r="C106" s="1"/>
    </row>
    <row r="107" spans="1:3" x14ac:dyDescent="0.3">
      <c r="A107" s="564" t="s">
        <v>1433</v>
      </c>
      <c r="C107" s="1"/>
    </row>
    <row r="108" spans="1:3" x14ac:dyDescent="0.3">
      <c r="A108" s="564" t="s">
        <v>738</v>
      </c>
      <c r="C108" s="1"/>
    </row>
    <row r="109" spans="1:3" x14ac:dyDescent="0.3">
      <c r="A109" s="564" t="s">
        <v>739</v>
      </c>
      <c r="C109" s="1"/>
    </row>
    <row r="110" spans="1:3" x14ac:dyDescent="0.3">
      <c r="A110" s="564" t="s">
        <v>740</v>
      </c>
      <c r="C110" s="1"/>
    </row>
    <row r="111" spans="1:3" x14ac:dyDescent="0.3">
      <c r="A111" s="564" t="s">
        <v>1080</v>
      </c>
      <c r="C111" s="1"/>
    </row>
    <row r="112" spans="1:3" x14ac:dyDescent="0.3">
      <c r="A112" s="564" t="s">
        <v>741</v>
      </c>
      <c r="C112" s="1"/>
    </row>
    <row r="113" spans="1:3" x14ac:dyDescent="0.3">
      <c r="A113" s="564" t="s">
        <v>742</v>
      </c>
      <c r="C113" s="1"/>
    </row>
    <row r="114" spans="1:3" x14ac:dyDescent="0.3">
      <c r="A114" s="564" t="s">
        <v>743</v>
      </c>
      <c r="C114" s="1"/>
    </row>
    <row r="115" spans="1:3" x14ac:dyDescent="0.3">
      <c r="A115" s="564" t="s">
        <v>744</v>
      </c>
      <c r="C115" s="1"/>
    </row>
    <row r="116" spans="1:3" x14ac:dyDescent="0.3">
      <c r="A116" s="564" t="s">
        <v>745</v>
      </c>
      <c r="C116" s="1"/>
    </row>
    <row r="117" spans="1:3" x14ac:dyDescent="0.3">
      <c r="A117" s="564" t="s">
        <v>1434</v>
      </c>
      <c r="C117" s="1"/>
    </row>
    <row r="118" spans="1:3" x14ac:dyDescent="0.3">
      <c r="A118" s="564" t="s">
        <v>1435</v>
      </c>
      <c r="C118" s="1"/>
    </row>
    <row r="119" spans="1:3" x14ac:dyDescent="0.3">
      <c r="A119" s="564" t="s">
        <v>1436</v>
      </c>
      <c r="C119" s="1"/>
    </row>
    <row r="120" spans="1:3" x14ac:dyDescent="0.3">
      <c r="A120" s="564" t="s">
        <v>746</v>
      </c>
      <c r="C120" s="1"/>
    </row>
    <row r="121" spans="1:3" x14ac:dyDescent="0.3">
      <c r="A121" s="564" t="s">
        <v>1437</v>
      </c>
      <c r="C121" s="1"/>
    </row>
    <row r="122" spans="1:3" x14ac:dyDescent="0.3">
      <c r="A122" s="564" t="s">
        <v>1438</v>
      </c>
      <c r="C122" s="1"/>
    </row>
    <row r="123" spans="1:3" x14ac:dyDescent="0.3">
      <c r="A123" s="564" t="s">
        <v>747</v>
      </c>
      <c r="C123" s="1"/>
    </row>
    <row r="124" spans="1:3" x14ac:dyDescent="0.3">
      <c r="A124" s="564" t="s">
        <v>1439</v>
      </c>
      <c r="C124" s="1"/>
    </row>
    <row r="125" spans="1:3" x14ac:dyDescent="0.3">
      <c r="A125" s="564" t="s">
        <v>1440</v>
      </c>
      <c r="C125" s="1"/>
    </row>
    <row r="126" spans="1:3" x14ac:dyDescent="0.3">
      <c r="A126" s="564" t="s">
        <v>748</v>
      </c>
      <c r="C126" s="1"/>
    </row>
    <row r="127" spans="1:3" x14ac:dyDescent="0.3">
      <c r="A127" s="564" t="s">
        <v>749</v>
      </c>
      <c r="C127" s="1"/>
    </row>
    <row r="128" spans="1:3" x14ac:dyDescent="0.3">
      <c r="A128" s="564" t="s">
        <v>750</v>
      </c>
      <c r="C128" s="1"/>
    </row>
    <row r="129" spans="1:3" x14ac:dyDescent="0.3">
      <c r="A129" s="564" t="s">
        <v>751</v>
      </c>
      <c r="C129" s="1"/>
    </row>
    <row r="130" spans="1:3" x14ac:dyDescent="0.3">
      <c r="A130" s="564" t="s">
        <v>752</v>
      </c>
      <c r="C130" s="1"/>
    </row>
    <row r="131" spans="1:3" x14ac:dyDescent="0.3">
      <c r="A131" s="564" t="s">
        <v>1441</v>
      </c>
      <c r="C131" s="1"/>
    </row>
    <row r="132" spans="1:3" x14ac:dyDescent="0.3">
      <c r="A132" s="564" t="s">
        <v>753</v>
      </c>
      <c r="C132" s="1"/>
    </row>
    <row r="133" spans="1:3" x14ac:dyDescent="0.3">
      <c r="A133" s="564" t="s">
        <v>1442</v>
      </c>
      <c r="C133" s="1"/>
    </row>
    <row r="134" spans="1:3" x14ac:dyDescent="0.3">
      <c r="A134" s="564"/>
      <c r="C134" s="1"/>
    </row>
    <row r="135" spans="1:3" x14ac:dyDescent="0.3">
      <c r="A135" s="564" t="s">
        <v>754</v>
      </c>
      <c r="C135" s="1"/>
    </row>
    <row r="136" spans="1:3" x14ac:dyDescent="0.3">
      <c r="A136" s="564" t="s">
        <v>755</v>
      </c>
      <c r="C136" s="1"/>
    </row>
    <row r="137" spans="1:3" x14ac:dyDescent="0.3">
      <c r="A137" s="564" t="s">
        <v>1081</v>
      </c>
      <c r="C137" s="1"/>
    </row>
    <row r="138" spans="1:3" x14ac:dyDescent="0.3">
      <c r="A138" s="564" t="s">
        <v>756</v>
      </c>
      <c r="C138" s="1"/>
    </row>
    <row r="139" spans="1:3" x14ac:dyDescent="0.3">
      <c r="A139" s="564" t="s">
        <v>757</v>
      </c>
      <c r="C139" s="1"/>
    </row>
    <row r="140" spans="1:3" x14ac:dyDescent="0.3">
      <c r="A140" s="564" t="s">
        <v>758</v>
      </c>
      <c r="C140" s="1"/>
    </row>
    <row r="141" spans="1:3" x14ac:dyDescent="0.3">
      <c r="A141" s="564" t="s">
        <v>759</v>
      </c>
      <c r="C141" s="1"/>
    </row>
    <row r="142" spans="1:3" x14ac:dyDescent="0.3">
      <c r="A142" s="564" t="s">
        <v>760</v>
      </c>
      <c r="C142" s="1"/>
    </row>
    <row r="143" spans="1:3" x14ac:dyDescent="0.3">
      <c r="A143" s="564" t="s">
        <v>761</v>
      </c>
      <c r="C143" s="1"/>
    </row>
    <row r="144" spans="1:3" x14ac:dyDescent="0.3">
      <c r="A144" s="564" t="s">
        <v>762</v>
      </c>
      <c r="C144" s="1"/>
    </row>
    <row r="145" spans="1:3" x14ac:dyDescent="0.3">
      <c r="A145" s="564" t="s">
        <v>1082</v>
      </c>
      <c r="C145" s="1"/>
    </row>
    <row r="146" spans="1:3" x14ac:dyDescent="0.3">
      <c r="A146" s="564" t="s">
        <v>1083</v>
      </c>
      <c r="C146" s="1"/>
    </row>
    <row r="147" spans="1:3" x14ac:dyDescent="0.3">
      <c r="A147" s="564" t="s">
        <v>763</v>
      </c>
      <c r="C147" s="1"/>
    </row>
    <row r="148" spans="1:3" x14ac:dyDescent="0.3">
      <c r="A148" s="564" t="s">
        <v>764</v>
      </c>
      <c r="C148" s="1"/>
    </row>
    <row r="149" spans="1:3" x14ac:dyDescent="0.3">
      <c r="A149" s="564" t="s">
        <v>765</v>
      </c>
      <c r="C149" s="1"/>
    </row>
    <row r="150" spans="1:3" x14ac:dyDescent="0.3">
      <c r="A150" s="564" t="s">
        <v>1084</v>
      </c>
      <c r="C150" s="1"/>
    </row>
    <row r="151" spans="1:3" x14ac:dyDescent="0.3">
      <c r="A151" s="564" t="s">
        <v>766</v>
      </c>
      <c r="C151" s="1"/>
    </row>
    <row r="152" spans="1:3" x14ac:dyDescent="0.3">
      <c r="A152" s="564" t="s">
        <v>767</v>
      </c>
      <c r="C152" s="1"/>
    </row>
    <row r="153" spans="1:3" x14ac:dyDescent="0.3">
      <c r="A153" s="564" t="s">
        <v>768</v>
      </c>
      <c r="C153" s="1"/>
    </row>
    <row r="154" spans="1:3" x14ac:dyDescent="0.3">
      <c r="A154" s="564" t="s">
        <v>1443</v>
      </c>
      <c r="C154" s="1"/>
    </row>
    <row r="155" spans="1:3" x14ac:dyDescent="0.3">
      <c r="A155" s="564" t="s">
        <v>1444</v>
      </c>
      <c r="C155" s="1"/>
    </row>
    <row r="156" spans="1:3" x14ac:dyDescent="0.3">
      <c r="A156" s="564" t="s">
        <v>769</v>
      </c>
      <c r="C156" s="1"/>
    </row>
    <row r="157" spans="1:3" x14ac:dyDescent="0.3">
      <c r="A157" s="564" t="s">
        <v>1445</v>
      </c>
      <c r="C157" s="1"/>
    </row>
    <row r="158" spans="1:3" x14ac:dyDescent="0.3">
      <c r="A158" s="564" t="s">
        <v>1446</v>
      </c>
      <c r="C158" s="1"/>
    </row>
    <row r="159" spans="1:3" x14ac:dyDescent="0.3">
      <c r="A159" s="564" t="s">
        <v>1447</v>
      </c>
      <c r="C159" s="1"/>
    </row>
    <row r="160" spans="1:3" x14ac:dyDescent="0.3">
      <c r="A160" s="564" t="s">
        <v>770</v>
      </c>
      <c r="C160" s="1"/>
    </row>
    <row r="161" spans="1:3" x14ac:dyDescent="0.3">
      <c r="A161" s="564" t="s">
        <v>771</v>
      </c>
      <c r="C161" s="1"/>
    </row>
    <row r="162" spans="1:3" x14ac:dyDescent="0.3">
      <c r="A162" s="564" t="s">
        <v>1085</v>
      </c>
      <c r="C162" s="1"/>
    </row>
    <row r="163" spans="1:3" x14ac:dyDescent="0.3">
      <c r="A163" s="564" t="s">
        <v>772</v>
      </c>
      <c r="C163" s="1"/>
    </row>
    <row r="164" spans="1:3" x14ac:dyDescent="0.3">
      <c r="A164" s="564" t="s">
        <v>773</v>
      </c>
      <c r="C164" s="1"/>
    </row>
    <row r="165" spans="1:3" x14ac:dyDescent="0.3">
      <c r="A165" s="564" t="s">
        <v>774</v>
      </c>
      <c r="C165" s="1"/>
    </row>
    <row r="166" spans="1:3" x14ac:dyDescent="0.3">
      <c r="A166" s="564" t="s">
        <v>775</v>
      </c>
      <c r="C166" s="1"/>
    </row>
    <row r="167" spans="1:3" x14ac:dyDescent="0.3">
      <c r="A167" s="564" t="s">
        <v>776</v>
      </c>
      <c r="C167" s="1"/>
    </row>
    <row r="168" spans="1:3" x14ac:dyDescent="0.3">
      <c r="A168" s="564" t="s">
        <v>777</v>
      </c>
      <c r="C168" s="1"/>
    </row>
    <row r="169" spans="1:3" x14ac:dyDescent="0.3">
      <c r="A169" s="564" t="s">
        <v>778</v>
      </c>
      <c r="C169" s="1"/>
    </row>
    <row r="170" spans="1:3" x14ac:dyDescent="0.3">
      <c r="A170" s="564" t="s">
        <v>779</v>
      </c>
      <c r="C170" s="1"/>
    </row>
    <row r="171" spans="1:3" x14ac:dyDescent="0.3">
      <c r="A171" s="564" t="s">
        <v>1448</v>
      </c>
      <c r="C171" s="1"/>
    </row>
    <row r="172" spans="1:3" x14ac:dyDescent="0.3">
      <c r="A172" s="564" t="s">
        <v>1449</v>
      </c>
      <c r="C172" s="1"/>
    </row>
    <row r="173" spans="1:3" x14ac:dyDescent="0.3">
      <c r="A173" s="564" t="s">
        <v>780</v>
      </c>
      <c r="C173" s="1"/>
    </row>
    <row r="174" spans="1:3" x14ac:dyDescent="0.3">
      <c r="A174" s="564" t="s">
        <v>781</v>
      </c>
      <c r="C174" s="1"/>
    </row>
    <row r="175" spans="1:3" x14ac:dyDescent="0.3">
      <c r="A175" s="564" t="s">
        <v>782</v>
      </c>
      <c r="C175" s="1"/>
    </row>
    <row r="176" spans="1:3" x14ac:dyDescent="0.3">
      <c r="A176" s="564" t="s">
        <v>1450</v>
      </c>
      <c r="C176" s="1"/>
    </row>
    <row r="177" spans="1:3" x14ac:dyDescent="0.3">
      <c r="A177" s="564" t="s">
        <v>783</v>
      </c>
      <c r="C177" s="1"/>
    </row>
    <row r="178" spans="1:3" x14ac:dyDescent="0.3">
      <c r="A178" s="564" t="s">
        <v>784</v>
      </c>
      <c r="C178" s="1"/>
    </row>
    <row r="179" spans="1:3" x14ac:dyDescent="0.3">
      <c r="A179" s="564" t="s">
        <v>785</v>
      </c>
      <c r="C179" s="1"/>
    </row>
    <row r="180" spans="1:3" x14ac:dyDescent="0.3">
      <c r="A180" s="564" t="s">
        <v>786</v>
      </c>
      <c r="C180" s="1"/>
    </row>
    <row r="181" spans="1:3" x14ac:dyDescent="0.3">
      <c r="A181" s="564" t="s">
        <v>1086</v>
      </c>
      <c r="C181" s="1"/>
    </row>
    <row r="182" spans="1:3" x14ac:dyDescent="0.3">
      <c r="A182" s="564" t="s">
        <v>1451</v>
      </c>
    </row>
  </sheetData>
  <hyperlinks>
    <hyperlink ref="C4" location="'K1.1 Vývoj HDP'!A1" display="Vývoj hrubého domáceho produktu v bežných a stálych cenách"/>
    <hyperlink ref="C5:C6" location="'K1.2 Demografické ukazovatele'!A1" display="Prírastky obyvateľstva SR v rokoch 2017 a 2018"/>
    <hyperlink ref="C7:C11" location="'Príloha ku kapitole 1'!A1" display="Základné ukazovatele ekonomického vývoja SR*"/>
    <hyperlink ref="C12:C18" location="'K2.1.1 Ekon.aktiv.obyvateľstva'!A1" display="Bilancia obyvateľov SR vo veku 15 a viac rokov v roku 2018"/>
    <hyperlink ref="C19:C22" location="'K2.1.2.1 Zamestnanosť podľa SP'!A1" display="Počet zamestnávateľov evidovaných v Sociálnej poisťovni v rokoch 2017 a 2018"/>
    <hyperlink ref="C24:C29" location="'K2.1.2.2 Zamestnanosť - ŠÚSR'!A1" display="Pracujúci podľa veku v roku 2018 (priemer za rok)"/>
    <hyperlink ref="C30:C31" location="'K2.1.2.4 Voľné prac. miesta'!A1" display="Počet voľných pracovných miest a miera voľných pracovných miest v roku 2018"/>
    <hyperlink ref="C32" location="'K2.1.3 Vývoj nezamestnanosti'!A1" display="Porovnanie vývoja nezamestnanosti podľa evidencie ŠÚ SR a ÚPSVR"/>
    <hyperlink ref="C33:C41" location="'K2.1.3.1 Nezamestnanosť ÚPSVR'!A1" display="Vývoj počtu uchádzačov o zamestnanie v jednotlivých mesiacoch v rokoch 2017 a 2018"/>
    <hyperlink ref="C42:C43" location="'K2.1.3.1 VPM podľa ÚPSVR'!A1" display="Podiel voľných pracovných miest v roku 2018 podľa požiadaviek na vzdelanie"/>
    <hyperlink ref="C44:C46" location="'K2.1.3.1 Dlhodobo nezamestnaní'!A1" display="Vývoj počtov UoZ dlhodobo nezamestnaných občanov v roku 2017 a 2018 a ich podiel na celkovom počte UoZ"/>
    <hyperlink ref="C47:C49" location="'K2.1.3.2 Nezamestnanosť VZPS'!A1" display="Nezamestnanosť podľa veku v roku 2018 (priemer za rok)"/>
    <hyperlink ref="C52:C55" location="'K2.2.1 Mzdy'!A1" display="Vývoj priemernej mesačnej mzdy od roku 2008 (v %)"/>
    <hyperlink ref="C56:C58" location="'K2.2.2 Úplné náklady práce'!A1" display="Dynamika ročných nákladov práce v SR na zamestnanca (v eurách)"/>
    <hyperlink ref="C59:C60" location="'K2.2.4 BOZP'!A1" display="Rozdelenie ostatných registrovaných pracovných úrazov podľa zdroja úrazu"/>
    <hyperlink ref="C83:C85" location="'Príloha ku kapitole 2 - časť 2.'!A1" display="Vyhlásené vyzvania pre národné projekty  a dopytovo-orientovené výzvy za rok 2018"/>
    <hyperlink ref="C61:C82" location="'Príloha ku kapitole 2 - 1. časť'!A1" display="Ekonomicky aktívne obyvateľstvo v roku 2018"/>
    <hyperlink ref="C50" location="'K2.1.3.2 Nezamestnanosť VZPS'!A1" display="Vývoj počtu nezamestnaných v SR spolu z toho dlhodobo nezamestnaných (v tis. osobách)"/>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AI168"/>
  <sheetViews>
    <sheetView zoomScale="60" zoomScaleNormal="60" workbookViewId="0"/>
  </sheetViews>
  <sheetFormatPr defaultRowHeight="16.5" x14ac:dyDescent="0.3"/>
  <cols>
    <col min="1" max="1" width="9.42578125" style="249" customWidth="1"/>
    <col min="2" max="2" width="17.5703125" style="1" customWidth="1"/>
    <col min="3" max="3" width="11.140625" style="1" customWidth="1"/>
    <col min="4" max="7" width="9.140625" style="1"/>
    <col min="8" max="8" width="14" style="1" customWidth="1"/>
    <col min="9" max="11" width="9.140625" style="1"/>
    <col min="12" max="12" width="15.42578125" style="1" customWidth="1"/>
    <col min="13" max="13" width="17.5703125" style="1" customWidth="1"/>
    <col min="14" max="14" width="20.85546875" style="1" customWidth="1"/>
    <col min="15" max="16" width="22.7109375" style="1" customWidth="1"/>
    <col min="17" max="17" width="17" style="1" customWidth="1"/>
    <col min="18" max="18" width="16.85546875" style="1" customWidth="1"/>
    <col min="19" max="19" width="14.7109375" style="1" customWidth="1"/>
    <col min="20" max="20" width="11.28515625" style="1" customWidth="1"/>
    <col min="21" max="23" width="9.140625" style="1"/>
    <col min="24" max="24" width="13.140625" style="1" customWidth="1"/>
    <col min="25" max="25" width="14.85546875" style="1" customWidth="1"/>
    <col min="26" max="26" width="11.28515625" style="1" customWidth="1"/>
    <col min="27" max="27" width="19.28515625" style="1" customWidth="1"/>
    <col min="28" max="16384" width="9.140625" style="1"/>
  </cols>
  <sheetData>
    <row r="1" spans="1:28" x14ac:dyDescent="0.3">
      <c r="A1" s="264"/>
    </row>
    <row r="2" spans="1:28" ht="17.25" thickBot="1" x14ac:dyDescent="0.35">
      <c r="B2" s="467" t="s">
        <v>1367</v>
      </c>
      <c r="M2" s="131"/>
      <c r="N2" s="131"/>
      <c r="O2" s="131"/>
      <c r="P2" s="131"/>
      <c r="Q2" s="131"/>
      <c r="R2" s="131"/>
      <c r="S2" s="131"/>
      <c r="T2" s="131"/>
      <c r="U2" s="131"/>
    </row>
    <row r="3" spans="1:28" s="26" customFormat="1" ht="33.75" thickBot="1" x14ac:dyDescent="0.35">
      <c r="A3" s="265"/>
      <c r="B3" s="1"/>
      <c r="M3" s="301" t="s">
        <v>76</v>
      </c>
      <c r="N3" s="302" t="s">
        <v>799</v>
      </c>
      <c r="O3" s="303" t="s">
        <v>1094</v>
      </c>
      <c r="P3" s="301" t="s">
        <v>92</v>
      </c>
      <c r="Q3" s="302" t="s">
        <v>800</v>
      </c>
      <c r="R3" s="303" t="s">
        <v>1098</v>
      </c>
      <c r="S3" s="301" t="s">
        <v>93</v>
      </c>
      <c r="T3" s="302" t="s">
        <v>801</v>
      </c>
      <c r="U3" s="303" t="s">
        <v>1097</v>
      </c>
      <c r="X3" s="1"/>
      <c r="Y3" s="1" t="s">
        <v>862</v>
      </c>
      <c r="Z3" s="1" t="s">
        <v>861</v>
      </c>
      <c r="AA3" s="1" t="s">
        <v>1095</v>
      </c>
      <c r="AB3" s="1" t="s">
        <v>1096</v>
      </c>
    </row>
    <row r="4" spans="1:28" x14ac:dyDescent="0.3">
      <c r="M4" s="132" t="s">
        <v>252</v>
      </c>
      <c r="N4" s="31">
        <v>197268</v>
      </c>
      <c r="O4" s="133">
        <v>176176</v>
      </c>
      <c r="P4" s="132" t="s">
        <v>252</v>
      </c>
      <c r="Q4" s="31">
        <v>92558</v>
      </c>
      <c r="R4" s="133">
        <v>79414</v>
      </c>
      <c r="S4" s="132" t="s">
        <v>252</v>
      </c>
      <c r="T4" s="31">
        <v>104710</v>
      </c>
      <c r="U4" s="133">
        <v>96762</v>
      </c>
      <c r="V4" s="8"/>
      <c r="X4" s="1" t="s">
        <v>252</v>
      </c>
      <c r="Y4" s="1">
        <v>104710</v>
      </c>
      <c r="Z4" s="1">
        <v>92558</v>
      </c>
      <c r="AA4" s="1">
        <v>96762</v>
      </c>
      <c r="AB4" s="1">
        <v>79414</v>
      </c>
    </row>
    <row r="5" spans="1:28" x14ac:dyDescent="0.3">
      <c r="M5" s="134" t="s">
        <v>253</v>
      </c>
      <c r="N5" s="32">
        <v>193321</v>
      </c>
      <c r="O5" s="135">
        <v>174028</v>
      </c>
      <c r="P5" s="134" t="s">
        <v>253</v>
      </c>
      <c r="Q5" s="32">
        <v>90734</v>
      </c>
      <c r="R5" s="135">
        <v>78696</v>
      </c>
      <c r="S5" s="134" t="s">
        <v>253</v>
      </c>
      <c r="T5" s="32">
        <v>102587</v>
      </c>
      <c r="U5" s="135">
        <v>95332</v>
      </c>
      <c r="V5" s="8"/>
      <c r="X5" s="1" t="s">
        <v>253</v>
      </c>
      <c r="Y5" s="1">
        <v>102587</v>
      </c>
      <c r="Z5" s="1">
        <v>90734</v>
      </c>
      <c r="AA5" s="1">
        <v>95332</v>
      </c>
      <c r="AB5" s="1">
        <v>78696</v>
      </c>
    </row>
    <row r="6" spans="1:28" x14ac:dyDescent="0.3">
      <c r="M6" s="134" t="s">
        <v>59</v>
      </c>
      <c r="N6" s="32">
        <v>187759</v>
      </c>
      <c r="O6" s="135">
        <v>169779</v>
      </c>
      <c r="P6" s="134" t="s">
        <v>59</v>
      </c>
      <c r="Q6" s="32">
        <v>87457</v>
      </c>
      <c r="R6" s="135">
        <v>76068</v>
      </c>
      <c r="S6" s="134" t="s">
        <v>59</v>
      </c>
      <c r="T6" s="32">
        <v>100302</v>
      </c>
      <c r="U6" s="135">
        <v>93711</v>
      </c>
      <c r="V6" s="8"/>
      <c r="X6" s="1" t="s">
        <v>59</v>
      </c>
      <c r="Y6" s="1">
        <v>100302</v>
      </c>
      <c r="Z6" s="1">
        <v>87457</v>
      </c>
      <c r="AA6" s="1">
        <v>93711</v>
      </c>
      <c r="AB6" s="1">
        <v>76068</v>
      </c>
    </row>
    <row r="7" spans="1:28" x14ac:dyDescent="0.3">
      <c r="M7" s="134" t="s">
        <v>254</v>
      </c>
      <c r="N7" s="32">
        <v>183518</v>
      </c>
      <c r="O7" s="135">
        <v>166256</v>
      </c>
      <c r="P7" s="134" t="s">
        <v>254</v>
      </c>
      <c r="Q7" s="32">
        <v>84135</v>
      </c>
      <c r="R7" s="135">
        <v>73599</v>
      </c>
      <c r="S7" s="134" t="s">
        <v>254</v>
      </c>
      <c r="T7" s="32">
        <v>99383</v>
      </c>
      <c r="U7" s="135">
        <v>92657</v>
      </c>
      <c r="V7" s="8"/>
      <c r="X7" s="1" t="s">
        <v>254</v>
      </c>
      <c r="Y7" s="1">
        <v>99383</v>
      </c>
      <c r="Z7" s="1">
        <v>84135</v>
      </c>
      <c r="AA7" s="1">
        <v>92657</v>
      </c>
      <c r="AB7" s="1">
        <v>73599</v>
      </c>
    </row>
    <row r="8" spans="1:28" x14ac:dyDescent="0.3">
      <c r="M8" s="134" t="s">
        <v>255</v>
      </c>
      <c r="N8" s="32">
        <v>181494</v>
      </c>
      <c r="O8" s="135">
        <v>164957</v>
      </c>
      <c r="P8" s="134" t="s">
        <v>255</v>
      </c>
      <c r="Q8" s="32">
        <v>80751</v>
      </c>
      <c r="R8" s="135">
        <v>71693</v>
      </c>
      <c r="S8" s="134" t="s">
        <v>255</v>
      </c>
      <c r="T8" s="32">
        <v>100743</v>
      </c>
      <c r="U8" s="135">
        <v>93264</v>
      </c>
      <c r="V8" s="8"/>
      <c r="X8" s="1" t="s">
        <v>255</v>
      </c>
      <c r="Y8" s="1">
        <v>100743</v>
      </c>
      <c r="Z8" s="1">
        <v>80751</v>
      </c>
      <c r="AA8" s="1">
        <v>93264</v>
      </c>
      <c r="AB8" s="1">
        <v>71693</v>
      </c>
    </row>
    <row r="9" spans="1:28" x14ac:dyDescent="0.3">
      <c r="M9" s="134" t="s">
        <v>60</v>
      </c>
      <c r="N9" s="32">
        <v>181447</v>
      </c>
      <c r="O9" s="135">
        <v>166012</v>
      </c>
      <c r="P9" s="134" t="s">
        <v>60</v>
      </c>
      <c r="Q9" s="32">
        <v>79050</v>
      </c>
      <c r="R9" s="135">
        <v>70972</v>
      </c>
      <c r="S9" s="134" t="s">
        <v>60</v>
      </c>
      <c r="T9" s="32">
        <v>102397</v>
      </c>
      <c r="U9" s="135">
        <v>95040</v>
      </c>
      <c r="V9" s="8"/>
      <c r="X9" s="1" t="s">
        <v>60</v>
      </c>
      <c r="Y9" s="1">
        <v>102397</v>
      </c>
      <c r="Z9" s="1">
        <v>79050</v>
      </c>
      <c r="AA9" s="1">
        <v>95040</v>
      </c>
      <c r="AB9" s="1">
        <v>70972</v>
      </c>
    </row>
    <row r="10" spans="1:28" x14ac:dyDescent="0.3">
      <c r="M10" s="134" t="s">
        <v>256</v>
      </c>
      <c r="N10" s="32">
        <v>181322</v>
      </c>
      <c r="O10" s="135">
        <v>167357</v>
      </c>
      <c r="P10" s="134" t="s">
        <v>256</v>
      </c>
      <c r="Q10" s="32">
        <v>77868</v>
      </c>
      <c r="R10" s="135">
        <v>70666</v>
      </c>
      <c r="S10" s="134" t="s">
        <v>256</v>
      </c>
      <c r="T10" s="32">
        <v>103454</v>
      </c>
      <c r="U10" s="135">
        <v>96691</v>
      </c>
      <c r="V10" s="8"/>
      <c r="X10" s="1" t="s">
        <v>256</v>
      </c>
      <c r="Y10" s="1">
        <v>103454</v>
      </c>
      <c r="Z10" s="1">
        <v>77868</v>
      </c>
      <c r="AA10" s="1">
        <v>96691</v>
      </c>
      <c r="AB10" s="1">
        <v>70666</v>
      </c>
    </row>
    <row r="11" spans="1:28" x14ac:dyDescent="0.3">
      <c r="M11" s="134" t="s">
        <v>257</v>
      </c>
      <c r="N11" s="32">
        <v>179343</v>
      </c>
      <c r="O11" s="135">
        <v>166241</v>
      </c>
      <c r="P11" s="134" t="s">
        <v>257</v>
      </c>
      <c r="Q11" s="32">
        <v>76425</v>
      </c>
      <c r="R11" s="135">
        <v>69881</v>
      </c>
      <c r="S11" s="134" t="s">
        <v>257</v>
      </c>
      <c r="T11" s="32">
        <v>102918</v>
      </c>
      <c r="U11" s="135">
        <v>96360</v>
      </c>
      <c r="V11" s="8"/>
      <c r="X11" s="1" t="s">
        <v>257</v>
      </c>
      <c r="Y11" s="1">
        <v>102918</v>
      </c>
      <c r="Z11" s="1">
        <v>76425</v>
      </c>
      <c r="AA11" s="1">
        <v>96360</v>
      </c>
      <c r="AB11" s="1">
        <v>69881</v>
      </c>
    </row>
    <row r="12" spans="1:28" x14ac:dyDescent="0.3">
      <c r="M12" s="134" t="s">
        <v>61</v>
      </c>
      <c r="N12" s="32">
        <v>179123</v>
      </c>
      <c r="O12" s="135">
        <v>168240</v>
      </c>
      <c r="P12" s="134" t="s">
        <v>61</v>
      </c>
      <c r="Q12" s="32">
        <v>76918</v>
      </c>
      <c r="R12" s="135">
        <v>72483</v>
      </c>
      <c r="S12" s="134" t="s">
        <v>61</v>
      </c>
      <c r="T12" s="32">
        <v>102205</v>
      </c>
      <c r="U12" s="135">
        <v>95757</v>
      </c>
      <c r="V12" s="8"/>
      <c r="X12" s="1" t="s">
        <v>61</v>
      </c>
      <c r="Y12" s="1">
        <v>102205</v>
      </c>
      <c r="Z12" s="1">
        <v>76918</v>
      </c>
      <c r="AA12" s="1">
        <v>95757</v>
      </c>
      <c r="AB12" s="1">
        <v>72483</v>
      </c>
    </row>
    <row r="13" spans="1:28" x14ac:dyDescent="0.3">
      <c r="M13" s="134" t="s">
        <v>258</v>
      </c>
      <c r="N13" s="32">
        <v>174171</v>
      </c>
      <c r="O13" s="135">
        <v>166302</v>
      </c>
      <c r="P13" s="134" t="s">
        <v>258</v>
      </c>
      <c r="Q13" s="32">
        <v>74540</v>
      </c>
      <c r="R13" s="135">
        <v>71848</v>
      </c>
      <c r="S13" s="134" t="s">
        <v>258</v>
      </c>
      <c r="T13" s="32">
        <v>99631</v>
      </c>
      <c r="U13" s="135">
        <v>94454</v>
      </c>
      <c r="V13" s="8"/>
      <c r="X13" s="1" t="s">
        <v>258</v>
      </c>
      <c r="Y13" s="1">
        <v>99631</v>
      </c>
      <c r="Z13" s="1">
        <v>74540</v>
      </c>
      <c r="AA13" s="1">
        <v>94454</v>
      </c>
      <c r="AB13" s="1">
        <v>71848</v>
      </c>
    </row>
    <row r="14" spans="1:28" x14ac:dyDescent="0.3">
      <c r="M14" s="134" t="s">
        <v>259</v>
      </c>
      <c r="N14" s="32">
        <v>171871</v>
      </c>
      <c r="O14" s="135">
        <v>165562</v>
      </c>
      <c r="P14" s="134" t="s">
        <v>259</v>
      </c>
      <c r="Q14" s="32">
        <v>74141</v>
      </c>
      <c r="R14" s="135">
        <v>72213</v>
      </c>
      <c r="S14" s="134" t="s">
        <v>259</v>
      </c>
      <c r="T14" s="32">
        <v>97730</v>
      </c>
      <c r="U14" s="135">
        <v>93349</v>
      </c>
      <c r="V14" s="8"/>
      <c r="X14" s="1" t="s">
        <v>259</v>
      </c>
      <c r="Y14" s="1">
        <v>97730</v>
      </c>
      <c r="Z14" s="1">
        <v>74141</v>
      </c>
      <c r="AA14" s="1">
        <v>93349</v>
      </c>
      <c r="AB14" s="1">
        <v>72213</v>
      </c>
    </row>
    <row r="15" spans="1:28" ht="17.25" thickBot="1" x14ac:dyDescent="0.35">
      <c r="M15" s="136" t="s">
        <v>62</v>
      </c>
      <c r="N15" s="137">
        <v>169802</v>
      </c>
      <c r="O15" s="138">
        <v>165455</v>
      </c>
      <c r="P15" s="136" t="s">
        <v>62</v>
      </c>
      <c r="Q15" s="137">
        <v>74613</v>
      </c>
      <c r="R15" s="138">
        <v>73657</v>
      </c>
      <c r="S15" s="136" t="s">
        <v>62</v>
      </c>
      <c r="T15" s="137">
        <v>95189</v>
      </c>
      <c r="U15" s="138">
        <v>91798</v>
      </c>
      <c r="V15" s="8"/>
      <c r="X15" s="1" t="s">
        <v>62</v>
      </c>
      <c r="Y15" s="1">
        <v>95189</v>
      </c>
      <c r="Z15" s="1">
        <v>74613</v>
      </c>
      <c r="AA15" s="1">
        <v>91798</v>
      </c>
      <c r="AB15" s="1">
        <v>73657</v>
      </c>
    </row>
    <row r="16" spans="1:28" x14ac:dyDescent="0.3">
      <c r="N16" s="8">
        <f>AVERAGE(N4:N15)</f>
        <v>181703.25</v>
      </c>
      <c r="O16" s="8">
        <f>AVERAGE(O4:O15)</f>
        <v>168030.41666666666</v>
      </c>
      <c r="P16" s="8"/>
      <c r="Q16" s="8"/>
      <c r="R16" s="8"/>
      <c r="T16" s="8"/>
      <c r="U16" s="8"/>
      <c r="V16" s="8"/>
    </row>
    <row r="17" spans="1:2" x14ac:dyDescent="0.3">
      <c r="B17" s="3" t="s">
        <v>321</v>
      </c>
    </row>
    <row r="18" spans="1:2" x14ac:dyDescent="0.3">
      <c r="A18" s="264"/>
    </row>
    <row r="19" spans="1:2" x14ac:dyDescent="0.3">
      <c r="A19" s="730"/>
      <c r="B19" s="466" t="s">
        <v>1368</v>
      </c>
    </row>
    <row r="33" spans="1:15" x14ac:dyDescent="0.3">
      <c r="B33" s="3" t="s">
        <v>321</v>
      </c>
    </row>
    <row r="34" spans="1:15" s="139" customFormat="1" x14ac:dyDescent="0.3">
      <c r="A34" s="299"/>
    </row>
    <row r="35" spans="1:15" x14ac:dyDescent="0.3">
      <c r="A35" s="331"/>
      <c r="B35" s="130" t="s">
        <v>1369</v>
      </c>
    </row>
    <row r="37" spans="1:15" x14ac:dyDescent="0.3">
      <c r="M37" s="106"/>
      <c r="N37" s="263" t="s">
        <v>803</v>
      </c>
      <c r="O37" s="263" t="s">
        <v>1099</v>
      </c>
    </row>
    <row r="38" spans="1:15" x14ac:dyDescent="0.3">
      <c r="M38" s="4" t="s">
        <v>252</v>
      </c>
      <c r="N38" s="304">
        <v>163075</v>
      </c>
      <c r="O38" s="304">
        <v>144230</v>
      </c>
    </row>
    <row r="39" spans="1:15" x14ac:dyDescent="0.3">
      <c r="M39" s="4" t="s">
        <v>253</v>
      </c>
      <c r="N39" s="304">
        <v>158444</v>
      </c>
      <c r="O39" s="304">
        <v>141432</v>
      </c>
    </row>
    <row r="40" spans="1:15" x14ac:dyDescent="0.3">
      <c r="M40" s="4" t="s">
        <v>59</v>
      </c>
      <c r="N40" s="304">
        <v>153854</v>
      </c>
      <c r="O40" s="304">
        <v>137962</v>
      </c>
    </row>
    <row r="41" spans="1:15" x14ac:dyDescent="0.3">
      <c r="M41" s="4" t="s">
        <v>254</v>
      </c>
      <c r="N41" s="304">
        <v>149611</v>
      </c>
      <c r="O41" s="304">
        <v>134790</v>
      </c>
    </row>
    <row r="42" spans="1:15" x14ac:dyDescent="0.3">
      <c r="M42" s="4" t="s">
        <v>255</v>
      </c>
      <c r="N42" s="304">
        <v>148090</v>
      </c>
      <c r="O42" s="304">
        <v>134124</v>
      </c>
    </row>
    <row r="43" spans="1:15" x14ac:dyDescent="0.3">
      <c r="M43" s="4" t="s">
        <v>60</v>
      </c>
      <c r="N43" s="304">
        <v>149727</v>
      </c>
      <c r="O43" s="304">
        <v>136626</v>
      </c>
    </row>
    <row r="44" spans="1:15" x14ac:dyDescent="0.3">
      <c r="M44" s="4" t="s">
        <v>256</v>
      </c>
      <c r="N44" s="304">
        <v>150268</v>
      </c>
      <c r="O44" s="304">
        <v>136973</v>
      </c>
    </row>
    <row r="45" spans="1:15" x14ac:dyDescent="0.3">
      <c r="M45" s="4" t="s">
        <v>257</v>
      </c>
      <c r="N45" s="304">
        <v>148935</v>
      </c>
      <c r="O45" s="304">
        <v>137006</v>
      </c>
    </row>
    <row r="46" spans="1:15" x14ac:dyDescent="0.3">
      <c r="M46" s="4" t="s">
        <v>61</v>
      </c>
      <c r="N46" s="304">
        <v>147803</v>
      </c>
      <c r="O46" s="304">
        <v>138893</v>
      </c>
    </row>
    <row r="47" spans="1:15" x14ac:dyDescent="0.3">
      <c r="M47" s="4" t="s">
        <v>258</v>
      </c>
      <c r="N47" s="304">
        <v>143339</v>
      </c>
      <c r="O47" s="304">
        <v>136192</v>
      </c>
    </row>
    <row r="48" spans="1:15" x14ac:dyDescent="0.3">
      <c r="M48" s="4" t="s">
        <v>259</v>
      </c>
      <c r="N48" s="304">
        <v>139527</v>
      </c>
      <c r="O48" s="304">
        <v>135507</v>
      </c>
    </row>
    <row r="49" spans="1:19" x14ac:dyDescent="0.3">
      <c r="M49" s="4" t="s">
        <v>62</v>
      </c>
      <c r="N49" s="304">
        <v>138198</v>
      </c>
      <c r="O49" s="304">
        <v>135517</v>
      </c>
    </row>
    <row r="50" spans="1:19" x14ac:dyDescent="0.3">
      <c r="M50" s="26"/>
      <c r="N50" s="140"/>
      <c r="O50" s="140"/>
    </row>
    <row r="51" spans="1:19" s="26" customFormat="1" x14ac:dyDescent="0.3">
      <c r="A51" s="265"/>
      <c r="M51" s="1"/>
      <c r="N51" s="1"/>
      <c r="O51" s="1"/>
      <c r="R51" s="1"/>
      <c r="S51" s="1"/>
    </row>
    <row r="52" spans="1:19" x14ac:dyDescent="0.3">
      <c r="B52" s="3" t="s">
        <v>321</v>
      </c>
      <c r="O52" s="10"/>
    </row>
    <row r="54" spans="1:19" x14ac:dyDescent="0.3">
      <c r="A54" s="331"/>
      <c r="B54" s="12" t="s">
        <v>1370</v>
      </c>
    </row>
    <row r="55" spans="1:19" x14ac:dyDescent="0.3">
      <c r="M55" s="98"/>
      <c r="N55" s="263" t="s">
        <v>802</v>
      </c>
      <c r="O55" s="263" t="s">
        <v>1100</v>
      </c>
    </row>
    <row r="56" spans="1:19" x14ac:dyDescent="0.3">
      <c r="M56" s="108" t="s">
        <v>322</v>
      </c>
      <c r="N56" s="304">
        <v>181703.25</v>
      </c>
      <c r="O56" s="304">
        <v>168030</v>
      </c>
      <c r="P56" s="10"/>
      <c r="Q56" s="25"/>
    </row>
    <row r="57" spans="1:19" x14ac:dyDescent="0.3">
      <c r="M57" s="108" t="s">
        <v>323</v>
      </c>
      <c r="N57" s="304">
        <v>149239.25</v>
      </c>
      <c r="O57" s="304">
        <v>137438</v>
      </c>
      <c r="Q57" s="10"/>
    </row>
    <row r="69" spans="1:20" x14ac:dyDescent="0.3">
      <c r="B69" s="3" t="s">
        <v>321</v>
      </c>
    </row>
    <row r="70" spans="1:20" s="141" customFormat="1" x14ac:dyDescent="0.3">
      <c r="A70" s="300"/>
    </row>
    <row r="71" spans="1:20" s="141" customFormat="1" x14ac:dyDescent="0.3">
      <c r="A71" s="331"/>
      <c r="B71" s="131" t="s">
        <v>1371</v>
      </c>
    </row>
    <row r="72" spans="1:20" ht="38.25" x14ac:dyDescent="0.3">
      <c r="L72" s="346" t="s">
        <v>234</v>
      </c>
      <c r="M72" s="354" t="s">
        <v>1103</v>
      </c>
      <c r="N72" s="354" t="s">
        <v>1104</v>
      </c>
      <c r="O72" s="347" t="s">
        <v>1105</v>
      </c>
      <c r="Q72" s="347" t="s">
        <v>234</v>
      </c>
      <c r="R72" s="355" t="s">
        <v>1106</v>
      </c>
      <c r="S72" s="355" t="s">
        <v>1101</v>
      </c>
      <c r="T72" s="356" t="s">
        <v>1102</v>
      </c>
    </row>
    <row r="73" spans="1:20" x14ac:dyDescent="0.3">
      <c r="L73" s="338" t="s">
        <v>83</v>
      </c>
      <c r="M73" s="348">
        <v>11134.25</v>
      </c>
      <c r="N73" s="335">
        <v>11173</v>
      </c>
      <c r="O73" s="349">
        <v>-0.34681822250067129</v>
      </c>
      <c r="P73" s="8"/>
      <c r="Q73" s="338" t="s">
        <v>83</v>
      </c>
      <c r="R73" s="339">
        <v>2.86</v>
      </c>
      <c r="S73" s="340">
        <v>2.88</v>
      </c>
      <c r="T73" s="341">
        <v>-2.0000000000000018E-2</v>
      </c>
    </row>
    <row r="74" spans="1:20" x14ac:dyDescent="0.3">
      <c r="L74" s="338" t="s">
        <v>84</v>
      </c>
      <c r="M74" s="336">
        <v>9139.5</v>
      </c>
      <c r="N74" s="350">
        <v>9331</v>
      </c>
      <c r="O74" s="349">
        <v>-2.0522987889829603</v>
      </c>
      <c r="P74" s="8"/>
      <c r="Q74" s="338" t="s">
        <v>84</v>
      </c>
      <c r="R74" s="339">
        <v>2.57</v>
      </c>
      <c r="S74" s="340">
        <v>2.52</v>
      </c>
      <c r="T74" s="341">
        <v>4.9999999999999822E-2</v>
      </c>
    </row>
    <row r="75" spans="1:20" x14ac:dyDescent="0.3">
      <c r="L75" s="338" t="s">
        <v>85</v>
      </c>
      <c r="M75" s="337">
        <v>11339.333333333334</v>
      </c>
      <c r="N75" s="337">
        <v>11862</v>
      </c>
      <c r="O75" s="349">
        <v>-4.4062271679874057</v>
      </c>
      <c r="P75" s="8"/>
      <c r="Q75" s="338" t="s">
        <v>85</v>
      </c>
      <c r="R75" s="339">
        <v>3.06</v>
      </c>
      <c r="S75" s="340">
        <v>3.15</v>
      </c>
      <c r="T75" s="341">
        <v>-8.9999999999999858E-2</v>
      </c>
    </row>
    <row r="76" spans="1:20" x14ac:dyDescent="0.3">
      <c r="L76" s="338" t="s">
        <v>86</v>
      </c>
      <c r="M76" s="337">
        <v>13762.416666666666</v>
      </c>
      <c r="N76" s="337">
        <v>16063</v>
      </c>
      <c r="O76" s="349">
        <v>-14.32225196621636</v>
      </c>
      <c r="P76" s="8"/>
      <c r="Q76" s="338" t="s">
        <v>86</v>
      </c>
      <c r="R76" s="339">
        <v>2.99</v>
      </c>
      <c r="S76" s="340">
        <v>3.52</v>
      </c>
      <c r="T76" s="341">
        <v>-0.5299999999999998</v>
      </c>
    </row>
    <row r="77" spans="1:20" x14ac:dyDescent="0.3">
      <c r="L77" s="338" t="s">
        <v>87</v>
      </c>
      <c r="M77" s="337">
        <v>16367.333333333334</v>
      </c>
      <c r="N77" s="337">
        <v>17418</v>
      </c>
      <c r="O77" s="349">
        <v>-6.0320740995904583</v>
      </c>
      <c r="P77" s="145"/>
      <c r="Q77" s="338" t="s">
        <v>87</v>
      </c>
      <c r="R77" s="339">
        <v>3.93</v>
      </c>
      <c r="S77" s="340">
        <v>4.21</v>
      </c>
      <c r="T77" s="341">
        <v>-0.2799999999999998</v>
      </c>
    </row>
    <row r="78" spans="1:20" x14ac:dyDescent="0.3">
      <c r="L78" s="338" t="s">
        <v>88</v>
      </c>
      <c r="M78" s="337">
        <v>28566.833333333332</v>
      </c>
      <c r="N78" s="337">
        <v>31751</v>
      </c>
      <c r="O78" s="349">
        <v>-10.028555531059393</v>
      </c>
      <c r="P78" s="145"/>
      <c r="Q78" s="338" t="s">
        <v>88</v>
      </c>
      <c r="R78" s="339">
        <v>6.76</v>
      </c>
      <c r="S78" s="340">
        <v>7.57</v>
      </c>
      <c r="T78" s="341">
        <v>-0.8100000000000005</v>
      </c>
    </row>
    <row r="79" spans="1:20" x14ac:dyDescent="0.3">
      <c r="L79" s="338" t="s">
        <v>89</v>
      </c>
      <c r="M79" s="337">
        <v>41318.5</v>
      </c>
      <c r="N79" s="337">
        <v>43874</v>
      </c>
      <c r="O79" s="349">
        <v>-5.8246341796964041</v>
      </c>
      <c r="P79" s="145"/>
      <c r="Q79" s="338" t="s">
        <v>89</v>
      </c>
      <c r="R79" s="339">
        <v>8.5399999999999991</v>
      </c>
      <c r="S79" s="340">
        <v>9.09</v>
      </c>
      <c r="T79" s="341">
        <v>-0.55000000000000071</v>
      </c>
    </row>
    <row r="80" spans="1:20" x14ac:dyDescent="0.3">
      <c r="L80" s="338" t="s">
        <v>90</v>
      </c>
      <c r="M80" s="337">
        <v>36402.25</v>
      </c>
      <c r="N80" s="337">
        <v>40232</v>
      </c>
      <c r="O80" s="349">
        <v>-9.5191638496719033</v>
      </c>
      <c r="P80" s="145"/>
      <c r="Q80" s="338" t="s">
        <v>90</v>
      </c>
      <c r="R80" s="339">
        <v>7.83</v>
      </c>
      <c r="S80" s="340">
        <v>8.81</v>
      </c>
      <c r="T80" s="341">
        <v>-0.98000000000000043</v>
      </c>
    </row>
    <row r="81" spans="1:21" x14ac:dyDescent="0.3">
      <c r="L81" s="351" t="s">
        <v>333</v>
      </c>
      <c r="M81" s="352">
        <v>168030.41666666666</v>
      </c>
      <c r="N81" s="352">
        <v>181703</v>
      </c>
      <c r="O81" s="353">
        <v>-7.5246877230058633</v>
      </c>
      <c r="P81" s="145"/>
      <c r="Q81" s="342" t="s">
        <v>333</v>
      </c>
      <c r="R81" s="343">
        <v>5</v>
      </c>
      <c r="S81" s="344">
        <v>5.42</v>
      </c>
      <c r="T81" s="345">
        <v>-0.41999999999999993</v>
      </c>
    </row>
    <row r="83" spans="1:21" x14ac:dyDescent="0.3">
      <c r="H83" s="141"/>
      <c r="M83" s="358"/>
      <c r="R83" s="147"/>
      <c r="S83" s="147"/>
      <c r="T83" s="147"/>
      <c r="U83" s="147"/>
    </row>
    <row r="84" spans="1:21" s="147" customFormat="1" x14ac:dyDescent="0.3">
      <c r="A84" s="331"/>
      <c r="B84" s="332"/>
      <c r="M84" s="357"/>
    </row>
    <row r="85" spans="1:21" s="147" customFormat="1" x14ac:dyDescent="0.3">
      <c r="A85" s="331"/>
      <c r="B85" s="332"/>
    </row>
    <row r="86" spans="1:21" s="141" customFormat="1" x14ac:dyDescent="0.3">
      <c r="A86" s="147"/>
      <c r="N86" s="145"/>
      <c r="O86" s="144"/>
      <c r="P86" s="144"/>
      <c r="Q86" s="143"/>
      <c r="R86" s="143"/>
      <c r="S86" s="145"/>
      <c r="T86" s="145"/>
    </row>
    <row r="87" spans="1:21" s="141" customFormat="1" x14ac:dyDescent="0.3">
      <c r="A87" s="147"/>
      <c r="B87" s="102" t="s">
        <v>321</v>
      </c>
      <c r="N87" s="145"/>
      <c r="O87" s="144"/>
      <c r="P87" s="144"/>
      <c r="Q87" s="143"/>
      <c r="R87" s="1"/>
      <c r="S87" s="1"/>
      <c r="T87" s="1"/>
      <c r="U87" s="1"/>
    </row>
    <row r="89" spans="1:21" x14ac:dyDescent="0.3">
      <c r="A89" s="331"/>
      <c r="B89" s="12" t="s">
        <v>1372</v>
      </c>
    </row>
    <row r="90" spans="1:21" x14ac:dyDescent="0.3">
      <c r="N90" s="4"/>
      <c r="O90" s="305" t="s">
        <v>802</v>
      </c>
      <c r="P90" s="305" t="s">
        <v>1100</v>
      </c>
    </row>
    <row r="91" spans="1:21" x14ac:dyDescent="0.3">
      <c r="N91" s="307" t="s">
        <v>324</v>
      </c>
      <c r="O91" s="306">
        <v>5.4166656497781096</v>
      </c>
      <c r="P91" s="306">
        <v>5</v>
      </c>
    </row>
    <row r="92" spans="1:21" ht="31.5" customHeight="1" x14ac:dyDescent="0.3">
      <c r="N92" s="101" t="s">
        <v>325</v>
      </c>
      <c r="O92" s="306">
        <v>6.5941666666666654</v>
      </c>
      <c r="P92" s="306">
        <v>6.11</v>
      </c>
    </row>
    <row r="104" spans="1:25" x14ac:dyDescent="0.3">
      <c r="B104" s="3" t="s">
        <v>321</v>
      </c>
      <c r="R104" s="143"/>
      <c r="S104" s="145"/>
      <c r="T104" s="145"/>
      <c r="U104" s="145"/>
    </row>
    <row r="105" spans="1:25" s="141" customFormat="1" x14ac:dyDescent="0.3">
      <c r="A105" s="264"/>
      <c r="N105" s="145"/>
      <c r="O105" s="144"/>
      <c r="P105" s="144"/>
      <c r="Q105" s="143"/>
      <c r="R105" s="143"/>
      <c r="S105" s="145"/>
      <c r="T105" s="145"/>
      <c r="U105" s="145"/>
      <c r="V105" s="145"/>
      <c r="W105" s="145"/>
      <c r="X105" s="145"/>
      <c r="Y105" s="143"/>
    </row>
    <row r="106" spans="1:25" s="141" customFormat="1" x14ac:dyDescent="0.3">
      <c r="A106" s="331"/>
      <c r="B106" s="131" t="s">
        <v>1373</v>
      </c>
      <c r="N106" s="145"/>
      <c r="O106" s="144"/>
      <c r="P106" s="144"/>
      <c r="Q106" s="143"/>
      <c r="V106" s="145"/>
      <c r="W106" s="145"/>
      <c r="X106" s="145"/>
      <c r="Y106" s="143"/>
    </row>
    <row r="107" spans="1:25" s="141" customFormat="1" x14ac:dyDescent="0.3">
      <c r="A107" s="147"/>
      <c r="S107" s="364" t="s">
        <v>426</v>
      </c>
    </row>
    <row r="108" spans="1:25" s="141" customFormat="1" x14ac:dyDescent="0.3">
      <c r="A108" s="147"/>
      <c r="N108" s="365" t="s">
        <v>1107</v>
      </c>
      <c r="O108" s="146" t="s">
        <v>327</v>
      </c>
      <c r="P108" s="146" t="s">
        <v>328</v>
      </c>
      <c r="Q108" s="146" t="s">
        <v>329</v>
      </c>
      <c r="R108" s="146" t="s">
        <v>330</v>
      </c>
      <c r="S108" s="146" t="s">
        <v>331</v>
      </c>
    </row>
    <row r="109" spans="1:25" s="141" customFormat="1" x14ac:dyDescent="0.3">
      <c r="A109" s="147"/>
      <c r="N109" s="142" t="s">
        <v>83</v>
      </c>
      <c r="O109" s="363">
        <v>9.2013382131710344</v>
      </c>
      <c r="P109" s="361">
        <v>16.411822379893898</v>
      </c>
      <c r="Q109" s="361">
        <v>7.5368046044113166</v>
      </c>
      <c r="R109" s="361">
        <v>30.504973392909267</v>
      </c>
      <c r="S109" s="361">
        <v>35.978325137900356</v>
      </c>
    </row>
    <row r="110" spans="1:25" s="141" customFormat="1" x14ac:dyDescent="0.3">
      <c r="A110" s="147"/>
      <c r="N110" s="142" t="s">
        <v>84</v>
      </c>
      <c r="O110" s="361">
        <v>18.511224173459553</v>
      </c>
      <c r="P110" s="361">
        <v>28.781662016521725</v>
      </c>
      <c r="Q110" s="361">
        <v>4.8242974633915097</v>
      </c>
      <c r="R110" s="361">
        <v>30.771194631362</v>
      </c>
      <c r="S110" s="361">
        <v>17.011324470704057</v>
      </c>
    </row>
    <row r="111" spans="1:25" s="141" customFormat="1" x14ac:dyDescent="0.3">
      <c r="A111" s="147"/>
      <c r="N111" s="142" t="s">
        <v>85</v>
      </c>
      <c r="O111" s="361">
        <v>12.382415191957259</v>
      </c>
      <c r="P111" s="361">
        <v>31.699394438238638</v>
      </c>
      <c r="Q111" s="361">
        <v>4.1022399905932305</v>
      </c>
      <c r="R111" s="361">
        <v>34.008466106179156</v>
      </c>
      <c r="S111" s="361">
        <v>17.750896584161378</v>
      </c>
    </row>
    <row r="112" spans="1:25" s="141" customFormat="1" x14ac:dyDescent="0.3">
      <c r="A112" s="147"/>
      <c r="N112" s="142" t="s">
        <v>86</v>
      </c>
      <c r="O112" s="361">
        <v>20.73400383895752</v>
      </c>
      <c r="P112" s="361">
        <v>30.168514492972914</v>
      </c>
      <c r="Q112" s="361">
        <v>4.6388412887755814</v>
      </c>
      <c r="R112" s="361">
        <v>28.813980102816142</v>
      </c>
      <c r="S112" s="361">
        <v>15.509630697128031</v>
      </c>
    </row>
    <row r="113" spans="1:35" s="141" customFormat="1" x14ac:dyDescent="0.3">
      <c r="A113" s="147"/>
      <c r="N113" s="142" t="s">
        <v>87</v>
      </c>
      <c r="O113" s="361">
        <v>14.651134373345288</v>
      </c>
      <c r="P113" s="361">
        <v>32.710480224838172</v>
      </c>
      <c r="Q113" s="361">
        <v>4.5914626695450389</v>
      </c>
      <c r="R113" s="361">
        <v>31.392814956620974</v>
      </c>
      <c r="S113" s="361">
        <v>16.353712679727924</v>
      </c>
    </row>
    <row r="114" spans="1:35" s="141" customFormat="1" x14ac:dyDescent="0.3">
      <c r="A114" s="147"/>
      <c r="N114" s="142" t="s">
        <v>88</v>
      </c>
      <c r="O114" s="361">
        <v>40.102158097094005</v>
      </c>
      <c r="P114" s="361">
        <v>26.677790678000733</v>
      </c>
      <c r="Q114" s="361">
        <v>3.0877882859493262</v>
      </c>
      <c r="R114" s="361">
        <v>21.897771891645924</v>
      </c>
      <c r="S114" s="361">
        <v>8.0822165564961885</v>
      </c>
    </row>
    <row r="115" spans="1:35" s="141" customFormat="1" x14ac:dyDescent="0.3">
      <c r="A115" s="147"/>
      <c r="N115" s="142" t="s">
        <v>89</v>
      </c>
      <c r="O115" s="361">
        <v>44.116840317694738</v>
      </c>
      <c r="P115" s="361">
        <v>24.011237903925206</v>
      </c>
      <c r="Q115" s="361">
        <v>2.5605963430424628</v>
      </c>
      <c r="R115" s="361">
        <v>20.174982150852529</v>
      </c>
      <c r="S115" s="361">
        <v>9.0056512216077547</v>
      </c>
    </row>
    <row r="116" spans="1:35" s="141" customFormat="1" x14ac:dyDescent="0.3">
      <c r="A116" s="147"/>
      <c r="N116" s="142" t="s">
        <v>90</v>
      </c>
      <c r="O116" s="361">
        <v>42.778491256263827</v>
      </c>
      <c r="P116" s="362">
        <v>24.211873350319454</v>
      </c>
      <c r="Q116" s="361">
        <v>3.5226760250625446</v>
      </c>
      <c r="R116" s="361">
        <v>20.300027241905834</v>
      </c>
      <c r="S116" s="361">
        <v>9.1148211992390564</v>
      </c>
    </row>
    <row r="117" spans="1:35" s="141" customFormat="1" x14ac:dyDescent="0.3">
      <c r="A117" s="147"/>
      <c r="N117" s="142" t="s">
        <v>326</v>
      </c>
      <c r="O117" s="362">
        <v>32.511127697614249</v>
      </c>
      <c r="P117" s="362">
        <v>26.13445482340741</v>
      </c>
      <c r="Q117" s="362">
        <v>3.7835907685364414</v>
      </c>
      <c r="R117" s="362">
        <v>24.489613735608334</v>
      </c>
      <c r="S117" s="361">
        <v>12.933670243234724</v>
      </c>
    </row>
    <row r="118" spans="1:35" s="141" customFormat="1" x14ac:dyDescent="0.3">
      <c r="A118" s="147"/>
    </row>
    <row r="119" spans="1:35" s="141" customFormat="1" x14ac:dyDescent="0.3">
      <c r="A119" s="147"/>
      <c r="P119" s="145"/>
      <c r="Q119" s="147"/>
      <c r="U119" s="145"/>
    </row>
    <row r="120" spans="1:35" s="141" customFormat="1" x14ac:dyDescent="0.3">
      <c r="A120" s="147"/>
      <c r="O120" s="359"/>
      <c r="P120" s="359"/>
      <c r="Q120" s="359"/>
      <c r="R120" s="359"/>
      <c r="S120" s="359"/>
      <c r="U120" s="145"/>
      <c r="AE120" s="143"/>
      <c r="AF120" s="143"/>
      <c r="AG120" s="143"/>
      <c r="AH120" s="143"/>
      <c r="AI120" s="143"/>
    </row>
    <row r="121" spans="1:35" s="141" customFormat="1" x14ac:dyDescent="0.3">
      <c r="A121" s="147"/>
      <c r="O121" s="359"/>
      <c r="P121" s="359"/>
      <c r="Q121" s="359"/>
      <c r="R121" s="359"/>
      <c r="S121" s="359"/>
      <c r="U121" s="145"/>
      <c r="AE121" s="143"/>
      <c r="AF121" s="143"/>
      <c r="AG121" s="143"/>
      <c r="AH121" s="143"/>
      <c r="AI121" s="143"/>
    </row>
    <row r="122" spans="1:35" s="141" customFormat="1" x14ac:dyDescent="0.3">
      <c r="A122" s="147"/>
      <c r="O122" s="359"/>
      <c r="P122" s="359"/>
      <c r="Q122" s="359"/>
      <c r="R122" s="359"/>
      <c r="S122" s="359"/>
      <c r="U122" s="145"/>
      <c r="AE122" s="143"/>
      <c r="AF122" s="143"/>
      <c r="AG122" s="143"/>
      <c r="AH122" s="143"/>
      <c r="AI122" s="143"/>
    </row>
    <row r="123" spans="1:35" s="141" customFormat="1" x14ac:dyDescent="0.3">
      <c r="A123" s="147"/>
      <c r="O123" s="359"/>
      <c r="P123" s="359"/>
      <c r="Q123" s="359"/>
      <c r="R123" s="359"/>
      <c r="S123" s="359"/>
      <c r="U123" s="145"/>
      <c r="AE123" s="143"/>
      <c r="AF123" s="143"/>
      <c r="AG123" s="143"/>
      <c r="AH123" s="143"/>
      <c r="AI123" s="143"/>
    </row>
    <row r="124" spans="1:35" s="141" customFormat="1" x14ac:dyDescent="0.3">
      <c r="A124" s="147"/>
      <c r="O124" s="359"/>
      <c r="P124" s="359"/>
      <c r="Q124" s="359"/>
      <c r="R124" s="359"/>
      <c r="S124" s="359"/>
      <c r="U124" s="145"/>
      <c r="AE124" s="143"/>
      <c r="AF124" s="143"/>
      <c r="AG124" s="143"/>
      <c r="AH124" s="143"/>
      <c r="AI124" s="143"/>
    </row>
    <row r="125" spans="1:35" s="141" customFormat="1" x14ac:dyDescent="0.3">
      <c r="A125" s="147"/>
      <c r="B125" s="102" t="s">
        <v>321</v>
      </c>
      <c r="O125" s="359"/>
      <c r="P125" s="359"/>
      <c r="Q125" s="359"/>
      <c r="R125" s="359"/>
      <c r="S125" s="359"/>
      <c r="U125" s="145"/>
      <c r="AE125" s="143"/>
      <c r="AF125" s="143"/>
      <c r="AG125" s="143"/>
      <c r="AH125" s="143"/>
      <c r="AI125" s="143"/>
    </row>
    <row r="126" spans="1:35" s="141" customFormat="1" x14ac:dyDescent="0.3">
      <c r="A126" s="147"/>
      <c r="B126" s="102" t="s">
        <v>899</v>
      </c>
      <c r="O126" s="359"/>
      <c r="P126" s="359"/>
      <c r="Q126" s="359"/>
      <c r="R126" s="359"/>
      <c r="S126" s="359"/>
      <c r="U126" s="145"/>
      <c r="AE126" s="143"/>
      <c r="AF126" s="143"/>
      <c r="AG126" s="143"/>
      <c r="AH126" s="143"/>
      <c r="AI126" s="143"/>
    </row>
    <row r="127" spans="1:35" s="141" customFormat="1" x14ac:dyDescent="0.3">
      <c r="A127" s="147"/>
      <c r="B127" s="149" t="s">
        <v>382</v>
      </c>
      <c r="O127" s="359"/>
      <c r="P127" s="360"/>
      <c r="Q127" s="359"/>
      <c r="R127" s="359"/>
      <c r="S127" s="359"/>
      <c r="U127" s="148"/>
      <c r="AE127" s="143"/>
      <c r="AF127" s="143"/>
      <c r="AG127" s="143"/>
      <c r="AH127" s="143"/>
      <c r="AI127" s="143"/>
    </row>
    <row r="128" spans="1:35" s="141" customFormat="1" x14ac:dyDescent="0.3">
      <c r="A128" s="147"/>
      <c r="B128" s="149" t="s">
        <v>371</v>
      </c>
      <c r="O128" s="360"/>
      <c r="P128" s="360"/>
      <c r="Q128" s="360"/>
      <c r="R128" s="360"/>
      <c r="S128" s="359"/>
      <c r="U128" s="148"/>
      <c r="W128" s="148"/>
      <c r="Y128" s="148"/>
      <c r="Z128" s="148"/>
      <c r="AE128" s="143"/>
      <c r="AF128" s="143"/>
      <c r="AG128" s="143"/>
      <c r="AH128" s="143"/>
      <c r="AI128" s="143"/>
    </row>
    <row r="129" spans="1:35" s="141" customFormat="1" x14ac:dyDescent="0.3">
      <c r="A129" s="147"/>
      <c r="B129" s="149" t="s">
        <v>372</v>
      </c>
      <c r="AE129" s="143"/>
      <c r="AF129" s="143"/>
      <c r="AG129" s="143"/>
      <c r="AH129" s="143"/>
      <c r="AI129" s="143"/>
    </row>
    <row r="130" spans="1:35" s="141" customFormat="1" x14ac:dyDescent="0.3">
      <c r="A130" s="147"/>
      <c r="B130" s="149" t="s">
        <v>373</v>
      </c>
    </row>
    <row r="131" spans="1:35" s="141" customFormat="1" x14ac:dyDescent="0.3">
      <c r="A131" s="147"/>
      <c r="B131" s="149" t="s">
        <v>374</v>
      </c>
      <c r="P131" s="148"/>
      <c r="Q131" s="148"/>
      <c r="R131" s="148"/>
      <c r="S131" s="148"/>
      <c r="T131" s="148"/>
      <c r="U131" s="148"/>
      <c r="V131" s="148"/>
      <c r="W131" s="148"/>
      <c r="X131" s="148"/>
      <c r="Y131" s="148"/>
      <c r="Z131" s="148"/>
    </row>
    <row r="132" spans="1:35" s="141" customFormat="1" x14ac:dyDescent="0.3">
      <c r="A132" s="147"/>
      <c r="B132" s="149" t="s">
        <v>375</v>
      </c>
      <c r="P132" s="148"/>
      <c r="Q132" s="148"/>
      <c r="R132" s="148"/>
      <c r="S132" s="148"/>
      <c r="T132" s="148"/>
      <c r="U132" s="148"/>
      <c r="V132" s="148"/>
      <c r="W132" s="148"/>
      <c r="X132" s="148"/>
      <c r="Y132" s="148"/>
      <c r="Z132" s="148"/>
    </row>
    <row r="133" spans="1:35" s="141" customFormat="1" x14ac:dyDescent="0.3">
      <c r="A133" s="147"/>
      <c r="B133" s="149" t="s">
        <v>376</v>
      </c>
      <c r="P133" s="148"/>
      <c r="Q133" s="148"/>
      <c r="R133" s="148"/>
      <c r="S133" s="148"/>
      <c r="T133" s="148"/>
      <c r="U133" s="148"/>
      <c r="V133" s="148"/>
      <c r="W133" s="148"/>
      <c r="X133" s="148"/>
      <c r="Y133" s="148"/>
      <c r="Z133" s="148"/>
    </row>
    <row r="134" spans="1:35" s="141" customFormat="1" x14ac:dyDescent="0.3">
      <c r="A134" s="147"/>
      <c r="B134" s="149" t="s">
        <v>377</v>
      </c>
      <c r="P134" s="148"/>
      <c r="Q134" s="148"/>
      <c r="R134" s="148"/>
      <c r="S134" s="148"/>
      <c r="T134" s="148"/>
      <c r="U134" s="148"/>
      <c r="V134" s="148"/>
      <c r="W134" s="148"/>
      <c r="X134" s="148"/>
      <c r="Y134" s="148"/>
      <c r="Z134" s="148"/>
    </row>
    <row r="135" spans="1:35" s="141" customFormat="1" x14ac:dyDescent="0.3">
      <c r="A135" s="147"/>
      <c r="B135" s="149" t="s">
        <v>378</v>
      </c>
      <c r="P135" s="148"/>
      <c r="Q135" s="148"/>
      <c r="R135" s="148"/>
      <c r="S135" s="148"/>
      <c r="T135" s="148"/>
      <c r="U135" s="148"/>
      <c r="V135" s="148"/>
      <c r="W135" s="148"/>
      <c r="X135" s="148"/>
      <c r="Y135" s="148"/>
      <c r="Z135" s="148"/>
    </row>
    <row r="136" spans="1:35" s="141" customFormat="1" x14ac:dyDescent="0.3">
      <c r="A136" s="147"/>
      <c r="B136" s="102" t="s">
        <v>379</v>
      </c>
      <c r="P136" s="148"/>
      <c r="Q136" s="148"/>
      <c r="R136" s="148"/>
      <c r="S136" s="148"/>
      <c r="T136" s="148"/>
      <c r="U136" s="148"/>
      <c r="V136" s="148"/>
      <c r="W136" s="148"/>
      <c r="X136" s="148"/>
      <c r="Y136" s="148"/>
      <c r="Z136" s="148"/>
    </row>
    <row r="137" spans="1:35" s="141" customFormat="1" x14ac:dyDescent="0.3">
      <c r="A137" s="147"/>
      <c r="B137" s="102" t="s">
        <v>380</v>
      </c>
      <c r="P137" s="148"/>
      <c r="Q137" s="148"/>
      <c r="R137" s="1"/>
      <c r="S137" s="1"/>
      <c r="T137" s="1"/>
      <c r="U137" s="1"/>
      <c r="V137" s="148"/>
      <c r="W137" s="148"/>
      <c r="X137" s="148"/>
      <c r="Y137" s="148"/>
      <c r="Z137" s="148"/>
    </row>
    <row r="138" spans="1:35" x14ac:dyDescent="0.3">
      <c r="B138" s="102" t="s">
        <v>381</v>
      </c>
    </row>
    <row r="139" spans="1:35" x14ac:dyDescent="0.3">
      <c r="A139" s="214"/>
    </row>
    <row r="140" spans="1:35" ht="17.25" thickBot="1" x14ac:dyDescent="0.35">
      <c r="A140" s="331"/>
      <c r="B140" s="7" t="s">
        <v>1374</v>
      </c>
    </row>
    <row r="141" spans="1:35" ht="17.25" thickBot="1" x14ac:dyDescent="0.35">
      <c r="B141" s="153" t="s">
        <v>334</v>
      </c>
      <c r="C141" s="618" t="s">
        <v>250</v>
      </c>
      <c r="D141" s="618"/>
      <c r="E141" s="618"/>
      <c r="F141" s="618"/>
      <c r="G141" s="618"/>
      <c r="H141" s="618"/>
      <c r="I141" s="618"/>
      <c r="J141" s="618"/>
      <c r="K141" s="619"/>
    </row>
    <row r="142" spans="1:35" ht="17.25" thickBot="1" x14ac:dyDescent="0.35">
      <c r="B142" s="154" t="s">
        <v>335</v>
      </c>
      <c r="C142" s="155" t="s">
        <v>336</v>
      </c>
      <c r="D142" s="155" t="s">
        <v>337</v>
      </c>
      <c r="E142" s="155" t="s">
        <v>338</v>
      </c>
      <c r="F142" s="155" t="s">
        <v>339</v>
      </c>
      <c r="G142" s="155" t="s">
        <v>340</v>
      </c>
      <c r="H142" s="155" t="s">
        <v>341</v>
      </c>
      <c r="I142" s="155" t="s">
        <v>342</v>
      </c>
      <c r="J142" s="155" t="s">
        <v>343</v>
      </c>
      <c r="K142" s="156" t="s">
        <v>344</v>
      </c>
    </row>
    <row r="143" spans="1:35" ht="17.25" thickBot="1" x14ac:dyDescent="0.35">
      <c r="B143" s="709" t="s">
        <v>241</v>
      </c>
      <c r="C143" s="716">
        <v>8.85</v>
      </c>
      <c r="D143" s="717">
        <v>12.51</v>
      </c>
      <c r="E143" s="717">
        <v>13.91</v>
      </c>
      <c r="F143" s="717">
        <v>15.7</v>
      </c>
      <c r="G143" s="717">
        <v>14.14</v>
      </c>
      <c r="H143" s="717">
        <v>9.99</v>
      </c>
      <c r="I143" s="717">
        <v>8.52</v>
      </c>
      <c r="J143" s="717">
        <v>10.43</v>
      </c>
      <c r="K143" s="717">
        <v>5.94</v>
      </c>
    </row>
    <row r="144" spans="1:35" ht="17.25" thickBot="1" x14ac:dyDescent="0.35">
      <c r="B144" s="709" t="s">
        <v>242</v>
      </c>
      <c r="C144" s="718">
        <v>12.93</v>
      </c>
      <c r="D144" s="719">
        <v>12.24</v>
      </c>
      <c r="E144" s="719">
        <v>12.07</v>
      </c>
      <c r="F144" s="719">
        <v>13.16</v>
      </c>
      <c r="G144" s="719">
        <v>12.48</v>
      </c>
      <c r="H144" s="719">
        <v>9.82</v>
      </c>
      <c r="I144" s="719">
        <v>10.17</v>
      </c>
      <c r="J144" s="719">
        <v>10.86</v>
      </c>
      <c r="K144" s="719">
        <v>6.27</v>
      </c>
    </row>
    <row r="145" spans="1:11" ht="17.25" thickBot="1" x14ac:dyDescent="0.35">
      <c r="B145" s="709" t="s">
        <v>243</v>
      </c>
      <c r="C145" s="718">
        <v>12.33</v>
      </c>
      <c r="D145" s="719">
        <v>12.4</v>
      </c>
      <c r="E145" s="719">
        <v>11.82</v>
      </c>
      <c r="F145" s="719">
        <v>11.63</v>
      </c>
      <c r="G145" s="719">
        <v>11.09</v>
      </c>
      <c r="H145" s="719">
        <v>9.8800000000000008</v>
      </c>
      <c r="I145" s="719">
        <v>11.06</v>
      </c>
      <c r="J145" s="719">
        <v>12.75</v>
      </c>
      <c r="K145" s="719">
        <v>7.03</v>
      </c>
    </row>
    <row r="146" spans="1:11" ht="17.25" thickBot="1" x14ac:dyDescent="0.35">
      <c r="B146" s="709" t="s">
        <v>244</v>
      </c>
      <c r="C146" s="718">
        <v>11.1</v>
      </c>
      <c r="D146" s="719">
        <v>10.55</v>
      </c>
      <c r="E146" s="719">
        <v>10.69</v>
      </c>
      <c r="F146" s="719">
        <v>11.21</v>
      </c>
      <c r="G146" s="719">
        <v>12.12</v>
      </c>
      <c r="H146" s="719">
        <v>10.44</v>
      </c>
      <c r="I146" s="719">
        <v>11.7</v>
      </c>
      <c r="J146" s="719">
        <v>14.5</v>
      </c>
      <c r="K146" s="719">
        <v>7.69</v>
      </c>
    </row>
    <row r="147" spans="1:11" ht="17.25" thickBot="1" x14ac:dyDescent="0.35">
      <c r="B147" s="709" t="s">
        <v>245</v>
      </c>
      <c r="C147" s="718">
        <v>13.86</v>
      </c>
      <c r="D147" s="719">
        <v>12.14</v>
      </c>
      <c r="E147" s="719">
        <v>11.34</v>
      </c>
      <c r="F147" s="719">
        <v>10.64</v>
      </c>
      <c r="G147" s="719">
        <v>10.99</v>
      </c>
      <c r="H147" s="719">
        <v>10.38</v>
      </c>
      <c r="I147" s="719">
        <v>11.2</v>
      </c>
      <c r="J147" s="719">
        <v>13.02</v>
      </c>
      <c r="K147" s="719">
        <v>6.42</v>
      </c>
    </row>
    <row r="148" spans="1:11" ht="17.25" thickBot="1" x14ac:dyDescent="0.35">
      <c r="B148" s="709" t="s">
        <v>246</v>
      </c>
      <c r="C148" s="718">
        <v>11.13</v>
      </c>
      <c r="D148" s="719">
        <v>10.29</v>
      </c>
      <c r="E148" s="719">
        <v>10.98</v>
      </c>
      <c r="F148" s="719">
        <v>11.52</v>
      </c>
      <c r="G148" s="719">
        <v>12.56</v>
      </c>
      <c r="H148" s="719">
        <v>11.03</v>
      </c>
      <c r="I148" s="719">
        <v>12.44</v>
      </c>
      <c r="J148" s="719">
        <v>14.22</v>
      </c>
      <c r="K148" s="719">
        <v>5.83</v>
      </c>
    </row>
    <row r="149" spans="1:11" ht="17.25" thickBot="1" x14ac:dyDescent="0.35">
      <c r="B149" s="720" t="s">
        <v>247</v>
      </c>
      <c r="C149" s="718">
        <v>15.99</v>
      </c>
      <c r="D149" s="719">
        <v>12.34</v>
      </c>
      <c r="E149" s="719">
        <v>11.8</v>
      </c>
      <c r="F149" s="719">
        <v>11.97</v>
      </c>
      <c r="G149" s="719">
        <v>11.48</v>
      </c>
      <c r="H149" s="719">
        <v>10.78</v>
      </c>
      <c r="I149" s="719">
        <v>10.49</v>
      </c>
      <c r="J149" s="719">
        <v>11</v>
      </c>
      <c r="K149" s="719">
        <v>4.13</v>
      </c>
    </row>
    <row r="150" spans="1:11" ht="17.25" thickBot="1" x14ac:dyDescent="0.35">
      <c r="B150" s="709" t="s">
        <v>248</v>
      </c>
      <c r="C150" s="718">
        <v>12.79</v>
      </c>
      <c r="D150" s="719">
        <v>11.13</v>
      </c>
      <c r="E150" s="719">
        <v>11.38</v>
      </c>
      <c r="F150" s="719">
        <v>12.11</v>
      </c>
      <c r="G150" s="719">
        <v>12.27</v>
      </c>
      <c r="H150" s="719">
        <v>11.65</v>
      </c>
      <c r="I150" s="719">
        <v>11.22</v>
      </c>
      <c r="J150" s="719">
        <v>12.41</v>
      </c>
      <c r="K150" s="719">
        <v>5.05</v>
      </c>
    </row>
    <row r="151" spans="1:11" ht="17.25" thickBot="1" x14ac:dyDescent="0.35">
      <c r="B151" s="721" t="s">
        <v>326</v>
      </c>
      <c r="C151" s="722">
        <v>12.98</v>
      </c>
      <c r="D151" s="708">
        <v>11.58</v>
      </c>
      <c r="E151" s="708">
        <v>11.59</v>
      </c>
      <c r="F151" s="708">
        <v>12.02</v>
      </c>
      <c r="G151" s="708">
        <v>12.04</v>
      </c>
      <c r="H151" s="708">
        <v>10.78</v>
      </c>
      <c r="I151" s="708">
        <v>11.04</v>
      </c>
      <c r="J151" s="708">
        <v>12.41</v>
      </c>
      <c r="K151" s="708">
        <v>5.57</v>
      </c>
    </row>
    <row r="152" spans="1:11" x14ac:dyDescent="0.3">
      <c r="B152" s="3" t="s">
        <v>321</v>
      </c>
    </row>
    <row r="155" spans="1:11" ht="17.25" thickBot="1" x14ac:dyDescent="0.35">
      <c r="A155" s="331"/>
      <c r="B155" s="240" t="s">
        <v>1375</v>
      </c>
    </row>
    <row r="156" spans="1:11" ht="17.25" thickBot="1" x14ac:dyDescent="0.35">
      <c r="B156" s="452" t="s">
        <v>1248</v>
      </c>
      <c r="C156" s="473" t="s">
        <v>241</v>
      </c>
      <c r="D156" s="473" t="s">
        <v>242</v>
      </c>
      <c r="E156" s="473" t="s">
        <v>243</v>
      </c>
      <c r="F156" s="473" t="s">
        <v>244</v>
      </c>
      <c r="G156" s="473" t="s">
        <v>245</v>
      </c>
      <c r="H156" s="473" t="s">
        <v>246</v>
      </c>
      <c r="I156" s="473" t="s">
        <v>247</v>
      </c>
      <c r="J156" s="473" t="s">
        <v>248</v>
      </c>
      <c r="K156" s="473" t="s">
        <v>326</v>
      </c>
    </row>
    <row r="157" spans="1:11" ht="17.25" thickBot="1" x14ac:dyDescent="0.35">
      <c r="B157" s="723" t="s">
        <v>76</v>
      </c>
      <c r="C157" s="724">
        <v>11134</v>
      </c>
      <c r="D157" s="725">
        <v>9140</v>
      </c>
      <c r="E157" s="725">
        <v>11339</v>
      </c>
      <c r="F157" s="725">
        <v>13762</v>
      </c>
      <c r="G157" s="725">
        <v>16367</v>
      </c>
      <c r="H157" s="725">
        <v>28567</v>
      </c>
      <c r="I157" s="725">
        <v>41318</v>
      </c>
      <c r="J157" s="725">
        <v>36402</v>
      </c>
      <c r="K157" s="726">
        <v>168030</v>
      </c>
    </row>
    <row r="158" spans="1:11" ht="17.25" thickBot="1" x14ac:dyDescent="0.35">
      <c r="B158" s="723" t="s">
        <v>345</v>
      </c>
      <c r="C158" s="724">
        <v>4171</v>
      </c>
      <c r="D158" s="725">
        <v>4006</v>
      </c>
      <c r="E158" s="725">
        <v>4561</v>
      </c>
      <c r="F158" s="725">
        <v>4681</v>
      </c>
      <c r="G158" s="725">
        <v>5727</v>
      </c>
      <c r="H158" s="725">
        <v>6312</v>
      </c>
      <c r="I158" s="725">
        <v>9788</v>
      </c>
      <c r="J158" s="725">
        <v>7719</v>
      </c>
      <c r="K158" s="726">
        <v>46965</v>
      </c>
    </row>
    <row r="159" spans="1:11" ht="17.25" thickBot="1" x14ac:dyDescent="0.35">
      <c r="B159" s="723" t="s">
        <v>1249</v>
      </c>
      <c r="C159" s="724">
        <v>2938</v>
      </c>
      <c r="D159" s="725">
        <v>2396</v>
      </c>
      <c r="E159" s="725">
        <v>2787</v>
      </c>
      <c r="F159" s="725">
        <v>3250</v>
      </c>
      <c r="G159" s="725">
        <v>3653</v>
      </c>
      <c r="H159" s="725">
        <v>4635</v>
      </c>
      <c r="I159" s="725">
        <v>6751</v>
      </c>
      <c r="J159" s="725">
        <v>5519</v>
      </c>
      <c r="K159" s="726">
        <v>31929</v>
      </c>
    </row>
    <row r="160" spans="1:11" ht="17.25" thickBot="1" x14ac:dyDescent="0.35">
      <c r="B160" s="727" t="s">
        <v>1250</v>
      </c>
      <c r="C160" s="724">
        <v>1440</v>
      </c>
      <c r="D160" s="725">
        <v>1043</v>
      </c>
      <c r="E160" s="725">
        <v>1275</v>
      </c>
      <c r="F160" s="725">
        <v>1633</v>
      </c>
      <c r="G160" s="725">
        <v>1852</v>
      </c>
      <c r="H160" s="725">
        <v>2840</v>
      </c>
      <c r="I160" s="725">
        <v>4136</v>
      </c>
      <c r="J160" s="725">
        <v>3434</v>
      </c>
      <c r="K160" s="726">
        <v>17654</v>
      </c>
    </row>
    <row r="161" spans="2:11" ht="17.25" thickBot="1" x14ac:dyDescent="0.35">
      <c r="B161" s="723" t="s">
        <v>346</v>
      </c>
      <c r="C161" s="728">
        <v>708</v>
      </c>
      <c r="D161" s="729">
        <v>489</v>
      </c>
      <c r="E161" s="729">
        <v>623</v>
      </c>
      <c r="F161" s="729">
        <v>891</v>
      </c>
      <c r="G161" s="725">
        <v>998</v>
      </c>
      <c r="H161" s="725">
        <v>1925</v>
      </c>
      <c r="I161" s="725">
        <v>2799</v>
      </c>
      <c r="J161" s="725">
        <v>2370</v>
      </c>
      <c r="K161" s="726">
        <v>10803</v>
      </c>
    </row>
    <row r="162" spans="2:11" ht="17.25" thickBot="1" x14ac:dyDescent="0.35">
      <c r="B162" s="723" t="s">
        <v>347</v>
      </c>
      <c r="C162" s="728">
        <v>648</v>
      </c>
      <c r="D162" s="729">
        <v>419</v>
      </c>
      <c r="E162" s="729">
        <v>591</v>
      </c>
      <c r="F162" s="725">
        <v>837</v>
      </c>
      <c r="G162" s="725">
        <v>965</v>
      </c>
      <c r="H162" s="725">
        <v>2278</v>
      </c>
      <c r="I162" s="725">
        <v>3271</v>
      </c>
      <c r="J162" s="725">
        <v>2849</v>
      </c>
      <c r="K162" s="726">
        <v>11857</v>
      </c>
    </row>
    <row r="163" spans="2:11" ht="17.25" thickBot="1" x14ac:dyDescent="0.35">
      <c r="B163" s="723" t="s">
        <v>348</v>
      </c>
      <c r="C163" s="728">
        <v>349</v>
      </c>
      <c r="D163" s="729">
        <v>216</v>
      </c>
      <c r="E163" s="729">
        <v>342</v>
      </c>
      <c r="F163" s="729">
        <v>467</v>
      </c>
      <c r="G163" s="729">
        <v>562</v>
      </c>
      <c r="H163" s="725">
        <v>1422</v>
      </c>
      <c r="I163" s="725">
        <v>1982</v>
      </c>
      <c r="J163" s="725">
        <v>1844</v>
      </c>
      <c r="K163" s="726">
        <v>7183</v>
      </c>
    </row>
    <row r="164" spans="2:11" ht="17.25" thickBot="1" x14ac:dyDescent="0.35">
      <c r="B164" s="723" t="s">
        <v>349</v>
      </c>
      <c r="C164" s="728">
        <v>194</v>
      </c>
      <c r="D164" s="729">
        <v>123</v>
      </c>
      <c r="E164" s="729">
        <v>183</v>
      </c>
      <c r="F164" s="729">
        <v>287</v>
      </c>
      <c r="G164" s="729">
        <v>367</v>
      </c>
      <c r="H164" s="725">
        <v>884</v>
      </c>
      <c r="I164" s="725">
        <v>1206</v>
      </c>
      <c r="J164" s="725">
        <v>1296</v>
      </c>
      <c r="K164" s="726">
        <v>4539</v>
      </c>
    </row>
    <row r="165" spans="2:11" ht="17.25" thickBot="1" x14ac:dyDescent="0.35">
      <c r="B165" s="723" t="s">
        <v>350</v>
      </c>
      <c r="C165" s="728">
        <v>131</v>
      </c>
      <c r="D165" s="729">
        <v>83</v>
      </c>
      <c r="E165" s="729">
        <v>137</v>
      </c>
      <c r="F165" s="729">
        <v>201</v>
      </c>
      <c r="G165" s="729">
        <v>302</v>
      </c>
      <c r="H165" s="729">
        <v>736</v>
      </c>
      <c r="I165" s="725">
        <v>968</v>
      </c>
      <c r="J165" s="725">
        <v>1065</v>
      </c>
      <c r="K165" s="726">
        <v>3621</v>
      </c>
    </row>
    <row r="166" spans="2:11" ht="17.25" thickBot="1" x14ac:dyDescent="0.35">
      <c r="B166" s="723" t="s">
        <v>1251</v>
      </c>
      <c r="C166" s="728">
        <v>86</v>
      </c>
      <c r="D166" s="729">
        <v>54</v>
      </c>
      <c r="E166" s="729">
        <v>100</v>
      </c>
      <c r="F166" s="729">
        <v>143</v>
      </c>
      <c r="G166" s="729">
        <v>240</v>
      </c>
      <c r="H166" s="729">
        <v>616</v>
      </c>
      <c r="I166" s="725">
        <v>822</v>
      </c>
      <c r="J166" s="725">
        <v>866</v>
      </c>
      <c r="K166" s="726">
        <v>2926</v>
      </c>
    </row>
    <row r="167" spans="2:11" ht="17.25" thickBot="1" x14ac:dyDescent="0.35">
      <c r="B167" s="723" t="s">
        <v>351</v>
      </c>
      <c r="C167" s="728">
        <v>70</v>
      </c>
      <c r="D167" s="729">
        <v>39</v>
      </c>
      <c r="E167" s="729">
        <v>81</v>
      </c>
      <c r="F167" s="729">
        <v>121</v>
      </c>
      <c r="G167" s="729">
        <v>177</v>
      </c>
      <c r="H167" s="729">
        <v>487</v>
      </c>
      <c r="I167" s="729">
        <v>724</v>
      </c>
      <c r="J167" s="729">
        <v>734</v>
      </c>
      <c r="K167" s="726">
        <v>2432</v>
      </c>
    </row>
    <row r="168" spans="2:11" ht="17.25" thickBot="1" x14ac:dyDescent="0.35">
      <c r="B168" s="723" t="s">
        <v>1252</v>
      </c>
      <c r="C168" s="728">
        <v>400</v>
      </c>
      <c r="D168" s="729">
        <v>272</v>
      </c>
      <c r="E168" s="725">
        <v>659</v>
      </c>
      <c r="F168" s="725">
        <v>1253</v>
      </c>
      <c r="G168" s="725">
        <v>1525</v>
      </c>
      <c r="H168" s="725">
        <v>6432</v>
      </c>
      <c r="I168" s="725">
        <v>8873</v>
      </c>
      <c r="J168" s="725">
        <v>8709</v>
      </c>
      <c r="K168" s="726">
        <v>28122</v>
      </c>
    </row>
  </sheetData>
  <mergeCells count="1">
    <mergeCell ref="C141:K141"/>
  </mergeCells>
  <conditionalFormatting sqref="Y105:Y106">
    <cfRule type="cellIs" dxfId="0" priority="1" operator="greaterThan">
      <formula>#REF!</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AN69"/>
  <sheetViews>
    <sheetView zoomScale="80" zoomScaleNormal="80" workbookViewId="0">
      <selection activeCell="O21" sqref="O21"/>
    </sheetView>
  </sheetViews>
  <sheetFormatPr defaultRowHeight="16.5" x14ac:dyDescent="0.3"/>
  <cols>
    <col min="1" max="1" width="9.140625" style="147"/>
    <col min="2" max="13" width="9.140625" style="141"/>
    <col min="14" max="14" width="17.140625" style="141" customWidth="1"/>
    <col min="15" max="15" width="12.85546875" style="141" customWidth="1"/>
    <col min="16" max="16" width="9.28515625" style="141" bestFit="1" customWidth="1"/>
    <col min="17" max="20" width="9.42578125" style="141" bestFit="1" customWidth="1"/>
    <col min="21" max="21" width="9.28515625" style="141" bestFit="1" customWidth="1"/>
    <col min="22" max="23" width="10.42578125" style="141" bestFit="1" customWidth="1"/>
    <col min="24" max="24" width="9.42578125" style="141" bestFit="1" customWidth="1"/>
    <col min="25" max="25" width="9.28515625" style="141" bestFit="1" customWidth="1"/>
    <col min="26" max="26" width="12.140625" style="141" customWidth="1"/>
    <col min="27" max="28" width="9.140625" style="141"/>
    <col min="29" max="29" width="15" style="141" customWidth="1"/>
    <col min="30" max="30" width="11" style="141" bestFit="1" customWidth="1"/>
    <col min="31" max="42" width="9.5703125" style="141" customWidth="1"/>
    <col min="43" max="16384" width="9.140625" style="141"/>
  </cols>
  <sheetData>
    <row r="1" spans="1:40" x14ac:dyDescent="0.3">
      <c r="A1" s="300"/>
    </row>
    <row r="2" spans="1:40" x14ac:dyDescent="0.3">
      <c r="A2" s="331"/>
      <c r="B2" s="160" t="s">
        <v>1376</v>
      </c>
      <c r="N2" s="131" t="s">
        <v>806</v>
      </c>
    </row>
    <row r="3" spans="1:40" x14ac:dyDescent="0.3">
      <c r="B3" s="161"/>
      <c r="N3" s="162"/>
      <c r="O3" s="313" t="s">
        <v>352</v>
      </c>
      <c r="P3" s="313" t="s">
        <v>353</v>
      </c>
      <c r="Q3" s="313" t="s">
        <v>354</v>
      </c>
      <c r="R3" s="313" t="s">
        <v>355</v>
      </c>
      <c r="S3" s="313" t="s">
        <v>332</v>
      </c>
      <c r="T3" s="313" t="s">
        <v>329</v>
      </c>
      <c r="U3" s="313" t="s">
        <v>356</v>
      </c>
      <c r="V3" s="313" t="s">
        <v>357</v>
      </c>
      <c r="W3" s="313" t="s">
        <v>358</v>
      </c>
      <c r="X3" s="313" t="s">
        <v>359</v>
      </c>
      <c r="Y3" s="313" t="s">
        <v>360</v>
      </c>
      <c r="Z3" s="313" t="s">
        <v>804</v>
      </c>
      <c r="AB3" s="308" t="s">
        <v>805</v>
      </c>
      <c r="AC3" s="309"/>
      <c r="AD3" s="310"/>
      <c r="AE3" s="310"/>
      <c r="AF3" s="310"/>
      <c r="AG3" s="310"/>
      <c r="AH3" s="310"/>
      <c r="AI3" s="310"/>
      <c r="AJ3" s="310"/>
      <c r="AK3" s="310"/>
      <c r="AL3" s="310"/>
      <c r="AM3" s="308"/>
      <c r="AN3" s="308"/>
    </row>
    <row r="4" spans="1:40" x14ac:dyDescent="0.3">
      <c r="N4" s="164" t="s">
        <v>83</v>
      </c>
      <c r="O4" s="314">
        <v>15.666666666666</v>
      </c>
      <c r="P4" s="314">
        <v>1008.83333333333</v>
      </c>
      <c r="Q4" s="314">
        <v>28.666666666666</v>
      </c>
      <c r="R4" s="314">
        <v>1798.6666666666699</v>
      </c>
      <c r="S4" s="314">
        <v>3310.75</v>
      </c>
      <c r="T4" s="314">
        <v>839.16666666666697</v>
      </c>
      <c r="U4" s="314">
        <v>85.75</v>
      </c>
      <c r="V4" s="314">
        <v>474.33333333333297</v>
      </c>
      <c r="W4" s="314">
        <v>3387.9166666666702</v>
      </c>
      <c r="X4" s="314">
        <v>143.666666666667</v>
      </c>
      <c r="Y4" s="314">
        <v>40.833333333333002</v>
      </c>
      <c r="Z4" s="314">
        <v>11134.25</v>
      </c>
      <c r="AB4" s="311"/>
      <c r="AC4" s="315" t="s">
        <v>352</v>
      </c>
      <c r="AD4" s="315" t="s">
        <v>353</v>
      </c>
      <c r="AE4" s="315" t="s">
        <v>354</v>
      </c>
      <c r="AF4" s="315" t="s">
        <v>355</v>
      </c>
      <c r="AG4" s="315" t="s">
        <v>332</v>
      </c>
      <c r="AH4" s="315" t="s">
        <v>329</v>
      </c>
      <c r="AI4" s="315" t="s">
        <v>356</v>
      </c>
      <c r="AJ4" s="315" t="s">
        <v>357</v>
      </c>
      <c r="AK4" s="315" t="s">
        <v>358</v>
      </c>
      <c r="AL4" s="315" t="s">
        <v>359</v>
      </c>
      <c r="AM4" s="315" t="s">
        <v>360</v>
      </c>
      <c r="AN4" s="315" t="s">
        <v>804</v>
      </c>
    </row>
    <row r="5" spans="1:40" x14ac:dyDescent="0.3">
      <c r="N5" s="164" t="s">
        <v>84</v>
      </c>
      <c r="O5" s="314">
        <v>86.166666666666003</v>
      </c>
      <c r="P5" s="314">
        <v>1605.6666666666699</v>
      </c>
      <c r="Q5" s="314">
        <v>26.333333333333002</v>
      </c>
      <c r="R5" s="314">
        <v>2604.1666666666702</v>
      </c>
      <c r="S5" s="314">
        <v>2765.0833333333298</v>
      </c>
      <c r="T5" s="314">
        <v>440.91666666666703</v>
      </c>
      <c r="U5" s="314">
        <v>47.25</v>
      </c>
      <c r="V5" s="314">
        <v>256.41666666666703</v>
      </c>
      <c r="W5" s="314">
        <v>1255.8333333333301</v>
      </c>
      <c r="X5" s="314">
        <v>42.5</v>
      </c>
      <c r="Y5" s="314">
        <v>9.1666666666659999</v>
      </c>
      <c r="Z5" s="314">
        <v>9139.5</v>
      </c>
      <c r="AB5" s="311" t="s">
        <v>326</v>
      </c>
      <c r="AC5" s="367">
        <v>4.2300000000000004</v>
      </c>
      <c r="AD5" s="367">
        <v>37.83</v>
      </c>
      <c r="AE5" s="367">
        <v>23.28</v>
      </c>
      <c r="AF5" s="367">
        <v>23.32</v>
      </c>
      <c r="AG5" s="367">
        <v>6.19</v>
      </c>
      <c r="AH5" s="367">
        <v>0.32</v>
      </c>
      <c r="AI5" s="367">
        <v>0.44</v>
      </c>
      <c r="AJ5" s="367">
        <v>1.76</v>
      </c>
      <c r="AK5" s="367">
        <v>2.52</v>
      </c>
      <c r="AL5" s="367">
        <v>0.05</v>
      </c>
      <c r="AM5" s="367">
        <v>0.05</v>
      </c>
      <c r="AN5" s="367">
        <f>Z12/$Z12</f>
        <v>1</v>
      </c>
    </row>
    <row r="6" spans="1:40" x14ac:dyDescent="0.3">
      <c r="N6" s="164" t="s">
        <v>85</v>
      </c>
      <c r="O6" s="314">
        <v>14.916666666666</v>
      </c>
      <c r="P6" s="314">
        <v>1389.1666666666699</v>
      </c>
      <c r="Q6" s="314">
        <v>35.416666666666003</v>
      </c>
      <c r="R6" s="314">
        <v>3559.0833333333298</v>
      </c>
      <c r="S6" s="314">
        <v>3782.5833333333298</v>
      </c>
      <c r="T6" s="314">
        <v>465.16666666666703</v>
      </c>
      <c r="U6" s="314">
        <v>73.75</v>
      </c>
      <c r="V6" s="314">
        <v>385.91666666666703</v>
      </c>
      <c r="W6" s="314">
        <v>1578</v>
      </c>
      <c r="X6" s="314">
        <v>48.916666666666003</v>
      </c>
      <c r="Y6" s="314">
        <v>6.4166666666659999</v>
      </c>
      <c r="Z6" s="314">
        <v>11339.333333333299</v>
      </c>
      <c r="AB6" s="312" t="s">
        <v>83</v>
      </c>
      <c r="AC6" s="316">
        <f>O4/Z4</f>
        <v>1.407069777188944E-3</v>
      </c>
      <c r="AD6" s="316">
        <f>P4/Z4</f>
        <v>9.0606312354521407E-2</v>
      </c>
      <c r="AE6" s="316">
        <f>Q4/Z4</f>
        <v>2.574638315707479E-3</v>
      </c>
      <c r="AF6" s="316">
        <f>R4/Z4</f>
        <v>0.16154358548323147</v>
      </c>
      <c r="AG6" s="316">
        <f>S4/Z4</f>
        <v>0.2973482722230954</v>
      </c>
      <c r="AH6" s="316">
        <f>T4/Z4</f>
        <v>7.5368046044113166E-2</v>
      </c>
      <c r="AI6" s="316">
        <f>U4/Z4</f>
        <v>7.7014617059972604E-3</v>
      </c>
      <c r="AJ6" s="316">
        <f>V4/Z4</f>
        <v>4.2601282828509598E-2</v>
      </c>
      <c r="AK6" s="316">
        <f>W4/Z4</f>
        <v>0.30427883931712241</v>
      </c>
      <c r="AL6" s="316">
        <f>X4/Z4</f>
        <v>1.2903129233371533E-2</v>
      </c>
      <c r="AM6" s="316">
        <f>Y4/Z4</f>
        <v>3.6673627171415228E-3</v>
      </c>
      <c r="AN6" s="317">
        <f>Z4/$Z4</f>
        <v>1</v>
      </c>
    </row>
    <row r="7" spans="1:40" x14ac:dyDescent="0.3">
      <c r="N7" s="164" t="s">
        <v>86</v>
      </c>
      <c r="O7" s="314">
        <v>226.333333333333</v>
      </c>
      <c r="P7" s="314">
        <v>2627.1666666666702</v>
      </c>
      <c r="Q7" s="314">
        <v>29.083333333333002</v>
      </c>
      <c r="R7" s="314">
        <v>4122.8333333333303</v>
      </c>
      <c r="S7" s="314">
        <v>3897.0833333333298</v>
      </c>
      <c r="T7" s="314">
        <v>638.41666666666697</v>
      </c>
      <c r="U7" s="314">
        <v>68.416666666666003</v>
      </c>
      <c r="V7" s="314">
        <v>347.91666666666703</v>
      </c>
      <c r="W7" s="314">
        <v>1713.1666666666699</v>
      </c>
      <c r="X7" s="314">
        <v>73.416666666666003</v>
      </c>
      <c r="Y7" s="314">
        <v>18.583333333333002</v>
      </c>
      <c r="Z7" s="314">
        <v>13762.416666666701</v>
      </c>
      <c r="AB7" s="312" t="s">
        <v>84</v>
      </c>
      <c r="AC7" s="316">
        <f>O5/Z5</f>
        <v>9.4279409887484001E-3</v>
      </c>
      <c r="AD7" s="316">
        <f>P5/Z5</f>
        <v>0.17568430074584715</v>
      </c>
      <c r="AE7" s="316">
        <f>Q5/Z5</f>
        <v>2.8812662983022049E-3</v>
      </c>
      <c r="AF7" s="316">
        <f>R5/Z5</f>
        <v>0.28493535386691504</v>
      </c>
      <c r="AG7" s="316">
        <f>S5/Z5</f>
        <v>0.3025420792530587</v>
      </c>
      <c r="AH7" s="316">
        <f>T5/Z5</f>
        <v>4.8242974633915095E-2</v>
      </c>
      <c r="AI7" s="316">
        <f>U5/Z5</f>
        <v>5.1698670605612998E-3</v>
      </c>
      <c r="AJ7" s="316">
        <f>V5/Z5</f>
        <v>2.8055874683151925E-2</v>
      </c>
      <c r="AK7" s="316">
        <f>W5/Z5</f>
        <v>0.13740722504878058</v>
      </c>
      <c r="AL7" s="316">
        <f>X5/Z5</f>
        <v>4.6501449751080474E-3</v>
      </c>
      <c r="AM7" s="316">
        <f>Y5/Z5</f>
        <v>1.0029724456114668E-3</v>
      </c>
      <c r="AN7" s="317">
        <f>Z5/$Z5</f>
        <v>1</v>
      </c>
    </row>
    <row r="8" spans="1:40" x14ac:dyDescent="0.3">
      <c r="N8" s="164" t="s">
        <v>87</v>
      </c>
      <c r="O8" s="314">
        <v>52.666666666666003</v>
      </c>
      <c r="P8" s="314">
        <v>2345.3333333333298</v>
      </c>
      <c r="Q8" s="314">
        <v>60.666666666666003</v>
      </c>
      <c r="R8" s="314">
        <v>5293.1666666666697</v>
      </c>
      <c r="S8" s="314">
        <v>5048.5</v>
      </c>
      <c r="T8" s="314">
        <v>751.5</v>
      </c>
      <c r="U8" s="314">
        <v>89.666666666666003</v>
      </c>
      <c r="V8" s="314">
        <v>497</v>
      </c>
      <c r="W8" s="314">
        <v>2116.8333333333298</v>
      </c>
      <c r="X8" s="314">
        <v>62.833333333333002</v>
      </c>
      <c r="Y8" s="314">
        <v>49.166666666666003</v>
      </c>
      <c r="Z8" s="314">
        <v>16367.333333333299</v>
      </c>
      <c r="AB8" s="312" t="s">
        <v>85</v>
      </c>
      <c r="AC8" s="316">
        <f>O6/Z6</f>
        <v>1.3154800399787798E-3</v>
      </c>
      <c r="AD8" s="316">
        <f>P6/Z6</f>
        <v>0.12250867187959381</v>
      </c>
      <c r="AE8" s="316">
        <f>Q6/Z6</f>
        <v>3.1233464636368489E-3</v>
      </c>
      <c r="AF8" s="316">
        <f>R6/Z6</f>
        <v>0.31387059791874955</v>
      </c>
      <c r="AG8" s="316">
        <f>S6/Z6</f>
        <v>0.33358075136692411</v>
      </c>
      <c r="AH8" s="316">
        <f>T6/Z6</f>
        <v>4.1022399905932309E-2</v>
      </c>
      <c r="AI8" s="316">
        <f>U6/Z6</f>
        <v>6.5039096948674427E-3</v>
      </c>
      <c r="AJ8" s="316">
        <f>V6/Z6</f>
        <v>3.4033452877888309E-2</v>
      </c>
      <c r="AK8" s="316">
        <f>W6/Z6</f>
        <v>0.13916162031865525</v>
      </c>
      <c r="AL8" s="316">
        <f>X6/Z6</f>
        <v>4.3138926450702114E-3</v>
      </c>
      <c r="AM8" s="316">
        <f>Y6/Z6</f>
        <v>5.658768887059221E-4</v>
      </c>
      <c r="AN8" s="317">
        <f>Z6/$Z6</f>
        <v>1</v>
      </c>
    </row>
    <row r="9" spans="1:40" x14ac:dyDescent="0.3">
      <c r="N9" s="164" t="s">
        <v>88</v>
      </c>
      <c r="O9" s="314">
        <v>2450.1666666666702</v>
      </c>
      <c r="P9" s="314">
        <v>9005.75</v>
      </c>
      <c r="Q9" s="314">
        <v>146.916666666667</v>
      </c>
      <c r="R9" s="314">
        <v>7474.0833333333303</v>
      </c>
      <c r="S9" s="314">
        <v>6103.5833333333303</v>
      </c>
      <c r="T9" s="314">
        <v>882.08333333333303</v>
      </c>
      <c r="U9" s="314">
        <v>151.916666666667</v>
      </c>
      <c r="V9" s="314">
        <v>396</v>
      </c>
      <c r="W9" s="314">
        <v>1835.6666666666699</v>
      </c>
      <c r="X9" s="314">
        <v>77.166666666666003</v>
      </c>
      <c r="Y9" s="314">
        <v>43.5</v>
      </c>
      <c r="Z9" s="314">
        <v>28566.833333333299</v>
      </c>
      <c r="AB9" s="311" t="s">
        <v>86</v>
      </c>
      <c r="AC9" s="316">
        <f>O7/Z7</f>
        <v>1.6445755045443745E-2</v>
      </c>
      <c r="AD9" s="316">
        <f>P7/Z7</f>
        <v>0.19089428334413144</v>
      </c>
      <c r="AE9" s="316">
        <f>Q7/Z7</f>
        <v>2.1132431925109758E-3</v>
      </c>
      <c r="AF9" s="316">
        <f>R7/Z7</f>
        <v>0.29957190173721815</v>
      </c>
      <c r="AG9" s="316">
        <f>S7/Z7</f>
        <v>0.28316853265838632</v>
      </c>
      <c r="AH9" s="316">
        <f>T7/Z7</f>
        <v>4.638841288775581E-2</v>
      </c>
      <c r="AI9" s="316">
        <f>U7/Z7</f>
        <v>4.9712683697751125E-3</v>
      </c>
      <c r="AJ9" s="316">
        <f>V7/Z7</f>
        <v>2.5280201514995514E-2</v>
      </c>
      <c r="AK9" s="316">
        <f>W7/Z7</f>
        <v>0.12448152880126424</v>
      </c>
      <c r="AL9" s="316">
        <f>X7/Z7</f>
        <v>5.3345766550205566E-3</v>
      </c>
      <c r="AM9" s="316">
        <f>Y7/Z7</f>
        <v>1.3502957934955432E-3</v>
      </c>
      <c r="AN9" s="317">
        <f>Z7/$Z7</f>
        <v>1</v>
      </c>
    </row>
    <row r="10" spans="1:40" x14ac:dyDescent="0.3">
      <c r="N10" s="164" t="s">
        <v>89</v>
      </c>
      <c r="O10" s="314">
        <v>4697.75</v>
      </c>
      <c r="P10" s="314">
        <v>13530.666666666701</v>
      </c>
      <c r="Q10" s="314">
        <v>534.41666666666697</v>
      </c>
      <c r="R10" s="314">
        <v>9386.6666666666697</v>
      </c>
      <c r="S10" s="314">
        <v>8244.6666666666697</v>
      </c>
      <c r="T10" s="314">
        <v>1058</v>
      </c>
      <c r="U10" s="314">
        <v>91.333333333333002</v>
      </c>
      <c r="V10" s="314">
        <v>696.16666666666697</v>
      </c>
      <c r="W10" s="314">
        <v>2940.75</v>
      </c>
      <c r="X10" s="314">
        <v>84.083333333333002</v>
      </c>
      <c r="Y10" s="314">
        <v>54</v>
      </c>
      <c r="Z10" s="314">
        <v>41318.5</v>
      </c>
      <c r="AB10" s="311" t="s">
        <v>87</v>
      </c>
      <c r="AC10" s="316">
        <f>O8/Z8</f>
        <v>3.2177915359862803E-3</v>
      </c>
      <c r="AD10" s="316">
        <f>P8/Z8</f>
        <v>0.14329355219746659</v>
      </c>
      <c r="AE10" s="316">
        <f>Q8/Z8</f>
        <v>3.7065699971487597E-3</v>
      </c>
      <c r="AF10" s="316">
        <f>R8/Z8</f>
        <v>0.32339823225123299</v>
      </c>
      <c r="AG10" s="316">
        <f>S8/Z8</f>
        <v>0.308449757647347</v>
      </c>
      <c r="AH10" s="316">
        <f>T8/Z8</f>
        <v>4.5914626695450385E-2</v>
      </c>
      <c r="AI10" s="316">
        <f>U8/Z8</f>
        <v>5.4783919188627463E-3</v>
      </c>
      <c r="AJ10" s="316">
        <f>V8/Z8</f>
        <v>3.0365361899719015E-2</v>
      </c>
      <c r="AK10" s="316">
        <f>W8/Z8</f>
        <v>0.12933281740051328</v>
      </c>
      <c r="AL10" s="316">
        <f>X8/Z8</f>
        <v>3.838947497046951E-3</v>
      </c>
      <c r="AM10" s="316">
        <f>Y8/Z8</f>
        <v>3.0039509592276956E-3</v>
      </c>
      <c r="AN10" s="317">
        <f>Z8/$Z8</f>
        <v>1</v>
      </c>
    </row>
    <row r="11" spans="1:40" x14ac:dyDescent="0.3">
      <c r="N11" s="164" t="s">
        <v>90</v>
      </c>
      <c r="O11" s="314">
        <v>2909</v>
      </c>
      <c r="P11" s="314">
        <v>12663.333333333299</v>
      </c>
      <c r="Q11" s="314">
        <v>382.33333333333297</v>
      </c>
      <c r="R11" s="314">
        <v>8431.3333333333303</v>
      </c>
      <c r="S11" s="314">
        <v>7261</v>
      </c>
      <c r="T11" s="314">
        <v>1282.3333333333301</v>
      </c>
      <c r="U11" s="314">
        <v>128.666666666667</v>
      </c>
      <c r="V11" s="314">
        <v>561.83333333333303</v>
      </c>
      <c r="W11" s="314">
        <v>2657</v>
      </c>
      <c r="X11" s="314">
        <v>99.166666666666003</v>
      </c>
      <c r="Y11" s="314">
        <v>26.25</v>
      </c>
      <c r="Z11" s="314">
        <v>36402.25</v>
      </c>
      <c r="AB11" s="311" t="s">
        <v>88</v>
      </c>
      <c r="AC11" s="316">
        <f>O9/Z9</f>
        <v>8.5769627948495269E-2</v>
      </c>
      <c r="AD11" s="316">
        <f>P9/Z9</f>
        <v>0.3152519530224448</v>
      </c>
      <c r="AE11" s="316">
        <f>Q9/Z9</f>
        <v>5.1429104847696512E-3</v>
      </c>
      <c r="AF11" s="316">
        <f>R9/Z9</f>
        <v>0.26163499629523768</v>
      </c>
      <c r="AG11" s="316">
        <f>S9/Z9</f>
        <v>0.21365978028132873</v>
      </c>
      <c r="AH11" s="316">
        <f>T9/Z9</f>
        <v>3.087788285949326E-2</v>
      </c>
      <c r="AI11" s="316">
        <f>U9/Z9</f>
        <v>5.3179386351305015E-3</v>
      </c>
      <c r="AJ11" s="316">
        <f>V9/Z9</f>
        <v>1.3862229508579313E-2</v>
      </c>
      <c r="AK11" s="316">
        <f>W9/Z9</f>
        <v>6.4258668269146807E-2</v>
      </c>
      <c r="AL11" s="316">
        <f>X9/Z9</f>
        <v>2.7012677872357603E-3</v>
      </c>
      <c r="AM11" s="316">
        <f>Y9/Z9</f>
        <v>1.5227449081393943E-3</v>
      </c>
      <c r="AN11" s="317">
        <f>Z9/$Z9</f>
        <v>1</v>
      </c>
    </row>
    <row r="12" spans="1:40" x14ac:dyDescent="0.3">
      <c r="N12" s="164" t="s">
        <v>326</v>
      </c>
      <c r="O12" s="314">
        <v>10452.666666666701</v>
      </c>
      <c r="P12" s="314">
        <v>44175.916666666701</v>
      </c>
      <c r="Q12" s="314">
        <v>1243.8333333333301</v>
      </c>
      <c r="R12" s="314">
        <v>42670</v>
      </c>
      <c r="S12" s="314">
        <v>40413.25</v>
      </c>
      <c r="T12" s="314">
        <v>6357.5833333333303</v>
      </c>
      <c r="U12" s="314">
        <v>736.75</v>
      </c>
      <c r="V12" s="314">
        <v>3615.5833333333298</v>
      </c>
      <c r="W12" s="314">
        <v>17485.166666666701</v>
      </c>
      <c r="X12" s="314">
        <v>631.75</v>
      </c>
      <c r="Y12" s="314">
        <v>247.916666666667</v>
      </c>
      <c r="Z12" s="314">
        <v>168030.41666666701</v>
      </c>
      <c r="AB12" s="311" t="s">
        <v>89</v>
      </c>
      <c r="AC12" s="316">
        <f>O10/Z10</f>
        <v>0.11369604414487457</v>
      </c>
      <c r="AD12" s="316">
        <f>P10/Z10</f>
        <v>0.32747235903207284</v>
      </c>
      <c r="AE12" s="316">
        <f>Q10/Z10</f>
        <v>1.2934077148654161E-2</v>
      </c>
      <c r="AF12" s="316">
        <f>R10/Z10</f>
        <v>0.2271783018905979</v>
      </c>
      <c r="AG12" s="316">
        <f>S10/Z10</f>
        <v>0.19953935081541366</v>
      </c>
      <c r="AH12" s="316">
        <f>T10/Z10</f>
        <v>2.5605963430424629E-2</v>
      </c>
      <c r="AI12" s="316">
        <f>U10/Z10</f>
        <v>2.2104706931116327E-3</v>
      </c>
      <c r="AJ12" s="316">
        <f>V10/Z10</f>
        <v>1.6848788476509724E-2</v>
      </c>
      <c r="AK12" s="316">
        <f>W10/Z10</f>
        <v>7.1172719241986038E-2</v>
      </c>
      <c r="AL12" s="316">
        <f>X10/Z10</f>
        <v>2.0350044975817856E-3</v>
      </c>
      <c r="AM12" s="316">
        <f>Y10/Z10</f>
        <v>1.3069206287740359E-3</v>
      </c>
      <c r="AN12" s="317">
        <f>Z10/$Z10</f>
        <v>1</v>
      </c>
    </row>
    <row r="13" spans="1:40" x14ac:dyDescent="0.3">
      <c r="AB13" s="311" t="s">
        <v>90</v>
      </c>
      <c r="AC13" s="316">
        <f>O11/Z11</f>
        <v>7.991264276246661E-2</v>
      </c>
      <c r="AD13" s="316">
        <f>P11/Z11</f>
        <v>0.34787226980017166</v>
      </c>
      <c r="AE13" s="316">
        <f>Q11/Z11</f>
        <v>1.0503013778910176E-2</v>
      </c>
      <c r="AF13" s="316">
        <f>R11/Z11</f>
        <v>0.23161571972428435</v>
      </c>
      <c r="AG13" s="316">
        <f>S11/Z11</f>
        <v>0.19946569236791681</v>
      </c>
      <c r="AH13" s="316">
        <f>T11/Z11</f>
        <v>3.5226760250625447E-2</v>
      </c>
      <c r="AI13" s="316">
        <f>U11/Z11</f>
        <v>3.5345800511415366E-3</v>
      </c>
      <c r="AJ13" s="316">
        <f>V11/Z11</f>
        <v>1.5434027658546739E-2</v>
      </c>
      <c r="AK13" s="316">
        <f>W11/Z11</f>
        <v>7.2989993750386312E-2</v>
      </c>
      <c r="AL13" s="316">
        <f>X11/Z11</f>
        <v>2.7241905834575063E-3</v>
      </c>
      <c r="AM13" s="316">
        <f>Y11/Z11</f>
        <v>7.2110927209169764E-4</v>
      </c>
      <c r="AN13" s="317">
        <f>Z11/$Z11</f>
        <v>1</v>
      </c>
    </row>
    <row r="14" spans="1:40" x14ac:dyDescent="0.3">
      <c r="AB14" s="163"/>
      <c r="AC14" s="163"/>
    </row>
    <row r="15" spans="1:40" x14ac:dyDescent="0.3">
      <c r="AB15" s="163"/>
      <c r="AC15" s="163"/>
    </row>
    <row r="16" spans="1:40" x14ac:dyDescent="0.3">
      <c r="AB16" s="163"/>
      <c r="AC16" s="163"/>
    </row>
    <row r="17" spans="2:29" x14ac:dyDescent="0.3">
      <c r="AB17" s="163"/>
      <c r="AC17" s="163"/>
    </row>
    <row r="22" spans="2:29" x14ac:dyDescent="0.3">
      <c r="B22" s="102" t="s">
        <v>321</v>
      </c>
    </row>
    <row r="23" spans="2:29" x14ac:dyDescent="0.3">
      <c r="B23" s="102" t="s">
        <v>899</v>
      </c>
    </row>
    <row r="24" spans="2:29" x14ac:dyDescent="0.3">
      <c r="B24" s="102" t="s">
        <v>551</v>
      </c>
      <c r="C24" s="102"/>
    </row>
    <row r="25" spans="2:29" x14ac:dyDescent="0.3">
      <c r="B25" s="102" t="s">
        <v>371</v>
      </c>
    </row>
    <row r="26" spans="2:29" x14ac:dyDescent="0.3">
      <c r="B26" s="102" t="s">
        <v>372</v>
      </c>
      <c r="P26" s="165"/>
      <c r="Q26" s="165"/>
      <c r="R26" s="165"/>
      <c r="S26" s="165"/>
      <c r="T26" s="165"/>
      <c r="U26" s="165"/>
      <c r="V26" s="165"/>
      <c r="W26" s="165"/>
      <c r="X26" s="165"/>
      <c r="Y26" s="165"/>
      <c r="Z26" s="165"/>
    </row>
    <row r="27" spans="2:29" x14ac:dyDescent="0.3">
      <c r="B27" s="102" t="s">
        <v>373</v>
      </c>
      <c r="P27" s="165"/>
      <c r="Q27" s="165"/>
      <c r="R27" s="165"/>
      <c r="S27" s="165"/>
      <c r="T27" s="165"/>
      <c r="U27" s="165"/>
      <c r="V27" s="165"/>
      <c r="W27" s="165"/>
      <c r="X27" s="165"/>
      <c r="Y27" s="165"/>
      <c r="Z27" s="165"/>
    </row>
    <row r="28" spans="2:29" x14ac:dyDescent="0.3">
      <c r="B28" s="102" t="s">
        <v>374</v>
      </c>
      <c r="N28" s="366"/>
      <c r="O28" s="165"/>
      <c r="P28" s="165"/>
      <c r="Q28" s="165"/>
      <c r="R28" s="165"/>
      <c r="S28" s="165"/>
      <c r="T28" s="165"/>
      <c r="U28" s="165"/>
      <c r="V28" s="165"/>
      <c r="W28" s="165"/>
      <c r="X28" s="165"/>
      <c r="Y28" s="165"/>
      <c r="Z28" s="165"/>
    </row>
    <row r="29" spans="2:29" x14ac:dyDescent="0.3">
      <c r="B29" s="102" t="s">
        <v>375</v>
      </c>
      <c r="N29" s="366"/>
      <c r="O29" s="165"/>
      <c r="P29" s="165"/>
      <c r="Q29" s="165"/>
      <c r="R29" s="165"/>
      <c r="S29" s="165"/>
      <c r="T29" s="165"/>
      <c r="U29" s="165"/>
      <c r="V29" s="165"/>
      <c r="W29" s="165"/>
      <c r="X29" s="165"/>
      <c r="Y29" s="165"/>
    </row>
    <row r="30" spans="2:29" x14ac:dyDescent="0.3">
      <c r="B30" s="102" t="s">
        <v>376</v>
      </c>
    </row>
    <row r="31" spans="2:29" x14ac:dyDescent="0.3">
      <c r="B31" s="102" t="s">
        <v>377</v>
      </c>
      <c r="P31" s="145"/>
      <c r="Q31" s="145"/>
      <c r="R31" s="145"/>
      <c r="S31" s="145"/>
      <c r="T31" s="145"/>
      <c r="U31" s="145"/>
      <c r="V31" s="145"/>
      <c r="W31" s="145"/>
      <c r="X31" s="145"/>
      <c r="Y31" s="145"/>
      <c r="Z31" s="145"/>
    </row>
    <row r="32" spans="2:29" x14ac:dyDescent="0.3">
      <c r="B32" s="102" t="s">
        <v>378</v>
      </c>
    </row>
    <row r="33" spans="1:26" x14ac:dyDescent="0.3">
      <c r="B33" s="102" t="s">
        <v>379</v>
      </c>
      <c r="V33" s="143"/>
    </row>
    <row r="34" spans="1:26" x14ac:dyDescent="0.3">
      <c r="B34" s="102" t="s">
        <v>380</v>
      </c>
      <c r="V34" s="143"/>
    </row>
    <row r="35" spans="1:26" x14ac:dyDescent="0.3">
      <c r="B35" s="102" t="s">
        <v>978</v>
      </c>
      <c r="C35" s="102"/>
      <c r="V35" s="143"/>
    </row>
    <row r="37" spans="1:26" x14ac:dyDescent="0.3">
      <c r="A37" s="735"/>
      <c r="B37" s="160" t="s">
        <v>1377</v>
      </c>
      <c r="I37" s="379"/>
      <c r="J37" s="147"/>
      <c r="K37" s="147"/>
    </row>
    <row r="38" spans="1:26" x14ac:dyDescent="0.3">
      <c r="A38" s="300"/>
      <c r="N38" s="131" t="s">
        <v>809</v>
      </c>
      <c r="S38" s="141" t="s">
        <v>1109</v>
      </c>
    </row>
    <row r="39" spans="1:26" x14ac:dyDescent="0.3">
      <c r="N39" s="108" t="s">
        <v>313</v>
      </c>
      <c r="O39" s="108" t="s">
        <v>807</v>
      </c>
      <c r="P39" s="108" t="s">
        <v>361</v>
      </c>
      <c r="Q39" s="108" t="s">
        <v>362</v>
      </c>
      <c r="R39" s="108" t="s">
        <v>363</v>
      </c>
      <c r="S39" s="108" t="s">
        <v>364</v>
      </c>
      <c r="T39" s="108" t="s">
        <v>365</v>
      </c>
      <c r="U39" s="108" t="s">
        <v>366</v>
      </c>
      <c r="V39" s="108" t="s">
        <v>367</v>
      </c>
      <c r="W39" s="108" t="s">
        <v>368</v>
      </c>
      <c r="X39" s="108" t="s">
        <v>369</v>
      </c>
      <c r="Y39" s="108" t="s">
        <v>370</v>
      </c>
      <c r="Z39" s="108" t="s">
        <v>808</v>
      </c>
    </row>
    <row r="40" spans="1:26" x14ac:dyDescent="0.3">
      <c r="N40" s="108" t="s">
        <v>326</v>
      </c>
      <c r="O40" s="733">
        <v>1</v>
      </c>
      <c r="P40" s="731">
        <v>0.06</v>
      </c>
      <c r="Q40" s="731">
        <v>0.76</v>
      </c>
      <c r="R40" s="731">
        <v>5.2</v>
      </c>
      <c r="S40" s="731">
        <v>3.87</v>
      </c>
      <c r="T40" s="731">
        <v>4.57</v>
      </c>
      <c r="U40" s="731">
        <v>9.7100000000000009</v>
      </c>
      <c r="V40" s="731">
        <v>0.67</v>
      </c>
      <c r="W40" s="731">
        <v>23.88</v>
      </c>
      <c r="X40" s="734">
        <v>37.17</v>
      </c>
      <c r="Y40" s="731">
        <v>14.11</v>
      </c>
      <c r="Z40" s="732">
        <v>0</v>
      </c>
    </row>
    <row r="41" spans="1:26" x14ac:dyDescent="0.3">
      <c r="P41" s="368"/>
    </row>
    <row r="58" spans="2:3" x14ac:dyDescent="0.3">
      <c r="B58" s="102" t="s">
        <v>321</v>
      </c>
    </row>
    <row r="59" spans="2:3" x14ac:dyDescent="0.3">
      <c r="B59" s="102" t="s">
        <v>793</v>
      </c>
      <c r="C59" s="102"/>
    </row>
    <row r="60" spans="2:3" x14ac:dyDescent="0.3">
      <c r="B60" s="102">
        <v>0</v>
      </c>
      <c r="C60" s="102" t="s">
        <v>392</v>
      </c>
    </row>
    <row r="61" spans="2:3" x14ac:dyDescent="0.3">
      <c r="B61" s="102">
        <v>1</v>
      </c>
      <c r="C61" s="102" t="s">
        <v>383</v>
      </c>
    </row>
    <row r="62" spans="2:3" x14ac:dyDescent="0.3">
      <c r="B62" s="102">
        <v>2</v>
      </c>
      <c r="C62" s="102" t="s">
        <v>384</v>
      </c>
    </row>
    <row r="63" spans="2:3" x14ac:dyDescent="0.3">
      <c r="B63" s="102">
        <v>3</v>
      </c>
      <c r="C63" s="102" t="s">
        <v>385</v>
      </c>
    </row>
    <row r="64" spans="2:3" x14ac:dyDescent="0.3">
      <c r="B64" s="102">
        <v>4</v>
      </c>
      <c r="C64" s="102" t="s">
        <v>386</v>
      </c>
    </row>
    <row r="65" spans="2:3" x14ac:dyDescent="0.3">
      <c r="B65" s="102">
        <v>5</v>
      </c>
      <c r="C65" s="102" t="s">
        <v>387</v>
      </c>
    </row>
    <row r="66" spans="2:3" x14ac:dyDescent="0.3">
      <c r="B66" s="102">
        <v>6</v>
      </c>
      <c r="C66" s="102" t="s">
        <v>388</v>
      </c>
    </row>
    <row r="67" spans="2:3" x14ac:dyDescent="0.3">
      <c r="B67" s="102">
        <v>7</v>
      </c>
      <c r="C67" s="102" t="s">
        <v>389</v>
      </c>
    </row>
    <row r="68" spans="2:3" x14ac:dyDescent="0.3">
      <c r="B68" s="102">
        <v>8</v>
      </c>
      <c r="C68" s="102" t="s">
        <v>390</v>
      </c>
    </row>
    <row r="69" spans="2:3" x14ac:dyDescent="0.3">
      <c r="B69" s="102">
        <v>9</v>
      </c>
      <c r="C69" s="102" t="s">
        <v>391</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AM47"/>
  <sheetViews>
    <sheetView zoomScale="80" zoomScaleNormal="80" workbookViewId="0">
      <selection activeCell="O15" sqref="O15"/>
    </sheetView>
  </sheetViews>
  <sheetFormatPr defaultColWidth="8.7109375" defaultRowHeight="16.5" x14ac:dyDescent="0.3"/>
  <cols>
    <col min="1" max="1" width="8.7109375" style="109" customWidth="1"/>
    <col min="2" max="2" width="30.5703125" style="1" customWidth="1"/>
    <col min="3" max="3" width="9.5703125" style="1" bestFit="1" customWidth="1"/>
    <col min="4" max="4" width="10.7109375" style="1" bestFit="1" customWidth="1"/>
    <col min="5" max="5" width="12.85546875" style="1" customWidth="1"/>
    <col min="6" max="6" width="12.42578125" style="1" bestFit="1" customWidth="1"/>
    <col min="7" max="7" width="11.85546875" style="1" bestFit="1" customWidth="1"/>
    <col min="8" max="9" width="9" style="1" bestFit="1" customWidth="1"/>
    <col min="10" max="10" width="9.5703125" style="1" bestFit="1" customWidth="1"/>
    <col min="11" max="15" width="8.7109375" style="1"/>
    <col min="16" max="16" width="7.85546875" style="1" bestFit="1" customWidth="1"/>
    <col min="17" max="18" width="23.7109375" style="1" customWidth="1"/>
    <col min="19" max="19" width="10.140625" style="1" bestFit="1" customWidth="1"/>
    <col min="20" max="20" width="24" style="1" customWidth="1"/>
    <col min="21" max="21" width="22.5703125" style="1" customWidth="1"/>
    <col min="22" max="22" width="10.140625" style="1" bestFit="1" customWidth="1"/>
    <col min="23" max="24" width="8.7109375" style="1"/>
    <col min="25" max="25" width="11.28515625" style="1" customWidth="1"/>
    <col min="26" max="16384" width="8.7109375" style="1"/>
  </cols>
  <sheetData>
    <row r="1" spans="1:39" x14ac:dyDescent="0.3">
      <c r="A1" s="266"/>
    </row>
    <row r="2" spans="1:39" x14ac:dyDescent="0.3">
      <c r="A2" s="331"/>
      <c r="B2" s="104" t="s">
        <v>1378</v>
      </c>
    </row>
    <row r="4" spans="1:39" s="26" customFormat="1" ht="56.25" customHeight="1" x14ac:dyDescent="0.3">
      <c r="A4" s="267"/>
      <c r="P4" s="263" t="s">
        <v>787</v>
      </c>
      <c r="Q4" s="263" t="s">
        <v>817</v>
      </c>
      <c r="R4" s="263" t="s">
        <v>818</v>
      </c>
      <c r="S4" s="263" t="s">
        <v>819</v>
      </c>
      <c r="T4" s="263" t="s">
        <v>1114</v>
      </c>
      <c r="U4" s="263" t="s">
        <v>1113</v>
      </c>
      <c r="V4" s="263" t="s">
        <v>1115</v>
      </c>
      <c r="X4"/>
      <c r="Y4" s="375"/>
      <c r="Z4" s="375"/>
      <c r="AA4" s="375"/>
      <c r="AB4" s="375"/>
      <c r="AC4" s="375"/>
      <c r="AD4" s="375"/>
      <c r="AE4" s="375"/>
      <c r="AF4" s="375"/>
      <c r="AG4" s="375"/>
      <c r="AH4" s="375"/>
      <c r="AI4" s="375"/>
      <c r="AJ4" s="375"/>
      <c r="AK4"/>
      <c r="AL4"/>
      <c r="AM4"/>
    </row>
    <row r="5" spans="1:39" x14ac:dyDescent="0.3">
      <c r="P5" s="4" t="s">
        <v>393</v>
      </c>
      <c r="Q5" s="319">
        <v>85775</v>
      </c>
      <c r="R5" s="320">
        <f t="shared" ref="R5:R16" si="0">Q5/S5</f>
        <v>0.43481456698501531</v>
      </c>
      <c r="S5" s="304">
        <v>197268</v>
      </c>
      <c r="T5" s="319">
        <v>67025</v>
      </c>
      <c r="U5" s="320">
        <f>T5/V5</f>
        <v>0.38044342021614747</v>
      </c>
      <c r="V5" s="304">
        <v>176176</v>
      </c>
      <c r="X5"/>
      <c r="Y5" s="333"/>
      <c r="Z5" s="333"/>
      <c r="AA5" s="333"/>
      <c r="AB5" s="333"/>
      <c r="AC5" s="333"/>
      <c r="AD5" s="333"/>
      <c r="AE5" s="333"/>
      <c r="AF5" s="333"/>
      <c r="AG5" s="333"/>
      <c r="AH5" s="333"/>
      <c r="AI5" s="333"/>
      <c r="AJ5" s="333"/>
      <c r="AK5" s="333"/>
      <c r="AL5" s="334"/>
      <c r="AM5"/>
    </row>
    <row r="6" spans="1:39" x14ac:dyDescent="0.3">
      <c r="P6" s="4" t="s">
        <v>394</v>
      </c>
      <c r="Q6" s="319">
        <v>83990</v>
      </c>
      <c r="R6" s="320">
        <f t="shared" si="0"/>
        <v>0.43445874995473849</v>
      </c>
      <c r="S6" s="304">
        <v>193321</v>
      </c>
      <c r="T6" s="319">
        <v>65971</v>
      </c>
      <c r="U6" s="320">
        <f t="shared" ref="U6:U16" si="1">T6/V6</f>
        <v>0.37908267635093201</v>
      </c>
      <c r="V6" s="304">
        <v>174028</v>
      </c>
      <c r="X6"/>
      <c r="Y6" s="333"/>
      <c r="Z6" s="333"/>
      <c r="AA6" s="333"/>
      <c r="AB6" s="333"/>
      <c r="AC6" s="333"/>
      <c r="AD6" s="333"/>
      <c r="AE6" s="333"/>
      <c r="AF6" s="333"/>
      <c r="AG6" s="333"/>
      <c r="AH6" s="333"/>
      <c r="AI6" s="333"/>
      <c r="AJ6" s="333"/>
      <c r="AK6" s="333"/>
      <c r="AL6" s="334"/>
      <c r="AM6"/>
    </row>
    <row r="7" spans="1:39" x14ac:dyDescent="0.3">
      <c r="P7" s="4" t="s">
        <v>395</v>
      </c>
      <c r="Q7" s="319">
        <v>81904</v>
      </c>
      <c r="R7" s="320">
        <f t="shared" si="0"/>
        <v>0.43621876980597468</v>
      </c>
      <c r="S7" s="304">
        <v>187759</v>
      </c>
      <c r="T7" s="319">
        <v>64397</v>
      </c>
      <c r="U7" s="320">
        <f t="shared" si="1"/>
        <v>0.379298971015261</v>
      </c>
      <c r="V7" s="304">
        <v>169779</v>
      </c>
      <c r="X7"/>
      <c r="Y7" s="334"/>
      <c r="Z7" s="334"/>
      <c r="AA7" s="334"/>
      <c r="AB7" s="334"/>
      <c r="AC7" s="334"/>
      <c r="AD7" s="334"/>
      <c r="AE7" s="334"/>
      <c r="AF7" s="334"/>
      <c r="AG7" s="334"/>
      <c r="AH7" s="334"/>
      <c r="AI7" s="334"/>
      <c r="AJ7" s="334"/>
      <c r="AK7" s="334"/>
      <c r="AL7"/>
      <c r="AM7"/>
    </row>
    <row r="8" spans="1:39" x14ac:dyDescent="0.3">
      <c r="P8" s="4" t="s">
        <v>396</v>
      </c>
      <c r="Q8" s="319">
        <v>79295</v>
      </c>
      <c r="R8" s="320">
        <f t="shared" si="0"/>
        <v>0.4320829564402402</v>
      </c>
      <c r="S8" s="304">
        <v>183518</v>
      </c>
      <c r="T8" s="319">
        <v>63433</v>
      </c>
      <c r="U8" s="320">
        <f t="shared" si="1"/>
        <v>0.38153810990280052</v>
      </c>
      <c r="V8" s="304">
        <v>166256</v>
      </c>
      <c r="X8"/>
      <c r="Y8" s="334"/>
      <c r="Z8" s="334"/>
      <c r="AA8" s="334"/>
      <c r="AB8" s="334"/>
      <c r="AC8" s="334"/>
      <c r="AD8" s="334"/>
      <c r="AE8" s="334"/>
      <c r="AF8" s="334"/>
      <c r="AG8" s="334"/>
      <c r="AH8" s="334"/>
      <c r="AI8" s="334"/>
      <c r="AJ8" s="334"/>
      <c r="AK8" s="334"/>
      <c r="AL8"/>
      <c r="AM8"/>
    </row>
    <row r="9" spans="1:39" x14ac:dyDescent="0.3">
      <c r="P9" s="4" t="s">
        <v>397</v>
      </c>
      <c r="Q9" s="319">
        <v>77119</v>
      </c>
      <c r="R9" s="320">
        <f t="shared" si="0"/>
        <v>0.42491211830694126</v>
      </c>
      <c r="S9" s="304">
        <v>181494</v>
      </c>
      <c r="T9" s="319">
        <v>62251</v>
      </c>
      <c r="U9" s="320">
        <f t="shared" si="1"/>
        <v>0.37737713464721107</v>
      </c>
      <c r="V9" s="304">
        <v>164957</v>
      </c>
      <c r="X9"/>
      <c r="Y9"/>
      <c r="Z9"/>
      <c r="AA9"/>
      <c r="AB9"/>
      <c r="AC9"/>
      <c r="AD9"/>
      <c r="AE9"/>
      <c r="AF9"/>
      <c r="AG9"/>
      <c r="AH9"/>
      <c r="AI9"/>
      <c r="AJ9"/>
      <c r="AK9" s="333"/>
      <c r="AL9"/>
      <c r="AM9"/>
    </row>
    <row r="10" spans="1:39" x14ac:dyDescent="0.3">
      <c r="P10" s="4" t="s">
        <v>398</v>
      </c>
      <c r="Q10" s="319">
        <v>75084</v>
      </c>
      <c r="R10" s="320">
        <f t="shared" si="0"/>
        <v>0.4138067865547515</v>
      </c>
      <c r="S10" s="304">
        <v>181447</v>
      </c>
      <c r="T10" s="319">
        <v>61124</v>
      </c>
      <c r="U10" s="320">
        <f t="shared" si="1"/>
        <v>0.3681902513071344</v>
      </c>
      <c r="V10" s="304">
        <v>166012</v>
      </c>
      <c r="X10"/>
      <c r="Y10"/>
      <c r="Z10"/>
      <c r="AA10"/>
      <c r="AB10"/>
      <c r="AC10"/>
      <c r="AD10"/>
      <c r="AE10"/>
      <c r="AF10"/>
      <c r="AG10"/>
      <c r="AH10"/>
      <c r="AI10"/>
      <c r="AJ10"/>
      <c r="AK10" s="333"/>
      <c r="AL10"/>
    </row>
    <row r="11" spans="1:39" x14ac:dyDescent="0.3">
      <c r="P11" s="4" t="s">
        <v>399</v>
      </c>
      <c r="Q11" s="319">
        <v>73490</v>
      </c>
      <c r="R11" s="320">
        <f t="shared" si="0"/>
        <v>0.4053010666107808</v>
      </c>
      <c r="S11" s="304">
        <v>181322</v>
      </c>
      <c r="T11" s="319">
        <v>60286</v>
      </c>
      <c r="U11" s="320">
        <f t="shared" si="1"/>
        <v>0.36022395238920391</v>
      </c>
      <c r="V11" s="304">
        <v>167357</v>
      </c>
      <c r="X11"/>
      <c r="Y11"/>
      <c r="Z11"/>
      <c r="AA11"/>
      <c r="AB11"/>
      <c r="AC11"/>
      <c r="AD11"/>
      <c r="AE11"/>
      <c r="AF11"/>
      <c r="AG11"/>
      <c r="AH11"/>
      <c r="AI11"/>
      <c r="AJ11"/>
      <c r="AK11" s="333"/>
      <c r="AL11"/>
    </row>
    <row r="12" spans="1:39" x14ac:dyDescent="0.3">
      <c r="P12" s="4" t="s">
        <v>400</v>
      </c>
      <c r="Q12" s="319">
        <v>73102</v>
      </c>
      <c r="R12" s="320">
        <f t="shared" si="0"/>
        <v>0.40760999871754122</v>
      </c>
      <c r="S12" s="304">
        <v>179343</v>
      </c>
      <c r="T12" s="319">
        <v>60185</v>
      </c>
      <c r="U12" s="320">
        <f t="shared" si="1"/>
        <v>0.36203463646152273</v>
      </c>
      <c r="V12" s="304">
        <v>166241</v>
      </c>
    </row>
    <row r="13" spans="1:39" x14ac:dyDescent="0.3">
      <c r="P13" s="4" t="s">
        <v>401</v>
      </c>
      <c r="Q13" s="319">
        <v>71258</v>
      </c>
      <c r="R13" s="320">
        <f t="shared" si="0"/>
        <v>0.39781602585932574</v>
      </c>
      <c r="S13" s="304">
        <v>179123</v>
      </c>
      <c r="T13" s="319">
        <v>59114</v>
      </c>
      <c r="U13" s="320">
        <f t="shared" si="1"/>
        <v>0.35136709462672372</v>
      </c>
      <c r="V13" s="304">
        <v>168240</v>
      </c>
      <c r="AA13" s="333"/>
      <c r="AB13"/>
      <c r="AE13" s="333"/>
      <c r="AF13"/>
    </row>
    <row r="14" spans="1:39" x14ac:dyDescent="0.3">
      <c r="P14" s="4" t="s">
        <v>402</v>
      </c>
      <c r="Q14" s="319">
        <v>69368</v>
      </c>
      <c r="R14" s="320">
        <f t="shared" si="0"/>
        <v>0.39827525822324039</v>
      </c>
      <c r="S14" s="304">
        <v>174171</v>
      </c>
      <c r="T14" s="319">
        <v>58328</v>
      </c>
      <c r="U14" s="320">
        <f t="shared" si="1"/>
        <v>0.35073540907505624</v>
      </c>
      <c r="V14" s="304">
        <v>166302</v>
      </c>
      <c r="AA14" s="333"/>
      <c r="AB14"/>
      <c r="AE14" s="333"/>
      <c r="AF14"/>
    </row>
    <row r="15" spans="1:39" x14ac:dyDescent="0.3">
      <c r="P15" s="4" t="s">
        <v>403</v>
      </c>
      <c r="Q15" s="319">
        <v>67885</v>
      </c>
      <c r="R15" s="320">
        <f t="shared" si="0"/>
        <v>0.39497646490681965</v>
      </c>
      <c r="S15" s="304">
        <v>171871</v>
      </c>
      <c r="T15" s="319">
        <v>57906</v>
      </c>
      <c r="U15" s="320">
        <f t="shared" si="1"/>
        <v>0.34975417064302194</v>
      </c>
      <c r="V15" s="304">
        <v>165562</v>
      </c>
      <c r="AA15" s="333"/>
      <c r="AB15"/>
      <c r="AE15" s="333"/>
      <c r="AF15"/>
    </row>
    <row r="16" spans="1:39" x14ac:dyDescent="0.3">
      <c r="P16" s="4" t="s">
        <v>404</v>
      </c>
      <c r="Q16" s="319">
        <v>67549</v>
      </c>
      <c r="R16" s="320">
        <f t="shared" si="0"/>
        <v>0.39781039092590192</v>
      </c>
      <c r="S16" s="304">
        <v>169802</v>
      </c>
      <c r="T16" s="319">
        <v>58532</v>
      </c>
      <c r="U16" s="320">
        <f t="shared" si="1"/>
        <v>0.35376386328608989</v>
      </c>
      <c r="V16" s="304">
        <v>165455</v>
      </c>
      <c r="AA16" s="333"/>
      <c r="AB16"/>
      <c r="AE16" s="333"/>
      <c r="AF16"/>
    </row>
    <row r="17" spans="1:32" hidden="1" x14ac:dyDescent="0.3">
      <c r="V17" s="8">
        <f>AVERAGE(V5:V16)</f>
        <v>168030.41666666666</v>
      </c>
      <c r="AA17" s="333"/>
      <c r="AB17"/>
      <c r="AE17" s="333"/>
      <c r="AF17"/>
    </row>
    <row r="18" spans="1:32" x14ac:dyDescent="0.3">
      <c r="AA18" s="333"/>
      <c r="AB18"/>
      <c r="AE18" s="333"/>
      <c r="AF18"/>
    </row>
    <row r="19" spans="1:32" x14ac:dyDescent="0.3">
      <c r="AA19" s="333"/>
      <c r="AB19"/>
      <c r="AE19" s="333"/>
      <c r="AF19"/>
    </row>
    <row r="20" spans="1:32" x14ac:dyDescent="0.3">
      <c r="AA20" s="333"/>
      <c r="AB20"/>
      <c r="AE20" s="333"/>
      <c r="AF20"/>
    </row>
    <row r="21" spans="1:32" x14ac:dyDescent="0.3">
      <c r="B21" s="102" t="s">
        <v>321</v>
      </c>
      <c r="AA21" s="333"/>
      <c r="AB21"/>
      <c r="AE21" s="333"/>
      <c r="AF21"/>
    </row>
    <row r="22" spans="1:32" x14ac:dyDescent="0.3">
      <c r="AA22" s="333"/>
      <c r="AB22"/>
      <c r="AE22" s="333"/>
      <c r="AF22"/>
    </row>
    <row r="23" spans="1:32" ht="17.25" thickBot="1" x14ac:dyDescent="0.35">
      <c r="A23" s="331"/>
      <c r="B23" s="7" t="s">
        <v>1110</v>
      </c>
      <c r="AA23" s="333"/>
      <c r="AB23"/>
      <c r="AE23" s="333"/>
      <c r="AF23"/>
    </row>
    <row r="24" spans="1:32" ht="17.25" thickBot="1" x14ac:dyDescent="0.35">
      <c r="B24" s="166"/>
      <c r="C24" s="620" t="s">
        <v>979</v>
      </c>
      <c r="D24" s="621"/>
      <c r="E24" s="621"/>
      <c r="F24" s="621"/>
      <c r="G24" s="621"/>
      <c r="H24" s="621"/>
      <c r="I24" s="621"/>
      <c r="J24" s="622"/>
      <c r="L24" s="3" t="s">
        <v>899</v>
      </c>
      <c r="AA24" s="333"/>
      <c r="AB24"/>
      <c r="AE24" s="333"/>
      <c r="AF24"/>
    </row>
    <row r="25" spans="1:32" ht="17.25" thickBot="1" x14ac:dyDescent="0.35">
      <c r="B25" s="167" t="s">
        <v>334</v>
      </c>
      <c r="C25" s="111" t="s">
        <v>405</v>
      </c>
      <c r="D25" s="111" t="s">
        <v>406</v>
      </c>
      <c r="E25" s="111" t="s">
        <v>407</v>
      </c>
      <c r="F25" s="111" t="s">
        <v>408</v>
      </c>
      <c r="G25" s="111" t="s">
        <v>409</v>
      </c>
      <c r="H25" s="111" t="s">
        <v>410</v>
      </c>
      <c r="I25" s="111" t="s">
        <v>411</v>
      </c>
      <c r="J25" s="111" t="s">
        <v>412</v>
      </c>
      <c r="L25" s="3" t="s">
        <v>981</v>
      </c>
    </row>
    <row r="26" spans="1:32" ht="17.25" thickBot="1" x14ac:dyDescent="0.35">
      <c r="B26" s="376" t="s">
        <v>83</v>
      </c>
      <c r="C26" s="370">
        <v>502</v>
      </c>
      <c r="D26" s="369">
        <v>2765</v>
      </c>
      <c r="E26" s="369">
        <v>1946</v>
      </c>
      <c r="F26" s="369">
        <v>1041</v>
      </c>
      <c r="G26" s="369">
        <v>5129</v>
      </c>
      <c r="H26" s="370">
        <v>0</v>
      </c>
      <c r="I26" s="370">
        <v>53</v>
      </c>
      <c r="J26" s="370">
        <v>209</v>
      </c>
      <c r="L26" s="3" t="s">
        <v>820</v>
      </c>
    </row>
    <row r="27" spans="1:32" ht="17.25" thickBot="1" x14ac:dyDescent="0.35">
      <c r="B27" s="376" t="s">
        <v>84</v>
      </c>
      <c r="C27" s="370">
        <v>568</v>
      </c>
      <c r="D27" s="369">
        <v>2490</v>
      </c>
      <c r="E27" s="369">
        <v>1242</v>
      </c>
      <c r="F27" s="369">
        <v>1712</v>
      </c>
      <c r="G27" s="369">
        <v>4170</v>
      </c>
      <c r="H27" s="370">
        <v>0</v>
      </c>
      <c r="I27" s="370">
        <v>49</v>
      </c>
      <c r="J27" s="370">
        <v>359</v>
      </c>
      <c r="L27" s="3" t="s">
        <v>821</v>
      </c>
    </row>
    <row r="28" spans="1:32" ht="17.25" thickBot="1" x14ac:dyDescent="0.35">
      <c r="B28" s="376" t="s">
        <v>85</v>
      </c>
      <c r="C28" s="370">
        <v>697</v>
      </c>
      <c r="D28" s="369">
        <v>3491</v>
      </c>
      <c r="E28" s="369">
        <v>2145</v>
      </c>
      <c r="F28" s="369">
        <v>1434</v>
      </c>
      <c r="G28" s="369">
        <v>5252</v>
      </c>
      <c r="H28" s="370">
        <v>0</v>
      </c>
      <c r="I28" s="370">
        <v>115</v>
      </c>
      <c r="J28" s="370">
        <v>598</v>
      </c>
      <c r="L28" s="3" t="s">
        <v>822</v>
      </c>
    </row>
    <row r="29" spans="1:32" ht="17.25" thickBot="1" x14ac:dyDescent="0.35">
      <c r="B29" s="376" t="s">
        <v>86</v>
      </c>
      <c r="C29" s="370">
        <v>759</v>
      </c>
      <c r="D29" s="369">
        <v>4657</v>
      </c>
      <c r="E29" s="369">
        <v>3376</v>
      </c>
      <c r="F29" s="369">
        <v>2871</v>
      </c>
      <c r="G29" s="369">
        <v>7151</v>
      </c>
      <c r="H29" s="370">
        <v>0</v>
      </c>
      <c r="I29" s="370">
        <v>135</v>
      </c>
      <c r="J29" s="370">
        <v>413</v>
      </c>
      <c r="L29" s="3" t="s">
        <v>823</v>
      </c>
    </row>
    <row r="30" spans="1:32" ht="17.25" thickBot="1" x14ac:dyDescent="0.35">
      <c r="B30" s="376" t="s">
        <v>87</v>
      </c>
      <c r="C30" s="369">
        <v>1165</v>
      </c>
      <c r="D30" s="369">
        <v>5011</v>
      </c>
      <c r="E30" s="369">
        <v>4228</v>
      </c>
      <c r="F30" s="369">
        <v>2430</v>
      </c>
      <c r="G30" s="369">
        <v>8914</v>
      </c>
      <c r="H30" s="370">
        <v>0</v>
      </c>
      <c r="I30" s="370">
        <v>43</v>
      </c>
      <c r="J30" s="370">
        <v>700</v>
      </c>
      <c r="L30" s="1" t="s">
        <v>824</v>
      </c>
    </row>
    <row r="31" spans="1:32" ht="17.25" thickBot="1" x14ac:dyDescent="0.35">
      <c r="B31" s="376" t="s">
        <v>88</v>
      </c>
      <c r="C31" s="369">
        <v>992</v>
      </c>
      <c r="D31" s="369">
        <v>9276</v>
      </c>
      <c r="E31" s="369">
        <v>13008</v>
      </c>
      <c r="F31" s="369">
        <v>11586</v>
      </c>
      <c r="G31" s="369">
        <v>18684</v>
      </c>
      <c r="H31" s="370">
        <v>0</v>
      </c>
      <c r="I31" s="370">
        <v>228</v>
      </c>
      <c r="J31" s="369">
        <v>1012</v>
      </c>
      <c r="L31" s="1" t="s">
        <v>825</v>
      </c>
    </row>
    <row r="32" spans="1:32" ht="17.25" thickBot="1" x14ac:dyDescent="0.35">
      <c r="B32" s="376" t="s">
        <v>89</v>
      </c>
      <c r="C32" s="369">
        <v>2005</v>
      </c>
      <c r="D32" s="369">
        <v>10579</v>
      </c>
      <c r="E32" s="369">
        <v>18062</v>
      </c>
      <c r="F32" s="369">
        <v>18718</v>
      </c>
      <c r="G32" s="369">
        <v>28243</v>
      </c>
      <c r="H32" s="370">
        <v>0</v>
      </c>
      <c r="I32" s="370">
        <v>110</v>
      </c>
      <c r="J32" s="369">
        <v>1507</v>
      </c>
      <c r="L32" s="1" t="s">
        <v>826</v>
      </c>
    </row>
    <row r="33" spans="1:12" ht="17.25" thickBot="1" x14ac:dyDescent="0.35">
      <c r="B33" s="376" t="s">
        <v>90</v>
      </c>
      <c r="C33" s="369">
        <v>1494</v>
      </c>
      <c r="D33" s="369">
        <v>10428</v>
      </c>
      <c r="E33" s="369">
        <v>17539</v>
      </c>
      <c r="F33" s="369">
        <v>15914</v>
      </c>
      <c r="G33" s="369">
        <v>25102</v>
      </c>
      <c r="H33" s="370">
        <v>1</v>
      </c>
      <c r="I33" s="370">
        <v>233</v>
      </c>
      <c r="J33" s="369">
        <v>1010</v>
      </c>
      <c r="L33" s="1" t="s">
        <v>827</v>
      </c>
    </row>
    <row r="34" spans="1:12" ht="17.25" thickBot="1" x14ac:dyDescent="0.35">
      <c r="B34" s="377" t="s">
        <v>326</v>
      </c>
      <c r="C34" s="371">
        <v>8181</v>
      </c>
      <c r="D34" s="371">
        <v>48696</v>
      </c>
      <c r="E34" s="371">
        <v>61546</v>
      </c>
      <c r="F34" s="371">
        <v>55707</v>
      </c>
      <c r="G34" s="371">
        <v>102644</v>
      </c>
      <c r="H34" s="372">
        <v>1</v>
      </c>
      <c r="I34" s="372">
        <v>966</v>
      </c>
      <c r="J34" s="371">
        <v>5808</v>
      </c>
      <c r="L34" s="1" t="s">
        <v>828</v>
      </c>
    </row>
    <row r="35" spans="1:12" x14ac:dyDescent="0.3">
      <c r="B35" s="9" t="s">
        <v>321</v>
      </c>
    </row>
    <row r="37" spans="1:12" ht="17.25" thickBot="1" x14ac:dyDescent="0.35">
      <c r="A37" s="331"/>
      <c r="B37" s="7" t="s">
        <v>980</v>
      </c>
    </row>
    <row r="38" spans="1:12" ht="21" customHeight="1" x14ac:dyDescent="0.3">
      <c r="A38" s="266"/>
      <c r="B38" s="606" t="s">
        <v>413</v>
      </c>
      <c r="C38" s="606">
        <v>2018</v>
      </c>
      <c r="D38" s="606">
        <v>2019</v>
      </c>
      <c r="E38" s="606" t="s">
        <v>414</v>
      </c>
      <c r="F38" s="103"/>
    </row>
    <row r="39" spans="1:12" ht="28.5" customHeight="1" thickBot="1" x14ac:dyDescent="0.35">
      <c r="B39" s="607"/>
      <c r="C39" s="607"/>
      <c r="D39" s="607"/>
      <c r="E39" s="607"/>
      <c r="F39" s="103"/>
    </row>
    <row r="40" spans="1:12" ht="17.25" thickBot="1" x14ac:dyDescent="0.35">
      <c r="B40" s="172" t="s">
        <v>415</v>
      </c>
      <c r="C40" s="373">
        <v>4.83</v>
      </c>
      <c r="D40" s="373">
        <v>4.87</v>
      </c>
      <c r="E40" s="373">
        <v>0.04</v>
      </c>
      <c r="F40" s="103"/>
    </row>
    <row r="41" spans="1:12" ht="17.25" thickBot="1" x14ac:dyDescent="0.35">
      <c r="B41" s="172" t="s">
        <v>416</v>
      </c>
      <c r="C41" s="373">
        <v>29.26</v>
      </c>
      <c r="D41" s="373">
        <v>28.98</v>
      </c>
      <c r="E41" s="373">
        <v>-0.28000000000000003</v>
      </c>
      <c r="F41" s="103"/>
    </row>
    <row r="42" spans="1:12" ht="17.25" thickBot="1" x14ac:dyDescent="0.35">
      <c r="B42" s="172" t="s">
        <v>417</v>
      </c>
      <c r="C42" s="373">
        <v>41.54</v>
      </c>
      <c r="D42" s="373">
        <v>36.630000000000003</v>
      </c>
      <c r="E42" s="373">
        <v>-4.91</v>
      </c>
      <c r="F42" s="103"/>
    </row>
    <row r="43" spans="1:12" ht="33.75" thickBot="1" x14ac:dyDescent="0.35">
      <c r="B43" s="378" t="s">
        <v>1112</v>
      </c>
      <c r="C43" s="373">
        <v>33.43</v>
      </c>
      <c r="D43" s="373">
        <v>33.15</v>
      </c>
      <c r="E43" s="373">
        <v>-0.28000000000000003</v>
      </c>
      <c r="F43" s="103"/>
    </row>
    <row r="44" spans="1:12" ht="33.75" customHeight="1" thickBot="1" x14ac:dyDescent="0.35">
      <c r="B44" s="318" t="s">
        <v>418</v>
      </c>
      <c r="C44" s="374">
        <v>63.41</v>
      </c>
      <c r="D44" s="374">
        <v>61.09</v>
      </c>
      <c r="E44" s="374" t="s">
        <v>1111</v>
      </c>
      <c r="F44" s="103"/>
    </row>
    <row r="45" spans="1:12" ht="17.25" thickBot="1" x14ac:dyDescent="0.35">
      <c r="B45" s="172" t="s">
        <v>419</v>
      </c>
      <c r="C45" s="373">
        <v>3.54</v>
      </c>
      <c r="D45" s="373">
        <v>3.46</v>
      </c>
      <c r="E45" s="373">
        <v>-0.08</v>
      </c>
      <c r="F45" s="103"/>
    </row>
    <row r="46" spans="1:12" x14ac:dyDescent="0.3">
      <c r="B46" s="9" t="s">
        <v>420</v>
      </c>
    </row>
    <row r="47" spans="1:12" x14ac:dyDescent="0.3">
      <c r="E47" s="25"/>
    </row>
  </sheetData>
  <mergeCells count="5">
    <mergeCell ref="C24:J24"/>
    <mergeCell ref="B38:B39"/>
    <mergeCell ref="C38:C39"/>
    <mergeCell ref="D38:D39"/>
    <mergeCell ref="E38:E39"/>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S47"/>
  <sheetViews>
    <sheetView topLeftCell="A13" zoomScale="80" zoomScaleNormal="80" workbookViewId="0">
      <selection activeCell="D16" sqref="D16"/>
    </sheetView>
  </sheetViews>
  <sheetFormatPr defaultRowHeight="16.5" x14ac:dyDescent="0.3"/>
  <cols>
    <col min="1" max="1" width="9.140625" style="249"/>
    <col min="2" max="2" width="20.85546875" style="1" customWidth="1"/>
    <col min="3" max="3" width="18" style="1" customWidth="1"/>
    <col min="4" max="4" width="24.42578125" style="1" customWidth="1"/>
    <col min="5" max="5" width="10.7109375" style="1" bestFit="1" customWidth="1"/>
    <col min="6" max="6" width="10.140625" style="1" customWidth="1"/>
    <col min="7" max="7" width="15.140625" style="1" customWidth="1"/>
    <col min="8" max="9" width="9.140625" style="1"/>
    <col min="10" max="10" width="30.42578125" style="1" customWidth="1"/>
    <col min="11" max="16384" width="9.140625" style="1"/>
  </cols>
  <sheetData>
    <row r="1" spans="1:19" x14ac:dyDescent="0.3">
      <c r="J1" s="147"/>
      <c r="K1" s="147"/>
      <c r="L1" s="147"/>
      <c r="M1" s="147"/>
      <c r="N1" s="147"/>
      <c r="O1" s="147"/>
      <c r="P1" s="147"/>
      <c r="Q1" s="147"/>
      <c r="R1" s="147"/>
      <c r="S1" s="147"/>
    </row>
    <row r="2" spans="1:19" ht="17.25" thickBot="1" x14ac:dyDescent="0.35">
      <c r="A2" s="713"/>
      <c r="B2" s="12" t="s">
        <v>1148</v>
      </c>
      <c r="J2" s="736"/>
      <c r="K2" s="737"/>
      <c r="L2" s="147"/>
      <c r="M2" s="147"/>
      <c r="N2" s="147"/>
      <c r="O2" s="147"/>
      <c r="P2" s="147"/>
      <c r="Q2" s="147"/>
      <c r="R2" s="147"/>
      <c r="S2" s="147"/>
    </row>
    <row r="3" spans="1:19" ht="17.25" thickBot="1" x14ac:dyDescent="0.35">
      <c r="A3" s="713"/>
      <c r="B3" s="611" t="s">
        <v>234</v>
      </c>
      <c r="C3" s="613" t="s">
        <v>421</v>
      </c>
      <c r="D3" s="623"/>
      <c r="E3" s="614"/>
      <c r="F3" s="613" t="s">
        <v>422</v>
      </c>
      <c r="G3" s="614"/>
      <c r="J3" s="147"/>
      <c r="K3" s="743"/>
      <c r="L3" s="743"/>
      <c r="M3" s="743"/>
      <c r="N3" s="743"/>
      <c r="O3" s="743"/>
      <c r="P3" s="743"/>
      <c r="Q3" s="147"/>
      <c r="R3" s="147"/>
      <c r="S3" s="147"/>
    </row>
    <row r="4" spans="1:19" x14ac:dyDescent="0.3">
      <c r="B4" s="626"/>
      <c r="C4" s="611" t="s">
        <v>423</v>
      </c>
      <c r="D4" s="174" t="s">
        <v>424</v>
      </c>
      <c r="E4" s="174" t="s">
        <v>264</v>
      </c>
      <c r="F4" s="611" t="s">
        <v>426</v>
      </c>
      <c r="G4" s="174" t="s">
        <v>427</v>
      </c>
      <c r="J4" s="147"/>
      <c r="K4" s="743"/>
      <c r="L4" s="743"/>
      <c r="M4" s="738"/>
      <c r="N4" s="738"/>
      <c r="O4" s="743"/>
      <c r="P4" s="738"/>
      <c r="Q4" s="147"/>
      <c r="R4" s="147"/>
      <c r="S4" s="147"/>
    </row>
    <row r="5" spans="1:19" ht="17.25" thickBot="1" x14ac:dyDescent="0.35">
      <c r="B5" s="612"/>
      <c r="C5" s="612"/>
      <c r="D5" s="36" t="s">
        <v>425</v>
      </c>
      <c r="E5" s="36" t="s">
        <v>1136</v>
      </c>
      <c r="F5" s="612"/>
      <c r="G5" s="36" t="s">
        <v>1149</v>
      </c>
      <c r="J5" s="147"/>
      <c r="K5" s="743"/>
      <c r="L5" s="743"/>
      <c r="M5" s="738"/>
      <c r="N5" s="738"/>
      <c r="O5" s="743"/>
      <c r="P5" s="738"/>
      <c r="Q5" s="147"/>
      <c r="R5" s="147"/>
      <c r="S5" s="147"/>
    </row>
    <row r="6" spans="1:19" ht="17.25" thickBot="1" x14ac:dyDescent="0.35">
      <c r="B6" s="21" t="s">
        <v>240</v>
      </c>
      <c r="C6" s="186">
        <v>157.69999999999999</v>
      </c>
      <c r="D6" s="186">
        <v>100</v>
      </c>
      <c r="E6" s="186">
        <v>87.9</v>
      </c>
      <c r="F6" s="186">
        <v>5.8</v>
      </c>
      <c r="G6" s="186" t="s">
        <v>1379</v>
      </c>
      <c r="J6" s="147"/>
      <c r="K6" s="739"/>
      <c r="L6" s="740"/>
      <c r="M6" s="740"/>
      <c r="N6" s="740"/>
      <c r="O6" s="740"/>
      <c r="P6" s="740"/>
      <c r="Q6" s="147"/>
      <c r="R6" s="147"/>
      <c r="S6" s="147"/>
    </row>
    <row r="7" spans="1:19" ht="17.25" customHeight="1" thickBot="1" x14ac:dyDescent="0.35">
      <c r="B7" s="18" t="s">
        <v>276</v>
      </c>
      <c r="C7" s="22" t="s">
        <v>869</v>
      </c>
      <c r="D7" s="22" t="s">
        <v>869</v>
      </c>
      <c r="E7" s="186" t="s">
        <v>869</v>
      </c>
      <c r="F7" s="22" t="s">
        <v>869</v>
      </c>
      <c r="G7" s="22" t="s">
        <v>869</v>
      </c>
      <c r="J7" s="147"/>
      <c r="K7" s="744"/>
      <c r="L7" s="744"/>
      <c r="M7" s="744"/>
      <c r="N7" s="744"/>
      <c r="O7" s="744"/>
      <c r="P7" s="744"/>
      <c r="Q7" s="147"/>
      <c r="R7" s="147"/>
      <c r="S7" s="147"/>
    </row>
    <row r="8" spans="1:19" ht="17.25" thickBot="1" x14ac:dyDescent="0.35">
      <c r="B8" s="18" t="s">
        <v>241</v>
      </c>
      <c r="C8" s="22">
        <v>8.5</v>
      </c>
      <c r="D8" s="22">
        <v>5.4</v>
      </c>
      <c r="E8" s="22">
        <v>82.5</v>
      </c>
      <c r="F8" s="22">
        <v>2.2999999999999998</v>
      </c>
      <c r="G8" s="22">
        <v>-0.6</v>
      </c>
      <c r="J8" s="147"/>
      <c r="K8" s="741"/>
      <c r="L8" s="742"/>
      <c r="M8" s="742"/>
      <c r="N8" s="742"/>
      <c r="O8" s="742"/>
      <c r="P8" s="742"/>
      <c r="Q8" s="147"/>
      <c r="R8" s="147"/>
      <c r="S8" s="147"/>
    </row>
    <row r="9" spans="1:19" ht="17.25" thickBot="1" x14ac:dyDescent="0.35">
      <c r="B9" s="18" t="s">
        <v>242</v>
      </c>
      <c r="C9" s="22">
        <v>13.3</v>
      </c>
      <c r="D9" s="22">
        <v>8.4</v>
      </c>
      <c r="E9" s="22">
        <v>89.9</v>
      </c>
      <c r="F9" s="22">
        <v>4.5999999999999996</v>
      </c>
      <c r="G9" s="22">
        <v>-0.5</v>
      </c>
      <c r="J9" s="147"/>
      <c r="K9" s="741"/>
      <c r="L9" s="742"/>
      <c r="M9" s="742"/>
      <c r="N9" s="742"/>
      <c r="O9" s="742"/>
      <c r="P9" s="742"/>
      <c r="Q9" s="147"/>
      <c r="R9" s="147"/>
      <c r="S9" s="147"/>
    </row>
    <row r="10" spans="1:19" ht="17.25" thickBot="1" x14ac:dyDescent="0.35">
      <c r="B10" s="18" t="s">
        <v>243</v>
      </c>
      <c r="C10" s="22">
        <v>8.5</v>
      </c>
      <c r="D10" s="22">
        <v>5.4</v>
      </c>
      <c r="E10" s="22">
        <v>95.5</v>
      </c>
      <c r="F10" s="22">
        <v>2.9</v>
      </c>
      <c r="G10" s="22">
        <v>-0.1</v>
      </c>
      <c r="J10" s="147"/>
      <c r="K10" s="741"/>
      <c r="L10" s="742"/>
      <c r="M10" s="742"/>
      <c r="N10" s="742"/>
      <c r="O10" s="742"/>
      <c r="P10" s="742"/>
      <c r="Q10" s="147"/>
      <c r="R10" s="147"/>
      <c r="S10" s="147"/>
    </row>
    <row r="11" spans="1:19" ht="17.25" thickBot="1" x14ac:dyDescent="0.35">
      <c r="B11" s="18" t="s">
        <v>244</v>
      </c>
      <c r="C11" s="22">
        <v>15.8</v>
      </c>
      <c r="D11" s="22">
        <v>10</v>
      </c>
      <c r="E11" s="22">
        <v>98.1</v>
      </c>
      <c r="F11" s="22">
        <v>4.5999999999999996</v>
      </c>
      <c r="G11" s="22">
        <v>-0.1</v>
      </c>
      <c r="J11" s="147"/>
      <c r="K11" s="741"/>
      <c r="L11" s="742"/>
      <c r="M11" s="742"/>
      <c r="N11" s="742"/>
      <c r="O11" s="742"/>
      <c r="P11" s="742"/>
      <c r="Q11" s="147"/>
      <c r="R11" s="147"/>
      <c r="S11" s="147"/>
    </row>
    <row r="12" spans="1:19" ht="17.25" thickBot="1" x14ac:dyDescent="0.35">
      <c r="B12" s="18" t="s">
        <v>245</v>
      </c>
      <c r="C12" s="22">
        <v>15.5</v>
      </c>
      <c r="D12" s="22">
        <v>9.8000000000000007</v>
      </c>
      <c r="E12" s="22">
        <v>82</v>
      </c>
      <c r="F12" s="22">
        <v>4.5</v>
      </c>
      <c r="G12" s="22">
        <v>-1</v>
      </c>
      <c r="J12" s="147"/>
      <c r="K12" s="741"/>
      <c r="L12" s="742"/>
      <c r="M12" s="742"/>
      <c r="N12" s="742"/>
      <c r="O12" s="742"/>
      <c r="P12" s="742"/>
      <c r="Q12" s="147"/>
      <c r="R12" s="147"/>
      <c r="S12" s="147"/>
    </row>
    <row r="13" spans="1:19" ht="17.25" thickBot="1" x14ac:dyDescent="0.35">
      <c r="B13" s="18" t="s">
        <v>246</v>
      </c>
      <c r="C13" s="22">
        <v>26</v>
      </c>
      <c r="D13" s="22">
        <v>16.5</v>
      </c>
      <c r="E13" s="22">
        <v>81.3</v>
      </c>
      <c r="F13" s="22">
        <v>7.9</v>
      </c>
      <c r="G13" s="22">
        <v>-1.7</v>
      </c>
      <c r="J13" s="147"/>
      <c r="K13" s="741"/>
      <c r="L13" s="742"/>
      <c r="M13" s="742"/>
      <c r="N13" s="742"/>
      <c r="O13" s="742"/>
      <c r="P13" s="742"/>
      <c r="Q13" s="147"/>
      <c r="R13" s="147"/>
      <c r="S13" s="147"/>
    </row>
    <row r="14" spans="1:19" ht="17.25" thickBot="1" x14ac:dyDescent="0.35">
      <c r="B14" s="18" t="s">
        <v>247</v>
      </c>
      <c r="C14" s="22">
        <v>40.700000000000003</v>
      </c>
      <c r="D14" s="22">
        <v>25.8</v>
      </c>
      <c r="E14" s="22">
        <v>101.8</v>
      </c>
      <c r="F14" s="22">
        <v>10.1</v>
      </c>
      <c r="G14" s="22">
        <v>0.1</v>
      </c>
      <c r="J14" s="147"/>
      <c r="K14" s="741"/>
      <c r="L14" s="742"/>
      <c r="M14" s="742"/>
      <c r="N14" s="742"/>
      <c r="O14" s="742"/>
      <c r="P14" s="742"/>
      <c r="Q14" s="147"/>
      <c r="R14" s="147"/>
      <c r="S14" s="147"/>
    </row>
    <row r="15" spans="1:19" ht="17.25" thickBot="1" x14ac:dyDescent="0.35">
      <c r="B15" s="18" t="s">
        <v>248</v>
      </c>
      <c r="C15" s="22">
        <v>29.7</v>
      </c>
      <c r="D15" s="22">
        <v>18.8</v>
      </c>
      <c r="E15" s="22">
        <v>76.7</v>
      </c>
      <c r="F15" s="22">
        <v>7.9</v>
      </c>
      <c r="G15" s="22">
        <v>-2.2000000000000002</v>
      </c>
      <c r="J15" s="147"/>
      <c r="K15" s="741"/>
      <c r="L15" s="742"/>
      <c r="M15" s="742"/>
      <c r="N15" s="742"/>
      <c r="O15" s="742"/>
      <c r="P15" s="742"/>
      <c r="Q15" s="147"/>
      <c r="R15" s="147"/>
      <c r="S15" s="147"/>
    </row>
    <row r="16" spans="1:19" x14ac:dyDescent="0.3">
      <c r="B16" s="3" t="s">
        <v>28</v>
      </c>
      <c r="J16" s="147"/>
      <c r="K16" s="741"/>
      <c r="L16" s="742"/>
      <c r="M16" s="742"/>
      <c r="N16" s="742"/>
      <c r="O16" s="742"/>
      <c r="P16" s="742"/>
      <c r="Q16" s="147"/>
      <c r="R16" s="147"/>
      <c r="S16" s="147"/>
    </row>
    <row r="18" spans="1:7" ht="17.25" thickBot="1" x14ac:dyDescent="0.35">
      <c r="A18" s="713"/>
      <c r="B18" s="7" t="s">
        <v>1380</v>
      </c>
    </row>
    <row r="19" spans="1:7" ht="25.5" x14ac:dyDescent="0.3">
      <c r="B19" s="624" t="s">
        <v>428</v>
      </c>
      <c r="C19" s="118" t="s">
        <v>429</v>
      </c>
      <c r="D19" s="624" t="s">
        <v>431</v>
      </c>
      <c r="E19" s="118" t="s">
        <v>264</v>
      </c>
    </row>
    <row r="20" spans="1:7" ht="17.25" thickBot="1" x14ac:dyDescent="0.35">
      <c r="B20" s="625"/>
      <c r="C20" s="119" t="s">
        <v>430</v>
      </c>
      <c r="D20" s="625"/>
      <c r="E20" s="119" t="s">
        <v>1136</v>
      </c>
    </row>
    <row r="21" spans="1:7" ht="17.25" thickBot="1" x14ac:dyDescent="0.35">
      <c r="B21" s="175" t="s">
        <v>14</v>
      </c>
      <c r="C21" s="176">
        <v>157.69999999999999</v>
      </c>
      <c r="D21" s="176">
        <v>100</v>
      </c>
      <c r="E21" s="176">
        <v>87.9</v>
      </c>
    </row>
    <row r="22" spans="1:7" ht="17.25" thickBot="1" x14ac:dyDescent="0.35">
      <c r="B22" s="177" t="s">
        <v>276</v>
      </c>
      <c r="C22" s="151"/>
      <c r="D22" s="151"/>
      <c r="E22" s="176"/>
    </row>
    <row r="23" spans="1:7" ht="17.25" thickBot="1" x14ac:dyDescent="0.35">
      <c r="B23" s="177" t="s">
        <v>432</v>
      </c>
      <c r="C23" s="151">
        <v>14.9</v>
      </c>
      <c r="D23" s="151">
        <v>9.4</v>
      </c>
      <c r="E23" s="151">
        <v>85.6</v>
      </c>
    </row>
    <row r="24" spans="1:7" ht="35.25" customHeight="1" thickBot="1" x14ac:dyDescent="0.35">
      <c r="B24" s="177" t="s">
        <v>433</v>
      </c>
      <c r="C24" s="151">
        <v>14.5</v>
      </c>
      <c r="D24" s="151">
        <v>9.1999999999999993</v>
      </c>
      <c r="E24" s="151">
        <v>91.2</v>
      </c>
    </row>
    <row r="25" spans="1:7" ht="26.25" thickBot="1" x14ac:dyDescent="0.35">
      <c r="B25" s="177" t="s">
        <v>434</v>
      </c>
      <c r="C25" s="151">
        <v>18.399999999999999</v>
      </c>
      <c r="D25" s="151">
        <v>11.7</v>
      </c>
      <c r="E25" s="151">
        <v>110.2</v>
      </c>
    </row>
    <row r="26" spans="1:7" ht="17.25" thickBot="1" x14ac:dyDescent="0.35">
      <c r="B26" s="177" t="s">
        <v>435</v>
      </c>
      <c r="C26" s="151">
        <v>23.2</v>
      </c>
      <c r="D26" s="151">
        <v>14.7</v>
      </c>
      <c r="E26" s="151">
        <v>91.7</v>
      </c>
    </row>
    <row r="27" spans="1:7" ht="17.25" thickBot="1" x14ac:dyDescent="0.35">
      <c r="B27" s="177" t="s">
        <v>436</v>
      </c>
      <c r="C27" s="151">
        <v>86.8</v>
      </c>
      <c r="D27" s="151">
        <v>55.1</v>
      </c>
      <c r="E27" s="151">
        <v>83.2</v>
      </c>
    </row>
    <row r="28" spans="1:7" s="173" customFormat="1" ht="17.25" thickBot="1" x14ac:dyDescent="0.35">
      <c r="A28" s="321"/>
      <c r="B28" s="562" t="s">
        <v>437</v>
      </c>
      <c r="C28" s="151">
        <v>22.2</v>
      </c>
      <c r="D28" s="151">
        <v>14.1</v>
      </c>
      <c r="E28" s="151">
        <v>82.8</v>
      </c>
      <c r="F28" s="1"/>
      <c r="G28" s="1"/>
    </row>
    <row r="29" spans="1:7" ht="17.25" thickBot="1" x14ac:dyDescent="0.35">
      <c r="B29" s="562" t="s">
        <v>438</v>
      </c>
      <c r="C29" s="151">
        <v>64.599999999999994</v>
      </c>
      <c r="D29" s="151">
        <v>41</v>
      </c>
      <c r="E29" s="151">
        <v>83.4</v>
      </c>
    </row>
    <row r="30" spans="1:7" x14ac:dyDescent="0.3">
      <c r="B30" s="3" t="s">
        <v>28</v>
      </c>
    </row>
    <row r="32" spans="1:7" x14ac:dyDescent="0.3">
      <c r="B32" s="715" t="s">
        <v>1381</v>
      </c>
    </row>
    <row r="33" spans="2:18" x14ac:dyDescent="0.3">
      <c r="B33" s="249"/>
    </row>
    <row r="34" spans="2:18" x14ac:dyDescent="0.3">
      <c r="B34" s="249"/>
    </row>
    <row r="35" spans="2:18" x14ac:dyDescent="0.3">
      <c r="B35" s="249"/>
      <c r="J35" s="1" t="s">
        <v>859</v>
      </c>
    </row>
    <row r="36" spans="2:18" x14ac:dyDescent="0.3">
      <c r="B36" s="249"/>
      <c r="J36" s="421"/>
      <c r="K36" s="409" t="s">
        <v>1132</v>
      </c>
      <c r="L36" s="409" t="s">
        <v>1131</v>
      </c>
      <c r="M36" s="409" t="s">
        <v>1130</v>
      </c>
      <c r="N36" s="409" t="s">
        <v>447</v>
      </c>
      <c r="O36" s="409" t="s">
        <v>446</v>
      </c>
      <c r="P36" s="409" t="s">
        <v>445</v>
      </c>
      <c r="Q36" s="409" t="s">
        <v>444</v>
      </c>
      <c r="R36" s="409" t="s">
        <v>443</v>
      </c>
    </row>
    <row r="37" spans="2:18" x14ac:dyDescent="0.3">
      <c r="B37" s="249"/>
      <c r="J37" s="409" t="s">
        <v>1152</v>
      </c>
      <c r="K37" s="409">
        <v>157.69999999999999</v>
      </c>
      <c r="L37" s="409">
        <v>179.5</v>
      </c>
      <c r="M37" s="409">
        <v>224</v>
      </c>
      <c r="N37" s="409">
        <v>266</v>
      </c>
      <c r="O37" s="409">
        <v>314.3</v>
      </c>
      <c r="P37" s="409">
        <v>358.7</v>
      </c>
      <c r="Q37" s="409">
        <v>386</v>
      </c>
      <c r="R37" s="409">
        <v>377.5</v>
      </c>
    </row>
    <row r="38" spans="2:18" x14ac:dyDescent="0.3">
      <c r="B38" s="249"/>
      <c r="J38" s="409" t="s">
        <v>1151</v>
      </c>
      <c r="K38" s="409">
        <v>86.7</v>
      </c>
      <c r="L38" s="409">
        <v>104.3</v>
      </c>
      <c r="M38" s="409">
        <v>131.69999999999999</v>
      </c>
      <c r="N38" s="409">
        <v>150.69999999999999</v>
      </c>
      <c r="O38" s="409">
        <v>195.7</v>
      </c>
      <c r="P38" s="409">
        <v>239.6</v>
      </c>
      <c r="Q38" s="409">
        <v>257</v>
      </c>
      <c r="R38" s="409">
        <v>240.7</v>
      </c>
    </row>
    <row r="39" spans="2:18" x14ac:dyDescent="0.3">
      <c r="B39" s="249"/>
      <c r="J39" s="409" t="s">
        <v>1150</v>
      </c>
      <c r="K39" s="409">
        <v>22.2</v>
      </c>
      <c r="L39" s="409">
        <v>26.8</v>
      </c>
      <c r="M39" s="409">
        <v>33.700000000000003</v>
      </c>
      <c r="N39" s="409">
        <v>37.5</v>
      </c>
      <c r="O39" s="409">
        <v>53.5</v>
      </c>
      <c r="P39" s="409">
        <v>64.5</v>
      </c>
      <c r="Q39" s="409">
        <v>61.2</v>
      </c>
      <c r="R39" s="409">
        <v>70.3</v>
      </c>
    </row>
    <row r="40" spans="2:18" x14ac:dyDescent="0.3">
      <c r="B40" s="249"/>
      <c r="J40" s="409" t="s">
        <v>438</v>
      </c>
      <c r="K40" s="409">
        <v>64.599999999999994</v>
      </c>
      <c r="L40" s="409">
        <v>77.5</v>
      </c>
      <c r="M40" s="409">
        <v>98.1</v>
      </c>
      <c r="N40" s="409">
        <v>113.2</v>
      </c>
      <c r="O40" s="409">
        <v>142.30000000000001</v>
      </c>
      <c r="P40" s="409">
        <v>175.1</v>
      </c>
      <c r="Q40" s="409">
        <v>145.19999999999999</v>
      </c>
      <c r="R40" s="409">
        <v>170.4</v>
      </c>
    </row>
    <row r="41" spans="2:18" x14ac:dyDescent="0.3">
      <c r="B41" s="249"/>
    </row>
    <row r="42" spans="2:18" x14ac:dyDescent="0.3">
      <c r="B42" s="249"/>
    </row>
    <row r="43" spans="2:18" x14ac:dyDescent="0.3">
      <c r="B43" s="249"/>
    </row>
    <row r="44" spans="2:18" x14ac:dyDescent="0.3">
      <c r="B44" s="249"/>
    </row>
    <row r="45" spans="2:18" x14ac:dyDescent="0.3">
      <c r="B45" s="249"/>
    </row>
    <row r="46" spans="2:18" x14ac:dyDescent="0.3">
      <c r="B46" s="249"/>
    </row>
    <row r="47" spans="2:18" x14ac:dyDescent="0.3">
      <c r="B47" s="3" t="s">
        <v>28</v>
      </c>
    </row>
  </sheetData>
  <mergeCells count="7">
    <mergeCell ref="C4:C5"/>
    <mergeCell ref="F4:F5"/>
    <mergeCell ref="B19:B20"/>
    <mergeCell ref="D19:D20"/>
    <mergeCell ref="B3:B5"/>
    <mergeCell ref="C3:E3"/>
    <mergeCell ref="F3:G3"/>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2:X90"/>
  <sheetViews>
    <sheetView zoomScale="80" zoomScaleNormal="80" workbookViewId="0">
      <selection activeCell="H9" sqref="H9"/>
    </sheetView>
  </sheetViews>
  <sheetFormatPr defaultRowHeight="16.5" x14ac:dyDescent="0.3"/>
  <cols>
    <col min="1" max="1" width="8.5703125" style="324" customWidth="1"/>
    <col min="2" max="2" width="50.5703125" style="179" customWidth="1"/>
    <col min="3" max="3" width="9.140625" style="179"/>
    <col min="4" max="4" width="11.7109375" style="179" customWidth="1"/>
    <col min="5" max="5" width="9.140625" style="179"/>
    <col min="6" max="6" width="11.5703125" style="179" customWidth="1"/>
    <col min="7" max="9" width="9.140625" style="179"/>
    <col min="10" max="10" width="36.7109375" style="179" customWidth="1"/>
    <col min="11" max="11" width="9.140625" style="179"/>
    <col min="12" max="12" width="23.42578125" style="179" customWidth="1"/>
    <col min="13" max="17" width="7.42578125" style="179" bestFit="1" customWidth="1"/>
    <col min="18" max="19" width="8.42578125" style="179" bestFit="1" customWidth="1"/>
    <col min="20" max="24" width="6" style="179" bestFit="1" customWidth="1"/>
    <col min="25" max="16384" width="9.140625" style="179"/>
  </cols>
  <sheetData>
    <row r="2" spans="1:19" x14ac:dyDescent="0.3">
      <c r="A2" s="745"/>
      <c r="B2" s="180" t="s">
        <v>1382</v>
      </c>
    </row>
    <row r="5" spans="1:19" x14ac:dyDescent="0.3">
      <c r="K5" s="179" t="s">
        <v>859</v>
      </c>
    </row>
    <row r="6" spans="1:19" x14ac:dyDescent="0.3">
      <c r="K6" s="421"/>
      <c r="L6" s="421">
        <v>2012</v>
      </c>
      <c r="M6" s="421">
        <v>2013</v>
      </c>
      <c r="N6" s="421">
        <v>2014</v>
      </c>
      <c r="O6" s="421">
        <v>2015</v>
      </c>
      <c r="P6" s="421">
        <v>2016</v>
      </c>
      <c r="Q6" s="421">
        <v>2017</v>
      </c>
      <c r="R6" s="421">
        <v>2018</v>
      </c>
      <c r="S6" s="421">
        <v>2019</v>
      </c>
    </row>
    <row r="7" spans="1:19" x14ac:dyDescent="0.3">
      <c r="K7" s="409" t="s">
        <v>1154</v>
      </c>
      <c r="L7" s="525">
        <v>805</v>
      </c>
      <c r="M7" s="525">
        <v>824</v>
      </c>
      <c r="N7" s="525">
        <v>858</v>
      </c>
      <c r="O7" s="525">
        <v>883</v>
      </c>
      <c r="P7" s="525">
        <v>912</v>
      </c>
      <c r="Q7" s="525">
        <v>954</v>
      </c>
      <c r="R7" s="525">
        <v>1013</v>
      </c>
      <c r="S7" s="525">
        <v>1092</v>
      </c>
    </row>
    <row r="8" spans="1:19" x14ac:dyDescent="0.3">
      <c r="B8" s="178"/>
    </row>
    <row r="16" spans="1:19" x14ac:dyDescent="0.3">
      <c r="B16" s="113" t="s">
        <v>1153</v>
      </c>
    </row>
    <row r="17" spans="1:24" x14ac:dyDescent="0.3">
      <c r="A17" s="249"/>
      <c r="B17" s="178"/>
      <c r="L17" s="422"/>
      <c r="M17" s="422"/>
      <c r="N17" s="422"/>
      <c r="O17" s="422"/>
      <c r="P17" s="422"/>
      <c r="Q17" s="422"/>
      <c r="R17" s="422"/>
      <c r="S17" s="422"/>
      <c r="T17" s="422"/>
    </row>
    <row r="18" spans="1:24" x14ac:dyDescent="0.3">
      <c r="A18" s="677"/>
      <c r="B18" s="474" t="s">
        <v>1383</v>
      </c>
      <c r="L18" s="423"/>
      <c r="M18" s="423"/>
      <c r="N18" s="423"/>
      <c r="O18" s="423"/>
      <c r="P18" s="423"/>
      <c r="Q18" s="423"/>
      <c r="R18" s="423"/>
      <c r="S18" s="423"/>
      <c r="T18" s="423"/>
    </row>
    <row r="19" spans="1:24" x14ac:dyDescent="0.3">
      <c r="A19" s="249"/>
      <c r="L19" s="423"/>
      <c r="M19" s="424"/>
      <c r="N19" s="424"/>
      <c r="O19" s="424"/>
      <c r="P19" s="424"/>
      <c r="Q19" s="424"/>
      <c r="R19" s="424"/>
      <c r="S19" s="424"/>
      <c r="T19" s="424"/>
    </row>
    <row r="20" spans="1:24" x14ac:dyDescent="0.3">
      <c r="L20" s="423"/>
      <c r="M20" s="424"/>
      <c r="N20" s="424"/>
      <c r="O20" s="424"/>
      <c r="P20" s="424"/>
      <c r="Q20" s="424"/>
      <c r="R20" s="424"/>
      <c r="S20" s="424"/>
      <c r="T20" s="424"/>
    </row>
    <row r="21" spans="1:24" x14ac:dyDescent="0.3">
      <c r="L21" s="180" t="s">
        <v>792</v>
      </c>
      <c r="M21" s="180"/>
      <c r="N21" s="180"/>
      <c r="O21" s="180"/>
      <c r="P21" s="180"/>
      <c r="Q21" s="180"/>
      <c r="R21" s="180"/>
      <c r="S21" s="180"/>
      <c r="T21" s="180"/>
      <c r="U21" s="180"/>
    </row>
    <row r="22" spans="1:24" x14ac:dyDescent="0.3">
      <c r="L22" s="181"/>
      <c r="M22" s="322" t="s">
        <v>439</v>
      </c>
      <c r="N22" s="322" t="s">
        <v>440</v>
      </c>
      <c r="O22" s="322" t="s">
        <v>441</v>
      </c>
      <c r="P22" s="322" t="s">
        <v>442</v>
      </c>
      <c r="Q22" s="322" t="s">
        <v>443</v>
      </c>
      <c r="R22" s="322" t="s">
        <v>444</v>
      </c>
      <c r="S22" s="322" t="s">
        <v>445</v>
      </c>
      <c r="T22" s="322" t="s">
        <v>446</v>
      </c>
      <c r="U22" s="322" t="s">
        <v>447</v>
      </c>
      <c r="V22" s="322">
        <v>2017</v>
      </c>
      <c r="W22" s="322">
        <v>2018</v>
      </c>
      <c r="X22" s="322">
        <v>2019</v>
      </c>
    </row>
    <row r="23" spans="1:24" x14ac:dyDescent="0.3">
      <c r="L23" s="181" t="s">
        <v>790</v>
      </c>
      <c r="M23" s="323">
        <v>108.1</v>
      </c>
      <c r="N23" s="323">
        <v>103</v>
      </c>
      <c r="O23" s="323">
        <v>103.2</v>
      </c>
      <c r="P23" s="323">
        <v>102.2</v>
      </c>
      <c r="Q23" s="323">
        <v>102.4</v>
      </c>
      <c r="R23" s="323">
        <v>102.4</v>
      </c>
      <c r="S23" s="323">
        <v>104.1</v>
      </c>
      <c r="T23" s="323">
        <v>102.9</v>
      </c>
      <c r="U23" s="323">
        <v>103.3</v>
      </c>
      <c r="V23" s="323">
        <v>104.6</v>
      </c>
      <c r="W23" s="323">
        <v>106.2</v>
      </c>
      <c r="X23" s="323">
        <v>107.8</v>
      </c>
    </row>
    <row r="24" spans="1:24" x14ac:dyDescent="0.3">
      <c r="L24" s="181" t="s">
        <v>791</v>
      </c>
      <c r="M24" s="323">
        <v>103.3</v>
      </c>
      <c r="N24" s="323">
        <v>101.4</v>
      </c>
      <c r="O24" s="323">
        <v>102.2</v>
      </c>
      <c r="P24" s="323">
        <v>98.4</v>
      </c>
      <c r="Q24" s="323">
        <v>98.8</v>
      </c>
      <c r="R24" s="323">
        <v>101</v>
      </c>
      <c r="S24" s="323">
        <v>104.2</v>
      </c>
      <c r="T24" s="323">
        <v>103.2</v>
      </c>
      <c r="U24" s="323">
        <v>103.8</v>
      </c>
      <c r="V24" s="323">
        <v>103.3</v>
      </c>
      <c r="W24" s="323">
        <v>103.6</v>
      </c>
      <c r="X24" s="323">
        <v>105</v>
      </c>
    </row>
    <row r="26" spans="1:24" x14ac:dyDescent="0.3">
      <c r="L26" s="182" t="s">
        <v>1090</v>
      </c>
    </row>
    <row r="27" spans="1:24" x14ac:dyDescent="0.3">
      <c r="L27" s="182" t="s">
        <v>448</v>
      </c>
    </row>
    <row r="35" spans="2:7" x14ac:dyDescent="0.3">
      <c r="B35" s="182" t="s">
        <v>1253</v>
      </c>
    </row>
    <row r="36" spans="2:7" x14ac:dyDescent="0.3">
      <c r="B36" s="182"/>
    </row>
    <row r="37" spans="2:7" ht="17.25" thickBot="1" x14ac:dyDescent="0.35">
      <c r="B37" s="563" t="s">
        <v>1384</v>
      </c>
    </row>
    <row r="38" spans="2:7" ht="17.25" thickBot="1" x14ac:dyDescent="0.35">
      <c r="B38" s="631"/>
      <c r="C38" s="448">
        <v>2019</v>
      </c>
      <c r="D38" s="449" t="s">
        <v>264</v>
      </c>
      <c r="E38" s="448" t="s">
        <v>1241</v>
      </c>
      <c r="F38" s="633" t="s">
        <v>1242</v>
      </c>
      <c r="G38" s="633"/>
    </row>
    <row r="39" spans="2:7" x14ac:dyDescent="0.3">
      <c r="B39" s="632"/>
      <c r="C39" s="468" t="s">
        <v>481</v>
      </c>
      <c r="D39" s="468" t="s">
        <v>1136</v>
      </c>
      <c r="E39" s="468" t="s">
        <v>481</v>
      </c>
      <c r="F39" s="468" t="s">
        <v>481</v>
      </c>
      <c r="G39" s="468" t="s">
        <v>267</v>
      </c>
    </row>
    <row r="40" spans="2:7" ht="17.25" thickBot="1" x14ac:dyDescent="0.35">
      <c r="B40" s="170" t="s">
        <v>240</v>
      </c>
      <c r="C40" s="171">
        <v>1092</v>
      </c>
      <c r="D40" s="417">
        <v>107.8</v>
      </c>
      <c r="E40" s="469">
        <v>79</v>
      </c>
      <c r="F40" s="469">
        <v>0</v>
      </c>
      <c r="G40" s="470">
        <v>100</v>
      </c>
    </row>
    <row r="41" spans="2:7" ht="17.25" thickBot="1" x14ac:dyDescent="0.35">
      <c r="B41" s="168" t="s">
        <v>276</v>
      </c>
      <c r="C41" s="169"/>
      <c r="D41" s="418"/>
      <c r="E41" s="185"/>
      <c r="F41" s="185"/>
      <c r="G41" s="470"/>
    </row>
    <row r="42" spans="2:7" ht="17.25" thickBot="1" x14ac:dyDescent="0.35">
      <c r="B42" s="168" t="s">
        <v>83</v>
      </c>
      <c r="C42" s="169" t="s">
        <v>1243</v>
      </c>
      <c r="D42" s="418">
        <v>106.8</v>
      </c>
      <c r="E42" s="185">
        <v>87</v>
      </c>
      <c r="F42" s="185">
        <v>267</v>
      </c>
      <c r="G42" s="41">
        <v>124.5</v>
      </c>
    </row>
    <row r="43" spans="2:7" ht="17.25" thickBot="1" x14ac:dyDescent="0.35">
      <c r="B43" s="168" t="s">
        <v>84</v>
      </c>
      <c r="C43" s="169">
        <v>1025</v>
      </c>
      <c r="D43" s="418">
        <v>107.7</v>
      </c>
      <c r="E43" s="185">
        <v>73</v>
      </c>
      <c r="F43" s="185">
        <v>-67</v>
      </c>
      <c r="G43" s="41">
        <v>93.9</v>
      </c>
    </row>
    <row r="44" spans="2:7" ht="17.25" thickBot="1" x14ac:dyDescent="0.35">
      <c r="B44" s="168" t="s">
        <v>85</v>
      </c>
      <c r="C44" s="169">
        <v>1015</v>
      </c>
      <c r="D44" s="418">
        <v>106.7</v>
      </c>
      <c r="E44" s="185">
        <v>64</v>
      </c>
      <c r="F44" s="185">
        <v>-77</v>
      </c>
      <c r="G44" s="41">
        <v>92.9</v>
      </c>
    </row>
    <row r="45" spans="2:7" ht="17.25" thickBot="1" x14ac:dyDescent="0.35">
      <c r="B45" s="168" t="s">
        <v>86</v>
      </c>
      <c r="C45" s="169">
        <v>909</v>
      </c>
      <c r="D45" s="418">
        <v>109.3</v>
      </c>
      <c r="E45" s="185">
        <v>77</v>
      </c>
      <c r="F45" s="185">
        <v>-183</v>
      </c>
      <c r="G45" s="41">
        <v>83.2</v>
      </c>
    </row>
    <row r="46" spans="2:7" ht="17.25" thickBot="1" x14ac:dyDescent="0.35">
      <c r="B46" s="168" t="s">
        <v>87</v>
      </c>
      <c r="C46" s="169">
        <v>981</v>
      </c>
      <c r="D46" s="418">
        <v>107.7</v>
      </c>
      <c r="E46" s="185">
        <v>70</v>
      </c>
      <c r="F46" s="185">
        <v>-111</v>
      </c>
      <c r="G46" s="41">
        <v>89.8</v>
      </c>
    </row>
    <row r="47" spans="2:7" ht="17.25" thickBot="1" x14ac:dyDescent="0.35">
      <c r="B47" s="168" t="s">
        <v>88</v>
      </c>
      <c r="C47" s="169">
        <v>943</v>
      </c>
      <c r="D47" s="418">
        <v>109.8</v>
      </c>
      <c r="E47" s="185">
        <v>84</v>
      </c>
      <c r="F47" s="185">
        <v>-149</v>
      </c>
      <c r="G47" s="41">
        <v>86.4</v>
      </c>
    </row>
    <row r="48" spans="2:7" ht="17.25" thickBot="1" x14ac:dyDescent="0.35">
      <c r="B48" s="168" t="s">
        <v>89</v>
      </c>
      <c r="C48" s="169">
        <v>844</v>
      </c>
      <c r="D48" s="418">
        <v>108.9</v>
      </c>
      <c r="E48" s="185">
        <v>69</v>
      </c>
      <c r="F48" s="185">
        <v>-248</v>
      </c>
      <c r="G48" s="41">
        <v>77.3</v>
      </c>
    </row>
    <row r="49" spans="1:12" ht="17.25" thickBot="1" x14ac:dyDescent="0.35">
      <c r="B49" s="168" t="s">
        <v>90</v>
      </c>
      <c r="C49" s="169">
        <v>1003</v>
      </c>
      <c r="D49" s="418">
        <v>108</v>
      </c>
      <c r="E49" s="185">
        <v>74</v>
      </c>
      <c r="F49" s="185">
        <v>-89</v>
      </c>
      <c r="G49" s="41">
        <v>91.8</v>
      </c>
    </row>
    <row r="50" spans="1:12" x14ac:dyDescent="0.3">
      <c r="B50" s="3" t="s">
        <v>1240</v>
      </c>
    </row>
    <row r="52" spans="1:12" s="1" customFormat="1" ht="17.25" thickBot="1" x14ac:dyDescent="0.35">
      <c r="A52" s="264"/>
      <c r="B52" s="7" t="s">
        <v>1385</v>
      </c>
    </row>
    <row r="53" spans="1:12" s="1" customFormat="1" ht="17.25" thickBot="1" x14ac:dyDescent="0.35">
      <c r="A53" s="249"/>
      <c r="B53" s="629" t="s">
        <v>460</v>
      </c>
      <c r="C53" s="613">
        <v>2018</v>
      </c>
      <c r="D53" s="614"/>
      <c r="E53" s="613">
        <v>2019</v>
      </c>
      <c r="F53" s="614"/>
      <c r="L53" s="179"/>
    </row>
    <row r="54" spans="1:12" s="1" customFormat="1" ht="50.25" thickBot="1" x14ac:dyDescent="0.35">
      <c r="A54" s="249"/>
      <c r="B54" s="630"/>
      <c r="C54" s="382" t="s">
        <v>461</v>
      </c>
      <c r="D54" s="524" t="s">
        <v>905</v>
      </c>
      <c r="E54" s="382" t="s">
        <v>461</v>
      </c>
      <c r="F54" s="382" t="s">
        <v>1137</v>
      </c>
      <c r="J54" s="526"/>
      <c r="K54" s="527"/>
    </row>
    <row r="55" spans="1:12" s="1" customFormat="1" ht="17.25" thickBot="1" x14ac:dyDescent="0.35">
      <c r="A55" s="249"/>
      <c r="B55" s="168" t="s">
        <v>462</v>
      </c>
      <c r="C55" s="22">
        <v>774</v>
      </c>
      <c r="D55" s="22">
        <v>105.3</v>
      </c>
      <c r="E55" s="22">
        <v>824</v>
      </c>
      <c r="F55" s="41">
        <f>E55/C55*100</f>
        <v>106.45994832041343</v>
      </c>
      <c r="H55" s="10"/>
      <c r="J55" s="528"/>
      <c r="K55" s="529"/>
    </row>
    <row r="56" spans="1:12" s="1" customFormat="1" ht="17.25" thickBot="1" x14ac:dyDescent="0.35">
      <c r="A56" s="249"/>
      <c r="B56" s="168" t="s">
        <v>463</v>
      </c>
      <c r="C56" s="22">
        <v>1119</v>
      </c>
      <c r="D56" s="22">
        <v>107</v>
      </c>
      <c r="E56" s="185">
        <v>1171</v>
      </c>
      <c r="F56" s="41">
        <f t="shared" ref="F56:F74" si="0">E56/C56*100</f>
        <v>104.64700625558534</v>
      </c>
      <c r="H56" s="10"/>
      <c r="J56" s="530"/>
      <c r="K56" s="529"/>
    </row>
    <row r="57" spans="1:12" s="1" customFormat="1" ht="17.25" thickBot="1" x14ac:dyDescent="0.35">
      <c r="A57" s="249"/>
      <c r="B57" s="168" t="s">
        <v>1353</v>
      </c>
      <c r="C57" s="22">
        <v>1179</v>
      </c>
      <c r="D57" s="22">
        <v>109.3</v>
      </c>
      <c r="E57" s="185">
        <v>1240</v>
      </c>
      <c r="F57" s="41">
        <f t="shared" si="0"/>
        <v>105.17387616624259</v>
      </c>
      <c r="H57" s="10"/>
      <c r="J57" s="530"/>
      <c r="K57" s="529"/>
    </row>
    <row r="58" spans="1:12" s="1" customFormat="1" ht="17.25" thickBot="1" x14ac:dyDescent="0.35">
      <c r="A58" s="249"/>
      <c r="B58" s="168" t="s">
        <v>1354</v>
      </c>
      <c r="C58" s="22">
        <v>1102</v>
      </c>
      <c r="D58" s="22">
        <v>106.9</v>
      </c>
      <c r="E58" s="185">
        <v>1153</v>
      </c>
      <c r="F58" s="41">
        <f t="shared" si="0"/>
        <v>104.62794918330309</v>
      </c>
      <c r="H58" s="10"/>
      <c r="J58" s="531"/>
      <c r="K58" s="529"/>
    </row>
    <row r="59" spans="1:12" s="1" customFormat="1" ht="17.25" thickBot="1" x14ac:dyDescent="0.35">
      <c r="A59" s="249"/>
      <c r="B59" s="172" t="s">
        <v>1355</v>
      </c>
      <c r="C59" s="22">
        <v>1749</v>
      </c>
      <c r="D59" s="22">
        <v>105.3</v>
      </c>
      <c r="E59" s="185">
        <v>1836</v>
      </c>
      <c r="F59" s="41">
        <f t="shared" si="0"/>
        <v>104.97427101200687</v>
      </c>
      <c r="H59" s="10"/>
      <c r="J59" s="531"/>
      <c r="K59" s="529"/>
    </row>
    <row r="60" spans="1:12" s="1" customFormat="1" ht="33.75" thickBot="1" x14ac:dyDescent="0.35">
      <c r="A60" s="249"/>
      <c r="B60" s="172" t="s">
        <v>1356</v>
      </c>
      <c r="C60" s="22">
        <v>989</v>
      </c>
      <c r="D60" s="22">
        <v>107.3</v>
      </c>
      <c r="E60" s="22">
        <v>1056</v>
      </c>
      <c r="F60" s="41">
        <f t="shared" si="0"/>
        <v>106.77451971688573</v>
      </c>
      <c r="H60" s="10"/>
      <c r="J60" s="532"/>
      <c r="K60" s="529"/>
    </row>
    <row r="61" spans="1:12" s="1" customFormat="1" ht="17.25" thickBot="1" x14ac:dyDescent="0.35">
      <c r="A61" s="249"/>
      <c r="B61" s="168" t="s">
        <v>466</v>
      </c>
      <c r="C61" s="22">
        <v>713</v>
      </c>
      <c r="D61" s="22">
        <v>106.4</v>
      </c>
      <c r="E61" s="22">
        <v>746</v>
      </c>
      <c r="F61" s="41">
        <f t="shared" si="0"/>
        <v>104.62833099579242</v>
      </c>
      <c r="H61" s="10"/>
      <c r="J61" s="532"/>
      <c r="K61" s="529"/>
    </row>
    <row r="62" spans="1:12" s="1" customFormat="1" ht="33.75" thickBot="1" x14ac:dyDescent="0.35">
      <c r="A62" s="249"/>
      <c r="B62" s="172" t="s">
        <v>467</v>
      </c>
      <c r="C62" s="22">
        <v>933</v>
      </c>
      <c r="D62" s="22">
        <v>107.7</v>
      </c>
      <c r="E62" s="22">
        <v>1002</v>
      </c>
      <c r="F62" s="41">
        <f t="shared" si="0"/>
        <v>107.39549839228295</v>
      </c>
      <c r="H62" s="10"/>
      <c r="J62" s="531"/>
      <c r="K62" s="529"/>
    </row>
    <row r="63" spans="1:12" s="1" customFormat="1" ht="17.25" thickBot="1" x14ac:dyDescent="0.35">
      <c r="A63" s="249"/>
      <c r="B63" s="168" t="s">
        <v>468</v>
      </c>
      <c r="C63" s="22">
        <v>1004</v>
      </c>
      <c r="D63" s="22">
        <v>104.6</v>
      </c>
      <c r="E63" s="185">
        <v>1072</v>
      </c>
      <c r="F63" s="41">
        <f t="shared" si="0"/>
        <v>106.77290836653385</v>
      </c>
      <c r="H63" s="10"/>
      <c r="J63" s="530"/>
      <c r="K63" s="529"/>
    </row>
    <row r="64" spans="1:12" s="1" customFormat="1" ht="17.25" thickBot="1" x14ac:dyDescent="0.35">
      <c r="A64" s="249"/>
      <c r="B64" s="168" t="s">
        <v>469</v>
      </c>
      <c r="C64" s="22">
        <v>595</v>
      </c>
      <c r="D64" s="22">
        <v>103.3</v>
      </c>
      <c r="E64" s="22">
        <v>658</v>
      </c>
      <c r="F64" s="41">
        <f t="shared" si="0"/>
        <v>110.58823529411765</v>
      </c>
      <c r="H64" s="10"/>
      <c r="J64" s="531"/>
      <c r="K64" s="529"/>
    </row>
    <row r="65" spans="1:11" s="1" customFormat="1" ht="17.25" thickBot="1" x14ac:dyDescent="0.35">
      <c r="A65" s="249"/>
      <c r="B65" s="168" t="s">
        <v>470</v>
      </c>
      <c r="C65" s="22">
        <v>1849</v>
      </c>
      <c r="D65" s="22">
        <v>107.6</v>
      </c>
      <c r="E65" s="185">
        <v>1922</v>
      </c>
      <c r="F65" s="41">
        <f t="shared" si="0"/>
        <v>103.94808004326663</v>
      </c>
      <c r="H65" s="10"/>
      <c r="J65" s="530"/>
      <c r="K65" s="529"/>
    </row>
    <row r="66" spans="1:11" s="1" customFormat="1" ht="17.25" thickBot="1" x14ac:dyDescent="0.35">
      <c r="A66" s="249"/>
      <c r="B66" s="168" t="s">
        <v>471</v>
      </c>
      <c r="C66" s="22">
        <v>1857</v>
      </c>
      <c r="D66" s="22">
        <v>106.2</v>
      </c>
      <c r="E66" s="185">
        <v>1941</v>
      </c>
      <c r="F66" s="41">
        <f t="shared" si="0"/>
        <v>104.52342487883683</v>
      </c>
      <c r="H66" s="10"/>
      <c r="J66" s="531"/>
      <c r="K66" s="529"/>
    </row>
    <row r="67" spans="1:11" s="1" customFormat="1" ht="17.25" thickBot="1" x14ac:dyDescent="0.35">
      <c r="A67" s="249"/>
      <c r="B67" s="168" t="s">
        <v>472</v>
      </c>
      <c r="C67" s="22">
        <v>963</v>
      </c>
      <c r="D67" s="22">
        <v>102.9</v>
      </c>
      <c r="E67" s="22">
        <v>1004</v>
      </c>
      <c r="F67" s="41">
        <f t="shared" si="0"/>
        <v>104.25752855659398</v>
      </c>
      <c r="H67" s="10"/>
      <c r="J67" s="531"/>
      <c r="K67" s="529"/>
    </row>
    <row r="68" spans="1:11" s="1" customFormat="1" ht="17.25" thickBot="1" x14ac:dyDescent="0.35">
      <c r="A68" s="249"/>
      <c r="B68" s="168" t="s">
        <v>473</v>
      </c>
      <c r="C68" s="22">
        <v>1121</v>
      </c>
      <c r="D68" s="22">
        <v>104.6</v>
      </c>
      <c r="E68" s="185">
        <v>1210</v>
      </c>
      <c r="F68" s="41">
        <f t="shared" si="0"/>
        <v>107.9393398751115</v>
      </c>
      <c r="H68" s="10"/>
      <c r="J68" s="530"/>
      <c r="K68" s="529"/>
    </row>
    <row r="69" spans="1:11" s="1" customFormat="1" ht="17.25" thickBot="1" x14ac:dyDescent="0.35">
      <c r="A69" s="249"/>
      <c r="B69" s="168" t="s">
        <v>474</v>
      </c>
      <c r="C69" s="22">
        <v>900</v>
      </c>
      <c r="D69" s="22">
        <v>101.5</v>
      </c>
      <c r="E69" s="22">
        <v>948</v>
      </c>
      <c r="F69" s="41">
        <f t="shared" si="0"/>
        <v>105.33333333333333</v>
      </c>
      <c r="H69" s="10"/>
      <c r="J69" s="531"/>
      <c r="K69" s="529"/>
    </row>
    <row r="70" spans="1:11" s="1" customFormat="1" ht="17.25" thickBot="1" x14ac:dyDescent="0.35">
      <c r="A70" s="249"/>
      <c r="B70" s="172" t="s">
        <v>475</v>
      </c>
      <c r="C70" s="22">
        <v>1311</v>
      </c>
      <c r="D70" s="22">
        <v>107.9</v>
      </c>
      <c r="E70" s="185">
        <v>1523</v>
      </c>
      <c r="F70" s="41">
        <f t="shared" si="0"/>
        <v>116.17086193745232</v>
      </c>
      <c r="H70" s="10"/>
      <c r="J70" s="531"/>
      <c r="K70" s="529"/>
    </row>
    <row r="71" spans="1:11" s="1" customFormat="1" ht="17.25" thickBot="1" x14ac:dyDescent="0.35">
      <c r="A71" s="249"/>
      <c r="B71" s="168" t="s">
        <v>476</v>
      </c>
      <c r="C71" s="22">
        <v>920</v>
      </c>
      <c r="D71" s="22">
        <v>104.7</v>
      </c>
      <c r="E71" s="22">
        <v>1034</v>
      </c>
      <c r="F71" s="41">
        <f t="shared" si="0"/>
        <v>112.39130434782609</v>
      </c>
      <c r="H71" s="10"/>
    </row>
    <row r="72" spans="1:11" s="1" customFormat="1" ht="17.25" thickBot="1" x14ac:dyDescent="0.35">
      <c r="A72" s="249"/>
      <c r="B72" s="168" t="s">
        <v>477</v>
      </c>
      <c r="C72" s="22">
        <v>1013</v>
      </c>
      <c r="D72" s="22">
        <v>107.2</v>
      </c>
      <c r="E72" s="185">
        <v>1128</v>
      </c>
      <c r="F72" s="41">
        <f t="shared" si="0"/>
        <v>111.35241855873643</v>
      </c>
      <c r="H72" s="10"/>
      <c r="J72" s="8"/>
    </row>
    <row r="73" spans="1:11" s="1" customFormat="1" ht="17.25" thickBot="1" x14ac:dyDescent="0.35">
      <c r="A73" s="249"/>
      <c r="B73" s="168" t="s">
        <v>478</v>
      </c>
      <c r="C73" s="22">
        <v>807</v>
      </c>
      <c r="D73" s="22">
        <v>109.5</v>
      </c>
      <c r="E73" s="22">
        <v>909</v>
      </c>
      <c r="F73" s="41">
        <f t="shared" si="0"/>
        <v>112.63940520446096</v>
      </c>
      <c r="H73" s="10"/>
    </row>
    <row r="74" spans="1:11" s="1" customFormat="1" ht="17.25" thickBot="1" x14ac:dyDescent="0.35">
      <c r="A74" s="249"/>
      <c r="B74" s="168" t="s">
        <v>479</v>
      </c>
      <c r="C74" s="22">
        <v>672</v>
      </c>
      <c r="D74" s="22">
        <v>108.7</v>
      </c>
      <c r="E74" s="22">
        <v>720</v>
      </c>
      <c r="F74" s="41">
        <f t="shared" si="0"/>
        <v>107.14285714285714</v>
      </c>
      <c r="H74" s="10"/>
    </row>
    <row r="75" spans="1:11" s="1" customFormat="1" ht="17.25" thickBot="1" x14ac:dyDescent="0.35">
      <c r="A75" s="249"/>
      <c r="B75" s="170" t="s">
        <v>480</v>
      </c>
      <c r="C75" s="121">
        <v>1013</v>
      </c>
      <c r="D75" s="121">
        <v>106.2</v>
      </c>
      <c r="E75" s="171">
        <v>1092</v>
      </c>
      <c r="F75" s="417">
        <f>E75/C75*100</f>
        <v>107.79861796643632</v>
      </c>
      <c r="H75" s="10"/>
      <c r="J75" s="8"/>
    </row>
    <row r="76" spans="1:11" s="1" customFormat="1" x14ac:dyDescent="0.3">
      <c r="A76" s="249"/>
      <c r="B76" s="3" t="s">
        <v>1357</v>
      </c>
      <c r="H76" s="383"/>
    </row>
    <row r="77" spans="1:11" s="1" customFormat="1" x14ac:dyDescent="0.3">
      <c r="A77" s="249"/>
    </row>
    <row r="78" spans="1:11" s="1" customFormat="1" ht="17.25" thickBot="1" x14ac:dyDescent="0.35">
      <c r="A78" s="264"/>
      <c r="B78" s="7" t="s">
        <v>1386</v>
      </c>
    </row>
    <row r="79" spans="1:11" s="1" customFormat="1" ht="15.75" customHeight="1" thickBot="1" x14ac:dyDescent="0.35">
      <c r="A79" s="249"/>
      <c r="B79" s="606" t="s">
        <v>281</v>
      </c>
      <c r="C79" s="381">
        <v>2018</v>
      </c>
      <c r="D79" s="627" t="s">
        <v>906</v>
      </c>
      <c r="E79" s="628"/>
      <c r="F79" s="381">
        <v>2019</v>
      </c>
      <c r="G79" s="627" t="s">
        <v>1239</v>
      </c>
      <c r="H79" s="628"/>
    </row>
    <row r="80" spans="1:11" s="1" customFormat="1" ht="33.75" thickBot="1" x14ac:dyDescent="0.35">
      <c r="A80" s="249"/>
      <c r="B80" s="607"/>
      <c r="C80" s="382" t="s">
        <v>481</v>
      </c>
      <c r="D80" s="382" t="s">
        <v>482</v>
      </c>
      <c r="E80" s="382" t="s">
        <v>483</v>
      </c>
      <c r="F80" s="382" t="s">
        <v>481</v>
      </c>
      <c r="G80" s="382" t="s">
        <v>482</v>
      </c>
      <c r="H80" s="382" t="s">
        <v>483</v>
      </c>
    </row>
    <row r="81" spans="1:8" s="1" customFormat="1" ht="17.25" thickBot="1" x14ac:dyDescent="0.35">
      <c r="A81" s="249"/>
      <c r="B81" s="38" t="s">
        <v>984</v>
      </c>
      <c r="C81" s="117">
        <v>736</v>
      </c>
      <c r="D81" s="117">
        <v>103.1</v>
      </c>
      <c r="E81" s="117">
        <v>100.6</v>
      </c>
      <c r="F81" s="117">
        <v>778</v>
      </c>
      <c r="G81" s="117">
        <v>105.7</v>
      </c>
      <c r="H81" s="117">
        <v>102.9</v>
      </c>
    </row>
    <row r="82" spans="1:8" s="1" customFormat="1" ht="17.25" thickBot="1" x14ac:dyDescent="0.35">
      <c r="A82" s="249"/>
      <c r="B82" s="38" t="s">
        <v>285</v>
      </c>
      <c r="C82" s="117">
        <v>984</v>
      </c>
      <c r="D82" s="117">
        <v>105.5</v>
      </c>
      <c r="E82" s="117">
        <v>102.9</v>
      </c>
      <c r="F82" s="192">
        <v>1062</v>
      </c>
      <c r="G82" s="117">
        <v>107.9</v>
      </c>
      <c r="H82" s="117">
        <v>105.1</v>
      </c>
    </row>
    <row r="83" spans="1:8" s="1" customFormat="1" ht="17.25" thickBot="1" x14ac:dyDescent="0.35">
      <c r="A83" s="249"/>
      <c r="B83" s="38" t="s">
        <v>286</v>
      </c>
      <c r="C83" s="192">
        <v>1099</v>
      </c>
      <c r="D83" s="117">
        <v>106.8</v>
      </c>
      <c r="E83" s="117">
        <v>104.2</v>
      </c>
      <c r="F83" s="192">
        <v>1196</v>
      </c>
      <c r="G83" s="117">
        <v>108.8</v>
      </c>
      <c r="H83" s="117">
        <v>105.9</v>
      </c>
    </row>
    <row r="84" spans="1:8" s="1" customFormat="1" ht="17.25" thickBot="1" x14ac:dyDescent="0.35">
      <c r="A84" s="249"/>
      <c r="B84" s="38" t="s">
        <v>287</v>
      </c>
      <c r="C84" s="192">
        <v>1183</v>
      </c>
      <c r="D84" s="117">
        <v>107.3</v>
      </c>
      <c r="E84" s="117">
        <v>104.7</v>
      </c>
      <c r="F84" s="192">
        <v>1300</v>
      </c>
      <c r="G84" s="117">
        <v>109.9</v>
      </c>
      <c r="H84" s="117">
        <v>107</v>
      </c>
    </row>
    <row r="85" spans="1:8" s="1" customFormat="1" ht="17.25" thickBot="1" x14ac:dyDescent="0.35">
      <c r="A85" s="249"/>
      <c r="B85" s="38" t="s">
        <v>288</v>
      </c>
      <c r="C85" s="192">
        <v>1242</v>
      </c>
      <c r="D85" s="117">
        <v>106.2</v>
      </c>
      <c r="E85" s="117">
        <v>103.6</v>
      </c>
      <c r="F85" s="192">
        <v>1335</v>
      </c>
      <c r="G85" s="117">
        <v>107.5</v>
      </c>
      <c r="H85" s="117">
        <v>104.7</v>
      </c>
    </row>
    <row r="86" spans="1:8" s="1" customFormat="1" ht="17.25" thickBot="1" x14ac:dyDescent="0.35">
      <c r="A86" s="249"/>
      <c r="B86" s="38" t="s">
        <v>289</v>
      </c>
      <c r="C86" s="192">
        <v>1348</v>
      </c>
      <c r="D86" s="117">
        <v>108.1</v>
      </c>
      <c r="E86" s="117">
        <v>105.5</v>
      </c>
      <c r="F86" s="192">
        <v>1473</v>
      </c>
      <c r="G86" s="117">
        <v>109.3</v>
      </c>
      <c r="H86" s="117">
        <v>106.4</v>
      </c>
    </row>
    <row r="87" spans="1:8" s="1" customFormat="1" ht="18.75" thickBot="1" x14ac:dyDescent="0.35">
      <c r="A87" s="249"/>
      <c r="B87" s="38" t="s">
        <v>982</v>
      </c>
      <c r="C87" s="117">
        <v>635</v>
      </c>
      <c r="D87" s="117">
        <v>103.1</v>
      </c>
      <c r="E87" s="117">
        <v>100.6</v>
      </c>
      <c r="F87" s="117">
        <v>662</v>
      </c>
      <c r="G87" s="117">
        <v>104.3</v>
      </c>
      <c r="H87" s="117">
        <v>101.6</v>
      </c>
    </row>
    <row r="88" spans="1:8" s="1" customFormat="1" ht="17.25" thickBot="1" x14ac:dyDescent="0.35">
      <c r="A88" s="249"/>
      <c r="B88" s="112" t="s">
        <v>14</v>
      </c>
      <c r="C88" s="193">
        <v>1013</v>
      </c>
      <c r="D88" s="116">
        <v>106.2</v>
      </c>
      <c r="E88" s="116">
        <v>103.6</v>
      </c>
      <c r="F88" s="193">
        <v>1092</v>
      </c>
      <c r="G88" s="116">
        <v>107.8</v>
      </c>
      <c r="H88" s="440">
        <v>105</v>
      </c>
    </row>
    <row r="89" spans="1:8" s="1" customFormat="1" x14ac:dyDescent="0.3">
      <c r="A89" s="249"/>
      <c r="B89" s="3" t="s">
        <v>1240</v>
      </c>
    </row>
    <row r="90" spans="1:8" s="1" customFormat="1" ht="18" x14ac:dyDescent="0.3">
      <c r="A90" s="249"/>
      <c r="B90" s="183" t="s">
        <v>983</v>
      </c>
    </row>
  </sheetData>
  <sortState ref="K46:N65">
    <sortCondition ref="M46:M65"/>
  </sortState>
  <mergeCells count="8">
    <mergeCell ref="B38:B39"/>
    <mergeCell ref="F38:G38"/>
    <mergeCell ref="G79:H79"/>
    <mergeCell ref="B53:B54"/>
    <mergeCell ref="C53:D53"/>
    <mergeCell ref="E53:F53"/>
    <mergeCell ref="B79:B80"/>
    <mergeCell ref="D79:E79"/>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K55"/>
  <sheetViews>
    <sheetView zoomScale="80" zoomScaleNormal="80" workbookViewId="0"/>
  </sheetViews>
  <sheetFormatPr defaultRowHeight="16.5" x14ac:dyDescent="0.3"/>
  <cols>
    <col min="1" max="1" width="6.7109375" style="249" customWidth="1"/>
    <col min="2" max="2" width="45.85546875" style="1" customWidth="1"/>
    <col min="3" max="3" width="13.28515625" style="1" customWidth="1"/>
    <col min="4" max="4" width="10.7109375" style="1" customWidth="1"/>
    <col min="5" max="5" width="13" style="1" customWidth="1"/>
    <col min="6" max="7" width="11.28515625" style="1" customWidth="1"/>
    <col min="8" max="16384" width="9.140625" style="1"/>
  </cols>
  <sheetData>
    <row r="1" spans="1:11" x14ac:dyDescent="0.3">
      <c r="A1" s="214"/>
    </row>
    <row r="2" spans="1:11" ht="17.25" thickBot="1" x14ac:dyDescent="0.35">
      <c r="A2" s="730"/>
      <c r="B2" s="7" t="s">
        <v>1387</v>
      </c>
    </row>
    <row r="3" spans="1:11" ht="17.25" thickBot="1" x14ac:dyDescent="0.35">
      <c r="B3" s="325" t="s">
        <v>484</v>
      </c>
      <c r="C3" s="254">
        <v>2012</v>
      </c>
      <c r="D3" s="254">
        <v>2013</v>
      </c>
      <c r="E3" s="254">
        <v>2014</v>
      </c>
      <c r="F3" s="254">
        <v>2015</v>
      </c>
      <c r="G3" s="254">
        <v>2016</v>
      </c>
      <c r="H3" s="254">
        <v>2017</v>
      </c>
      <c r="I3" s="451">
        <v>2018</v>
      </c>
    </row>
    <row r="4" spans="1:11" ht="15" customHeight="1" x14ac:dyDescent="0.3">
      <c r="B4" s="326" t="s">
        <v>485</v>
      </c>
      <c r="C4" s="636" t="s">
        <v>487</v>
      </c>
      <c r="D4" s="636" t="s">
        <v>488</v>
      </c>
      <c r="E4" s="636" t="s">
        <v>489</v>
      </c>
      <c r="F4" s="636" t="s">
        <v>490</v>
      </c>
      <c r="G4" s="634">
        <v>16867</v>
      </c>
      <c r="H4" s="634">
        <v>17909</v>
      </c>
      <c r="I4" s="634">
        <v>19172</v>
      </c>
      <c r="K4" s="141"/>
    </row>
    <row r="5" spans="1:11" ht="17.25" thickBot="1" x14ac:dyDescent="0.35">
      <c r="B5" s="327" t="s">
        <v>486</v>
      </c>
      <c r="C5" s="637"/>
      <c r="D5" s="637"/>
      <c r="E5" s="637"/>
      <c r="F5" s="637"/>
      <c r="G5" s="635"/>
      <c r="H5" s="635"/>
      <c r="I5" s="635"/>
    </row>
    <row r="6" spans="1:11" ht="17.25" thickBot="1" x14ac:dyDescent="0.35">
      <c r="B6" s="328" t="s">
        <v>1091</v>
      </c>
      <c r="C6" s="117" t="s">
        <v>491</v>
      </c>
      <c r="D6" s="117" t="s">
        <v>492</v>
      </c>
      <c r="E6" s="117" t="s">
        <v>493</v>
      </c>
      <c r="F6" s="117" t="s">
        <v>494</v>
      </c>
      <c r="G6" s="192">
        <v>12301</v>
      </c>
      <c r="H6" s="192">
        <v>13001</v>
      </c>
      <c r="I6" s="192">
        <v>13943</v>
      </c>
    </row>
    <row r="7" spans="1:11" ht="17.25" thickBot="1" x14ac:dyDescent="0.35">
      <c r="B7" s="328" t="s">
        <v>1092</v>
      </c>
      <c r="C7" s="117" t="s">
        <v>495</v>
      </c>
      <c r="D7" s="117" t="s">
        <v>496</v>
      </c>
      <c r="E7" s="117" t="s">
        <v>497</v>
      </c>
      <c r="F7" s="117" t="s">
        <v>498</v>
      </c>
      <c r="G7" s="192">
        <v>4578</v>
      </c>
      <c r="H7" s="192">
        <v>4927</v>
      </c>
      <c r="I7" s="192">
        <v>5246</v>
      </c>
    </row>
    <row r="8" spans="1:11" x14ac:dyDescent="0.3">
      <c r="B8" s="3" t="s">
        <v>499</v>
      </c>
    </row>
    <row r="10" spans="1:11" ht="17.25" thickBot="1" x14ac:dyDescent="0.35">
      <c r="A10" s="730"/>
      <c r="B10" s="7" t="s">
        <v>1388</v>
      </c>
    </row>
    <row r="11" spans="1:11" x14ac:dyDescent="0.3">
      <c r="B11" s="606" t="s">
        <v>500</v>
      </c>
      <c r="C11" s="255" t="s">
        <v>424</v>
      </c>
      <c r="D11" s="606" t="s">
        <v>55</v>
      </c>
      <c r="E11" s="255" t="s">
        <v>501</v>
      </c>
      <c r="G11" s="110"/>
    </row>
    <row r="12" spans="1:11" ht="17.25" thickBot="1" x14ac:dyDescent="0.35">
      <c r="B12" s="607"/>
      <c r="C12" s="256" t="s">
        <v>229</v>
      </c>
      <c r="D12" s="607"/>
      <c r="E12" s="256" t="s">
        <v>860</v>
      </c>
    </row>
    <row r="13" spans="1:11" ht="17.25" thickBot="1" x14ac:dyDescent="0.35">
      <c r="B13" s="38" t="s">
        <v>502</v>
      </c>
      <c r="C13" s="117">
        <v>100</v>
      </c>
      <c r="D13" s="192">
        <v>1598</v>
      </c>
      <c r="E13" s="117">
        <v>107.1</v>
      </c>
    </row>
    <row r="14" spans="1:11" ht="17.25" thickBot="1" x14ac:dyDescent="0.35">
      <c r="B14" s="38" t="s">
        <v>503</v>
      </c>
      <c r="C14" s="117">
        <v>72.72</v>
      </c>
      <c r="D14" s="192">
        <v>1162</v>
      </c>
      <c r="E14" s="117">
        <v>107.2</v>
      </c>
      <c r="F14" s="533"/>
      <c r="I14" s="10"/>
    </row>
    <row r="15" spans="1:11" ht="17.25" thickBot="1" x14ac:dyDescent="0.35">
      <c r="B15" s="38" t="s">
        <v>449</v>
      </c>
      <c r="C15" s="117">
        <v>63.19</v>
      </c>
      <c r="D15" s="192">
        <v>1010</v>
      </c>
      <c r="E15" s="117">
        <v>107</v>
      </c>
      <c r="F15" s="533"/>
      <c r="I15" s="10"/>
    </row>
    <row r="16" spans="1:11" ht="17.25" thickBot="1" x14ac:dyDescent="0.35">
      <c r="B16" s="38" t="s">
        <v>450</v>
      </c>
      <c r="C16" s="117">
        <v>8.8800000000000008</v>
      </c>
      <c r="D16" s="117">
        <v>142</v>
      </c>
      <c r="E16" s="117">
        <v>109.6</v>
      </c>
      <c r="F16" s="533"/>
      <c r="I16" s="10"/>
    </row>
    <row r="17" spans="2:9" ht="17.25" thickBot="1" x14ac:dyDescent="0.35">
      <c r="B17" s="38" t="s">
        <v>451</v>
      </c>
      <c r="C17" s="117">
        <v>0.02</v>
      </c>
      <c r="D17" s="117">
        <v>0</v>
      </c>
      <c r="E17" s="117">
        <v>558.5</v>
      </c>
      <c r="F17" s="533"/>
      <c r="I17" s="10"/>
    </row>
    <row r="18" spans="2:9" ht="17.25" thickBot="1" x14ac:dyDescent="0.35">
      <c r="B18" s="39" t="s">
        <v>504</v>
      </c>
      <c r="C18" s="117">
        <v>0.19</v>
      </c>
      <c r="D18" s="117">
        <v>3</v>
      </c>
      <c r="E18" s="117">
        <v>106.5</v>
      </c>
      <c r="F18" s="533"/>
      <c r="I18" s="10"/>
    </row>
    <row r="19" spans="2:9" ht="17.25" thickBot="1" x14ac:dyDescent="0.35">
      <c r="B19" s="38" t="s">
        <v>452</v>
      </c>
      <c r="C19" s="117">
        <v>0.28999999999999998</v>
      </c>
      <c r="D19" s="117">
        <v>5</v>
      </c>
      <c r="E19" s="117">
        <v>94.5</v>
      </c>
      <c r="F19" s="533"/>
      <c r="I19" s="10"/>
    </row>
    <row r="20" spans="2:9" ht="17.25" thickBot="1" x14ac:dyDescent="0.35">
      <c r="B20" s="38" t="s">
        <v>453</v>
      </c>
      <c r="C20" s="117">
        <v>0.15</v>
      </c>
      <c r="D20" s="117">
        <v>2</v>
      </c>
      <c r="E20" s="117">
        <v>114.2</v>
      </c>
      <c r="F20" s="533"/>
      <c r="I20" s="10"/>
    </row>
    <row r="21" spans="2:9" ht="17.25" thickBot="1" x14ac:dyDescent="0.35">
      <c r="B21" s="38" t="s">
        <v>454</v>
      </c>
      <c r="C21" s="117">
        <v>0</v>
      </c>
      <c r="D21" s="117">
        <v>0</v>
      </c>
      <c r="E21" s="117">
        <v>92.9</v>
      </c>
      <c r="F21" s="533"/>
      <c r="I21" s="10"/>
    </row>
    <row r="22" spans="2:9" ht="17.25" thickBot="1" x14ac:dyDescent="0.35">
      <c r="B22" s="38" t="s">
        <v>985</v>
      </c>
      <c r="C22" s="117">
        <v>27.36</v>
      </c>
      <c r="D22" s="117">
        <v>437</v>
      </c>
      <c r="E22" s="117">
        <v>106.5</v>
      </c>
      <c r="F22" s="533"/>
      <c r="I22" s="10"/>
    </row>
    <row r="23" spans="2:9" ht="17.25" thickBot="1" x14ac:dyDescent="0.35">
      <c r="B23" s="38" t="s">
        <v>505</v>
      </c>
      <c r="C23" s="117">
        <v>25.02</v>
      </c>
      <c r="D23" s="117">
        <v>400</v>
      </c>
      <c r="E23" s="117">
        <v>107.4</v>
      </c>
      <c r="F23" s="533"/>
      <c r="I23" s="10"/>
    </row>
    <row r="24" spans="2:9" ht="17.25" thickBot="1" x14ac:dyDescent="0.35">
      <c r="B24" s="38" t="s">
        <v>506</v>
      </c>
      <c r="C24" s="117">
        <v>0.53</v>
      </c>
      <c r="D24" s="117">
        <v>8</v>
      </c>
      <c r="E24" s="117">
        <v>105</v>
      </c>
      <c r="F24" s="533"/>
      <c r="I24" s="10"/>
    </row>
    <row r="25" spans="2:9" ht="17.25" thickBot="1" x14ac:dyDescent="0.35">
      <c r="B25" s="38" t="s">
        <v>455</v>
      </c>
      <c r="C25" s="117">
        <v>0.7</v>
      </c>
      <c r="D25" s="117">
        <v>11</v>
      </c>
      <c r="E25" s="117">
        <v>100.1</v>
      </c>
      <c r="F25" s="533"/>
      <c r="I25" s="10"/>
    </row>
    <row r="26" spans="2:9" ht="17.25" thickBot="1" x14ac:dyDescent="0.35">
      <c r="B26" s="38" t="s">
        <v>507</v>
      </c>
      <c r="C26" s="117">
        <v>0</v>
      </c>
      <c r="D26" s="117">
        <v>0</v>
      </c>
      <c r="E26" s="117">
        <v>-5.4</v>
      </c>
      <c r="F26" s="533"/>
      <c r="I26" s="10"/>
    </row>
    <row r="27" spans="2:9" ht="17.25" thickBot="1" x14ac:dyDescent="0.35">
      <c r="B27" s="38" t="s">
        <v>456</v>
      </c>
      <c r="C27" s="117">
        <v>0.72</v>
      </c>
      <c r="D27" s="117">
        <v>12</v>
      </c>
      <c r="E27" s="117">
        <v>96.5</v>
      </c>
      <c r="F27" s="533"/>
      <c r="I27" s="10"/>
    </row>
    <row r="28" spans="2:9" ht="17.25" thickBot="1" x14ac:dyDescent="0.35">
      <c r="B28" s="38" t="s">
        <v>457</v>
      </c>
      <c r="C28" s="117">
        <v>0.22</v>
      </c>
      <c r="D28" s="117">
        <v>3</v>
      </c>
      <c r="E28" s="117">
        <v>89.5</v>
      </c>
      <c r="F28" s="533"/>
      <c r="I28" s="10"/>
    </row>
    <row r="29" spans="2:9" ht="17.25" thickBot="1" x14ac:dyDescent="0.35">
      <c r="B29" s="38" t="s">
        <v>458</v>
      </c>
      <c r="C29" s="117">
        <v>0</v>
      </c>
      <c r="D29" s="117">
        <v>-1</v>
      </c>
      <c r="E29" s="117">
        <v>42.6</v>
      </c>
      <c r="F29" s="533"/>
      <c r="I29" s="10"/>
    </row>
    <row r="30" spans="2:9" ht="17.25" thickBot="1" x14ac:dyDescent="0.35">
      <c r="B30" s="38" t="s">
        <v>459</v>
      </c>
      <c r="C30" s="117">
        <v>0.16</v>
      </c>
      <c r="D30" s="117">
        <v>3</v>
      </c>
      <c r="E30" s="117">
        <v>84.4</v>
      </c>
      <c r="F30" s="533"/>
      <c r="I30" s="10"/>
    </row>
    <row r="31" spans="2:9" ht="17.25" thickBot="1" x14ac:dyDescent="0.35">
      <c r="B31" s="38" t="s">
        <v>508</v>
      </c>
      <c r="C31" s="117">
        <v>-0.09</v>
      </c>
      <c r="D31" s="117">
        <v>-1</v>
      </c>
      <c r="E31" s="117">
        <v>85.6</v>
      </c>
      <c r="F31" s="533"/>
      <c r="I31" s="10"/>
    </row>
    <row r="32" spans="2:9" x14ac:dyDescent="0.3">
      <c r="B32" s="564" t="s">
        <v>1389</v>
      </c>
    </row>
    <row r="34" spans="1:10" ht="17.25" thickBot="1" x14ac:dyDescent="0.35">
      <c r="A34" s="730"/>
      <c r="B34" s="7" t="s">
        <v>1390</v>
      </c>
    </row>
    <row r="35" spans="1:10" ht="17.25" thickBot="1" x14ac:dyDescent="0.35">
      <c r="B35" s="194" t="s">
        <v>500</v>
      </c>
      <c r="C35" s="254" t="s">
        <v>509</v>
      </c>
      <c r="D35" s="254" t="s">
        <v>510</v>
      </c>
      <c r="E35" s="254" t="s">
        <v>511</v>
      </c>
      <c r="F35" s="254" t="s">
        <v>512</v>
      </c>
      <c r="G35" s="254" t="s">
        <v>513</v>
      </c>
      <c r="H35" s="254" t="s">
        <v>514</v>
      </c>
      <c r="I35" s="254" t="s">
        <v>515</v>
      </c>
      <c r="J35" s="254" t="s">
        <v>516</v>
      </c>
    </row>
    <row r="36" spans="1:10" ht="17.25" thickBot="1" x14ac:dyDescent="0.35">
      <c r="B36" s="37" t="s">
        <v>502</v>
      </c>
      <c r="C36" s="171">
        <v>1997</v>
      </c>
      <c r="D36" s="171">
        <v>1515</v>
      </c>
      <c r="E36" s="121">
        <v>1490</v>
      </c>
      <c r="F36" s="171">
        <v>1419</v>
      </c>
      <c r="G36" s="171">
        <v>1461</v>
      </c>
      <c r="H36" s="171">
        <v>1408</v>
      </c>
      <c r="I36" s="171">
        <v>1243</v>
      </c>
      <c r="J36" s="171">
        <v>1483</v>
      </c>
    </row>
    <row r="37" spans="1:10" ht="17.25" thickBot="1" x14ac:dyDescent="0.35">
      <c r="B37" s="122" t="s">
        <v>503</v>
      </c>
      <c r="C37" s="169">
        <v>1451</v>
      </c>
      <c r="D37" s="169">
        <v>1100</v>
      </c>
      <c r="E37" s="169">
        <v>1088</v>
      </c>
      <c r="F37" s="123">
        <v>1039</v>
      </c>
      <c r="G37" s="123">
        <v>1062</v>
      </c>
      <c r="H37" s="123">
        <v>1023</v>
      </c>
      <c r="I37" s="123">
        <v>901</v>
      </c>
      <c r="J37" s="123">
        <v>1075</v>
      </c>
    </row>
    <row r="38" spans="1:10" ht="17.25" thickBot="1" x14ac:dyDescent="0.35">
      <c r="B38" s="122" t="s">
        <v>449</v>
      </c>
      <c r="C38" s="169">
        <v>1268</v>
      </c>
      <c r="D38" s="123">
        <v>957</v>
      </c>
      <c r="E38" s="123">
        <v>944</v>
      </c>
      <c r="F38" s="123">
        <v>898</v>
      </c>
      <c r="G38" s="123">
        <v>918</v>
      </c>
      <c r="H38" s="123">
        <v>892</v>
      </c>
      <c r="I38" s="123">
        <v>778</v>
      </c>
      <c r="J38" s="123">
        <v>928</v>
      </c>
    </row>
    <row r="39" spans="1:10" ht="17.25" thickBot="1" x14ac:dyDescent="0.35">
      <c r="B39" s="122" t="s">
        <v>450</v>
      </c>
      <c r="C39" s="123">
        <v>170</v>
      </c>
      <c r="D39" s="123">
        <v>136</v>
      </c>
      <c r="E39" s="123">
        <v>135</v>
      </c>
      <c r="F39" s="123">
        <v>129</v>
      </c>
      <c r="G39" s="123">
        <v>134</v>
      </c>
      <c r="H39" s="123">
        <v>123</v>
      </c>
      <c r="I39" s="123">
        <v>114</v>
      </c>
      <c r="J39" s="123">
        <v>140</v>
      </c>
    </row>
    <row r="40" spans="1:10" ht="17.25" thickBot="1" x14ac:dyDescent="0.35">
      <c r="B40" s="122" t="s">
        <v>451</v>
      </c>
      <c r="C40" s="123">
        <v>1</v>
      </c>
      <c r="D40" s="123">
        <v>0</v>
      </c>
      <c r="E40" s="123">
        <v>0</v>
      </c>
      <c r="F40" s="123">
        <v>0</v>
      </c>
      <c r="G40" s="123">
        <v>0</v>
      </c>
      <c r="H40" s="123">
        <v>0</v>
      </c>
      <c r="I40" s="123">
        <v>0</v>
      </c>
      <c r="J40" s="123">
        <v>0</v>
      </c>
    </row>
    <row r="41" spans="1:10" ht="17.25" thickBot="1" x14ac:dyDescent="0.35">
      <c r="B41" s="122" t="s">
        <v>517</v>
      </c>
      <c r="C41" s="123">
        <v>3</v>
      </c>
      <c r="D41" s="123">
        <v>3</v>
      </c>
      <c r="E41" s="123">
        <v>2</v>
      </c>
      <c r="F41" s="123">
        <v>3</v>
      </c>
      <c r="G41" s="123">
        <v>3</v>
      </c>
      <c r="H41" s="123">
        <v>4</v>
      </c>
      <c r="I41" s="123">
        <v>4</v>
      </c>
      <c r="J41" s="123">
        <v>3</v>
      </c>
    </row>
    <row r="42" spans="1:10" ht="17.25" thickBot="1" x14ac:dyDescent="0.35">
      <c r="B42" s="122" t="s">
        <v>452</v>
      </c>
      <c r="C42" s="123">
        <v>4</v>
      </c>
      <c r="D42" s="123">
        <v>3</v>
      </c>
      <c r="E42" s="123">
        <v>6</v>
      </c>
      <c r="F42" s="123">
        <v>7</v>
      </c>
      <c r="G42" s="123">
        <v>6</v>
      </c>
      <c r="H42" s="123">
        <v>4</v>
      </c>
      <c r="I42" s="123">
        <v>5</v>
      </c>
      <c r="J42" s="123">
        <v>3</v>
      </c>
    </row>
    <row r="43" spans="1:10" ht="17.25" thickBot="1" x14ac:dyDescent="0.35">
      <c r="B43" s="122" t="s">
        <v>453</v>
      </c>
      <c r="C43" s="123">
        <v>5</v>
      </c>
      <c r="D43" s="123">
        <v>1</v>
      </c>
      <c r="E43" s="123">
        <v>2</v>
      </c>
      <c r="F43" s="123">
        <v>1</v>
      </c>
      <c r="G43" s="123">
        <v>1</v>
      </c>
      <c r="H43" s="123">
        <v>1</v>
      </c>
      <c r="I43" s="123">
        <v>1</v>
      </c>
      <c r="J43" s="123">
        <v>1</v>
      </c>
    </row>
    <row r="44" spans="1:10" ht="17.25" thickBot="1" x14ac:dyDescent="0.35">
      <c r="B44" s="122" t="s">
        <v>454</v>
      </c>
      <c r="C44" s="123">
        <v>0</v>
      </c>
      <c r="D44" s="123">
        <v>0</v>
      </c>
      <c r="E44" s="123">
        <v>0</v>
      </c>
      <c r="F44" s="123" t="s">
        <v>79</v>
      </c>
      <c r="G44" s="123">
        <v>0</v>
      </c>
      <c r="H44" s="123">
        <v>0</v>
      </c>
      <c r="I44" s="123">
        <v>0</v>
      </c>
      <c r="J44" s="123">
        <v>0</v>
      </c>
    </row>
    <row r="45" spans="1:10" ht="17.25" thickBot="1" x14ac:dyDescent="0.35">
      <c r="B45" s="122" t="s">
        <v>1093</v>
      </c>
      <c r="C45" s="123">
        <v>549</v>
      </c>
      <c r="D45" s="123">
        <v>415</v>
      </c>
      <c r="E45" s="123">
        <v>402</v>
      </c>
      <c r="F45" s="123">
        <v>380</v>
      </c>
      <c r="G45" s="123">
        <v>400</v>
      </c>
      <c r="H45" s="123">
        <v>385</v>
      </c>
      <c r="I45" s="123">
        <v>342</v>
      </c>
      <c r="J45" s="123">
        <v>408</v>
      </c>
    </row>
    <row r="46" spans="1:10" ht="17.25" thickBot="1" x14ac:dyDescent="0.35">
      <c r="B46" s="122" t="s">
        <v>505</v>
      </c>
      <c r="C46" s="123">
        <v>497</v>
      </c>
      <c r="D46" s="123">
        <v>381</v>
      </c>
      <c r="E46" s="123">
        <v>373</v>
      </c>
      <c r="F46" s="123">
        <v>355</v>
      </c>
      <c r="G46" s="123">
        <v>369</v>
      </c>
      <c r="H46" s="123">
        <v>353</v>
      </c>
      <c r="I46" s="123">
        <v>312</v>
      </c>
      <c r="J46" s="123">
        <v>371</v>
      </c>
    </row>
    <row r="47" spans="1:10" ht="17.25" thickBot="1" x14ac:dyDescent="0.35">
      <c r="B47" s="122" t="s">
        <v>506</v>
      </c>
      <c r="C47" s="123">
        <v>11</v>
      </c>
      <c r="D47" s="123">
        <v>8</v>
      </c>
      <c r="E47" s="123">
        <v>6</v>
      </c>
      <c r="F47" s="123">
        <v>6</v>
      </c>
      <c r="G47" s="123">
        <v>8</v>
      </c>
      <c r="H47" s="123">
        <v>9</v>
      </c>
      <c r="I47" s="123">
        <v>5</v>
      </c>
      <c r="J47" s="123">
        <v>9</v>
      </c>
    </row>
    <row r="48" spans="1:10" ht="17.25" thickBot="1" x14ac:dyDescent="0.35">
      <c r="B48" s="122" t="s">
        <v>455</v>
      </c>
      <c r="C48" s="123">
        <v>14</v>
      </c>
      <c r="D48" s="123">
        <v>10</v>
      </c>
      <c r="E48" s="123">
        <v>10</v>
      </c>
      <c r="F48" s="123">
        <v>9</v>
      </c>
      <c r="G48" s="123">
        <v>10</v>
      </c>
      <c r="H48" s="123">
        <v>12</v>
      </c>
      <c r="I48" s="123">
        <v>10</v>
      </c>
      <c r="J48" s="123">
        <v>11</v>
      </c>
    </row>
    <row r="49" spans="2:10" ht="17.25" thickBot="1" x14ac:dyDescent="0.35">
      <c r="B49" s="122" t="s">
        <v>507</v>
      </c>
      <c r="C49" s="123">
        <v>0</v>
      </c>
      <c r="D49" s="123">
        <v>0</v>
      </c>
      <c r="E49" s="123" t="s">
        <v>79</v>
      </c>
      <c r="F49" s="123">
        <v>0</v>
      </c>
      <c r="G49" s="123" t="s">
        <v>79</v>
      </c>
      <c r="H49" s="123" t="s">
        <v>79</v>
      </c>
      <c r="I49" s="123" t="s">
        <v>79</v>
      </c>
      <c r="J49" s="123" t="s">
        <v>79</v>
      </c>
    </row>
    <row r="50" spans="2:10" ht="17.25" thickBot="1" x14ac:dyDescent="0.35">
      <c r="B50" s="122" t="s">
        <v>456</v>
      </c>
      <c r="C50" s="123">
        <v>16</v>
      </c>
      <c r="D50" s="123">
        <v>11</v>
      </c>
      <c r="E50" s="123">
        <v>9</v>
      </c>
      <c r="F50" s="123">
        <v>9</v>
      </c>
      <c r="G50" s="123">
        <v>9</v>
      </c>
      <c r="H50" s="123">
        <v>9</v>
      </c>
      <c r="I50" s="123">
        <v>8</v>
      </c>
      <c r="J50" s="123">
        <v>12</v>
      </c>
    </row>
    <row r="51" spans="2:10" ht="17.25" thickBot="1" x14ac:dyDescent="0.35">
      <c r="B51" s="122" t="s">
        <v>457</v>
      </c>
      <c r="C51" s="123">
        <v>7</v>
      </c>
      <c r="D51" s="123">
        <v>2</v>
      </c>
      <c r="E51" s="123">
        <v>2</v>
      </c>
      <c r="F51" s="123">
        <v>2</v>
      </c>
      <c r="G51" s="123">
        <v>2</v>
      </c>
      <c r="H51" s="123">
        <v>2</v>
      </c>
      <c r="I51" s="123">
        <v>1</v>
      </c>
      <c r="J51" s="123">
        <v>2</v>
      </c>
    </row>
    <row r="52" spans="2:10" ht="17.25" thickBot="1" x14ac:dyDescent="0.35">
      <c r="B52" s="122" t="s">
        <v>458</v>
      </c>
      <c r="C52" s="123">
        <v>0</v>
      </c>
      <c r="D52" s="123">
        <v>0</v>
      </c>
      <c r="E52" s="123">
        <v>0</v>
      </c>
      <c r="F52" s="123">
        <v>0</v>
      </c>
      <c r="G52" s="123">
        <v>0</v>
      </c>
      <c r="H52" s="123">
        <v>0</v>
      </c>
      <c r="I52" s="123">
        <v>0</v>
      </c>
      <c r="J52" s="123">
        <v>0</v>
      </c>
    </row>
    <row r="53" spans="2:10" ht="17.25" thickBot="1" x14ac:dyDescent="0.35">
      <c r="B53" s="122" t="s">
        <v>459</v>
      </c>
      <c r="C53" s="123">
        <v>4</v>
      </c>
      <c r="D53" s="123">
        <v>2</v>
      </c>
      <c r="E53" s="123">
        <v>2</v>
      </c>
      <c r="F53" s="123">
        <v>1</v>
      </c>
      <c r="G53" s="123">
        <v>1</v>
      </c>
      <c r="H53" s="123">
        <v>1</v>
      </c>
      <c r="I53" s="123">
        <v>5</v>
      </c>
      <c r="J53" s="123">
        <v>3</v>
      </c>
    </row>
    <row r="54" spans="2:10" ht="17.25" thickBot="1" x14ac:dyDescent="0.35">
      <c r="B54" s="122" t="s">
        <v>508</v>
      </c>
      <c r="C54" s="123">
        <v>-4</v>
      </c>
      <c r="D54" s="123">
        <v>0</v>
      </c>
      <c r="E54" s="123">
        <v>0</v>
      </c>
      <c r="F54" s="123">
        <v>0</v>
      </c>
      <c r="G54" s="123">
        <v>0</v>
      </c>
      <c r="H54" s="123">
        <v>-1</v>
      </c>
      <c r="I54" s="329">
        <v>0</v>
      </c>
      <c r="J54" s="329">
        <v>0</v>
      </c>
    </row>
    <row r="55" spans="2:10" x14ac:dyDescent="0.3">
      <c r="B55" s="3" t="s">
        <v>499</v>
      </c>
    </row>
  </sheetData>
  <mergeCells count="9">
    <mergeCell ref="I4:I5"/>
    <mergeCell ref="F4:F5"/>
    <mergeCell ref="H4:H5"/>
    <mergeCell ref="B11:B12"/>
    <mergeCell ref="D11:D12"/>
    <mergeCell ref="C4:C5"/>
    <mergeCell ref="D4:D5"/>
    <mergeCell ref="E4:E5"/>
    <mergeCell ref="G4:G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2:W55"/>
  <sheetViews>
    <sheetView zoomScale="70" zoomScaleNormal="70" workbookViewId="0"/>
  </sheetViews>
  <sheetFormatPr defaultRowHeight="16.5" x14ac:dyDescent="0.3"/>
  <cols>
    <col min="1" max="1" width="9.140625" style="249"/>
    <col min="2" max="14" width="9.140625" style="1"/>
    <col min="15" max="15" width="10.28515625" style="1" customWidth="1"/>
    <col min="16" max="16" width="58.28515625" style="1" bestFit="1" customWidth="1"/>
    <col min="17" max="18" width="9.140625" style="1"/>
    <col min="19" max="19" width="26.85546875" style="1" customWidth="1"/>
    <col min="20" max="20" width="6.5703125" style="1" customWidth="1"/>
    <col min="21" max="22" width="9.140625" style="1"/>
    <col min="23" max="23" width="58.28515625" style="1" bestFit="1" customWidth="1"/>
    <col min="24" max="24" width="9.140625" style="1"/>
    <col min="25" max="25" width="28" style="1" customWidth="1"/>
    <col min="26" max="16384" width="9.140625" style="1"/>
  </cols>
  <sheetData>
    <row r="2" spans="1:23" x14ac:dyDescent="0.3">
      <c r="A2" s="677"/>
      <c r="B2" s="12" t="s">
        <v>1391</v>
      </c>
    </row>
    <row r="3" spans="1:23" x14ac:dyDescent="0.3">
      <c r="P3" s="105" t="s">
        <v>788</v>
      </c>
      <c r="Q3" s="106">
        <v>2019</v>
      </c>
    </row>
    <row r="4" spans="1:23" x14ac:dyDescent="0.3">
      <c r="P4" s="4" t="s">
        <v>522</v>
      </c>
      <c r="Q4" s="384">
        <v>9.0999999999999998E-2</v>
      </c>
      <c r="T4" s="383"/>
      <c r="W4" s="1">
        <v>9.0999999999999998E-2</v>
      </c>
    </row>
    <row r="5" spans="1:23" x14ac:dyDescent="0.3">
      <c r="P5" s="4" t="s">
        <v>523</v>
      </c>
      <c r="Q5" s="384">
        <v>2.1999999999999999E-2</v>
      </c>
      <c r="T5" s="383"/>
      <c r="W5" s="1">
        <v>2.1999999999999999E-2</v>
      </c>
    </row>
    <row r="6" spans="1:23" x14ac:dyDescent="0.3">
      <c r="P6" s="4" t="s">
        <v>524</v>
      </c>
      <c r="Q6" s="384">
        <v>2E-3</v>
      </c>
      <c r="T6" s="383"/>
      <c r="W6" s="1">
        <v>2E-3</v>
      </c>
    </row>
    <row r="7" spans="1:23" x14ac:dyDescent="0.3">
      <c r="P7" s="4" t="s">
        <v>1120</v>
      </c>
      <c r="Q7" s="384">
        <v>1E-3</v>
      </c>
      <c r="T7" s="383"/>
      <c r="W7" s="1">
        <v>1E-3</v>
      </c>
    </row>
    <row r="8" spans="1:23" x14ac:dyDescent="0.3">
      <c r="P8" s="4" t="s">
        <v>525</v>
      </c>
      <c r="Q8" s="384">
        <v>4.2000000000000003E-2</v>
      </c>
      <c r="T8" s="383"/>
      <c r="W8" s="1">
        <v>4.2000000000000003E-2</v>
      </c>
    </row>
    <row r="9" spans="1:23" x14ac:dyDescent="0.3">
      <c r="P9" s="4" t="s">
        <v>526</v>
      </c>
      <c r="Q9" s="384">
        <v>4.2000000000000003E-2</v>
      </c>
      <c r="T9" s="383"/>
      <c r="W9" s="1">
        <v>4.2000000000000003E-2</v>
      </c>
    </row>
    <row r="10" spans="1:23" x14ac:dyDescent="0.3">
      <c r="P10" s="4" t="s">
        <v>518</v>
      </c>
      <c r="Q10" s="384">
        <v>8.2000000000000003E-2</v>
      </c>
      <c r="T10" s="383"/>
      <c r="W10" s="1">
        <v>8.2000000000000003E-2</v>
      </c>
    </row>
    <row r="11" spans="1:23" x14ac:dyDescent="0.3">
      <c r="P11" s="4" t="s">
        <v>519</v>
      </c>
      <c r="Q11" s="384">
        <v>2.8000000000000001E-2</v>
      </c>
      <c r="T11" s="383"/>
      <c r="W11" s="1">
        <v>2.8000000000000001E-2</v>
      </c>
    </row>
    <row r="12" spans="1:23" x14ac:dyDescent="0.3">
      <c r="P12" s="4" t="s">
        <v>520</v>
      </c>
      <c r="Q12" s="384">
        <v>0.11</v>
      </c>
      <c r="T12" s="383"/>
      <c r="W12" s="1">
        <v>0.11</v>
      </c>
    </row>
    <row r="13" spans="1:23" x14ac:dyDescent="0.3">
      <c r="P13" s="4" t="s">
        <v>1121</v>
      </c>
      <c r="Q13" s="384">
        <v>0.28299999999999997</v>
      </c>
      <c r="T13" s="383"/>
      <c r="W13" s="1">
        <v>0.28299999999999997</v>
      </c>
    </row>
    <row r="14" spans="1:23" x14ac:dyDescent="0.3">
      <c r="P14" s="4" t="s">
        <v>521</v>
      </c>
      <c r="Q14" s="384">
        <v>0.29699999999999999</v>
      </c>
      <c r="T14" s="383"/>
      <c r="W14" s="1">
        <v>0.29699999999999999</v>
      </c>
    </row>
    <row r="22" spans="1:17" x14ac:dyDescent="0.3">
      <c r="B22" s="3" t="s">
        <v>527</v>
      </c>
    </row>
    <row r="24" spans="1:17" x14ac:dyDescent="0.3">
      <c r="A24" s="109"/>
      <c r="B24" s="12" t="s">
        <v>1392</v>
      </c>
    </row>
    <row r="25" spans="1:17" x14ac:dyDescent="0.3">
      <c r="P25" s="108" t="s">
        <v>789</v>
      </c>
      <c r="Q25" s="106">
        <v>2019</v>
      </c>
    </row>
    <row r="26" spans="1:17" x14ac:dyDescent="0.3">
      <c r="P26" s="4" t="s">
        <v>1155</v>
      </c>
      <c r="Q26" s="107">
        <v>38</v>
      </c>
    </row>
    <row r="27" spans="1:17" x14ac:dyDescent="0.3">
      <c r="P27" s="4" t="s">
        <v>1156</v>
      </c>
      <c r="Q27" s="107">
        <v>57</v>
      </c>
    </row>
    <row r="28" spans="1:17" x14ac:dyDescent="0.3">
      <c r="P28" s="4" t="s">
        <v>1157</v>
      </c>
      <c r="Q28" s="107">
        <v>180</v>
      </c>
    </row>
    <row r="29" spans="1:17" x14ac:dyDescent="0.3">
      <c r="P29" s="4" t="s">
        <v>1158</v>
      </c>
      <c r="Q29" s="107">
        <v>1</v>
      </c>
    </row>
    <row r="30" spans="1:17" x14ac:dyDescent="0.3">
      <c r="P30" s="4" t="s">
        <v>1159</v>
      </c>
      <c r="Q30" s="107">
        <v>1</v>
      </c>
    </row>
    <row r="31" spans="1:17" x14ac:dyDescent="0.3">
      <c r="P31" s="4" t="s">
        <v>929</v>
      </c>
      <c r="Q31" s="107">
        <v>13</v>
      </c>
    </row>
    <row r="32" spans="1:17" x14ac:dyDescent="0.3">
      <c r="P32" s="4" t="s">
        <v>930</v>
      </c>
      <c r="Q32" s="107">
        <v>4</v>
      </c>
    </row>
    <row r="33" spans="16:17" x14ac:dyDescent="0.3">
      <c r="P33" s="4" t="s">
        <v>932</v>
      </c>
      <c r="Q33" s="107">
        <v>3</v>
      </c>
    </row>
    <row r="34" spans="16:17" x14ac:dyDescent="0.3">
      <c r="P34" s="4" t="s">
        <v>1160</v>
      </c>
      <c r="Q34" s="107">
        <v>2</v>
      </c>
    </row>
    <row r="35" spans="16:17" x14ac:dyDescent="0.3">
      <c r="P35" s="4" t="s">
        <v>1161</v>
      </c>
      <c r="Q35" s="107">
        <v>2</v>
      </c>
    </row>
    <row r="36" spans="16:17" x14ac:dyDescent="0.3">
      <c r="P36" s="4" t="s">
        <v>1343</v>
      </c>
      <c r="Q36" s="107">
        <v>1</v>
      </c>
    </row>
    <row r="37" spans="16:17" x14ac:dyDescent="0.3">
      <c r="P37" s="4" t="s">
        <v>865</v>
      </c>
      <c r="Q37" s="107">
        <v>1</v>
      </c>
    </row>
    <row r="38" spans="16:17" x14ac:dyDescent="0.3">
      <c r="P38" s="4" t="s">
        <v>1162</v>
      </c>
      <c r="Q38" s="107">
        <v>42</v>
      </c>
    </row>
    <row r="39" spans="16:17" x14ac:dyDescent="0.3">
      <c r="P39" s="4" t="s">
        <v>940</v>
      </c>
      <c r="Q39" s="107">
        <v>1</v>
      </c>
    </row>
    <row r="40" spans="16:17" x14ac:dyDescent="0.3">
      <c r="P40" s="4" t="s">
        <v>941</v>
      </c>
      <c r="Q40" s="107">
        <v>1</v>
      </c>
    </row>
    <row r="41" spans="16:17" x14ac:dyDescent="0.3">
      <c r="P41" s="4" t="s">
        <v>1344</v>
      </c>
      <c r="Q41" s="4">
        <v>347</v>
      </c>
    </row>
    <row r="42" spans="16:17" x14ac:dyDescent="0.3">
      <c r="P42" s="438"/>
    </row>
    <row r="54" spans="2:2" x14ac:dyDescent="0.3">
      <c r="B54" s="3" t="s">
        <v>528</v>
      </c>
    </row>
    <row r="55" spans="2:2" x14ac:dyDescent="0.3">
      <c r="B55" s="438"/>
    </row>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U436"/>
  <sheetViews>
    <sheetView zoomScale="70" zoomScaleNormal="70" workbookViewId="0"/>
  </sheetViews>
  <sheetFormatPr defaultRowHeight="16.5" x14ac:dyDescent="0.3"/>
  <cols>
    <col min="1" max="1" width="9.140625" style="249"/>
    <col min="2" max="2" width="40.5703125" style="1" customWidth="1"/>
    <col min="3" max="3" width="17.5703125" style="1" customWidth="1"/>
    <col min="4" max="4" width="12" style="1" customWidth="1"/>
    <col min="5" max="5" width="12.85546875" style="1" customWidth="1"/>
    <col min="6" max="6" width="18.85546875" style="1" customWidth="1"/>
    <col min="7" max="7" width="12.7109375" style="1" customWidth="1"/>
    <col min="8" max="8" width="12.140625" style="1" customWidth="1"/>
    <col min="9" max="9" width="13.28515625" style="1" customWidth="1"/>
    <col min="10" max="10" width="11.140625" style="1" customWidth="1"/>
    <col min="11" max="11" width="16" style="1" customWidth="1"/>
    <col min="12" max="12" width="11.7109375" style="1" customWidth="1"/>
    <col min="13" max="13" width="9.140625" style="1" customWidth="1"/>
    <col min="14" max="14" width="17.85546875" style="1" customWidth="1"/>
    <col min="15" max="15" width="14.5703125" style="1" customWidth="1"/>
    <col min="16" max="16" width="10.140625" style="1" customWidth="1"/>
    <col min="17" max="17" width="23.7109375" style="1" bestFit="1" customWidth="1"/>
    <col min="18" max="20" width="7.7109375" style="1" bestFit="1" customWidth="1"/>
    <col min="21" max="21" width="7" style="1" bestFit="1" customWidth="1"/>
    <col min="22" max="23" width="6" style="1" bestFit="1" customWidth="1"/>
    <col min="24" max="16384" width="9.140625" style="1"/>
  </cols>
  <sheetData>
    <row r="1" spans="1:9" x14ac:dyDescent="0.3">
      <c r="A1" s="214"/>
      <c r="B1" s="249"/>
    </row>
    <row r="2" spans="1:9" ht="17.25" thickBot="1" x14ac:dyDescent="0.35">
      <c r="B2" s="7" t="s">
        <v>1348</v>
      </c>
    </row>
    <row r="3" spans="1:9" ht="17.25" thickBot="1" x14ac:dyDescent="0.35">
      <c r="B3" s="655" t="s">
        <v>551</v>
      </c>
      <c r="C3" s="620" t="s">
        <v>552</v>
      </c>
      <c r="D3" s="621"/>
      <c r="E3" s="622"/>
      <c r="F3" s="620" t="s">
        <v>905</v>
      </c>
      <c r="G3" s="621"/>
      <c r="H3" s="622"/>
    </row>
    <row r="4" spans="1:9" ht="17.25" thickBot="1" x14ac:dyDescent="0.35">
      <c r="B4" s="656"/>
      <c r="C4" s="197" t="s">
        <v>14</v>
      </c>
      <c r="D4" s="197" t="s">
        <v>15</v>
      </c>
      <c r="E4" s="197" t="s">
        <v>16</v>
      </c>
      <c r="F4" s="197" t="s">
        <v>14</v>
      </c>
      <c r="G4" s="197" t="s">
        <v>15</v>
      </c>
      <c r="H4" s="197" t="s">
        <v>16</v>
      </c>
    </row>
    <row r="5" spans="1:9" ht="17.25" thickBot="1" x14ac:dyDescent="0.35">
      <c r="B5" s="198" t="s">
        <v>553</v>
      </c>
      <c r="C5" s="517">
        <v>2741.4</v>
      </c>
      <c r="D5" s="517">
        <v>1051.2</v>
      </c>
      <c r="E5" s="517">
        <v>1240.2</v>
      </c>
      <c r="F5" s="517">
        <v>99.82157812329315</v>
      </c>
      <c r="G5" s="517">
        <v>99.7</v>
      </c>
      <c r="H5" s="517">
        <v>99.983876168977744</v>
      </c>
      <c r="I5" s="518"/>
    </row>
    <row r="6" spans="1:9" ht="17.25" thickBot="1" x14ac:dyDescent="0.35">
      <c r="B6" s="493" t="s">
        <v>554</v>
      </c>
      <c r="C6" s="519"/>
      <c r="D6" s="520"/>
      <c r="E6" s="519"/>
      <c r="F6" s="519"/>
      <c r="G6" s="519"/>
      <c r="H6" s="521"/>
      <c r="I6" s="518"/>
    </row>
    <row r="7" spans="1:9" ht="17.25" thickBot="1" x14ac:dyDescent="0.35">
      <c r="B7" s="494" t="s">
        <v>944</v>
      </c>
      <c r="C7" s="522">
        <v>16.5</v>
      </c>
      <c r="D7" s="522">
        <v>9.6</v>
      </c>
      <c r="E7" s="522">
        <v>6.9</v>
      </c>
      <c r="F7" s="522">
        <v>75.342465753424662</v>
      </c>
      <c r="G7" s="522">
        <v>73.282442748091597</v>
      </c>
      <c r="H7" s="522">
        <v>77.528089887640448</v>
      </c>
      <c r="I7" s="518"/>
    </row>
    <row r="8" spans="1:9" ht="17.25" thickBot="1" x14ac:dyDescent="0.35">
      <c r="B8" s="494" t="s">
        <v>945</v>
      </c>
      <c r="C8" s="522">
        <v>151.9</v>
      </c>
      <c r="D8" s="522">
        <v>97.3</v>
      </c>
      <c r="E8" s="522">
        <v>54.6</v>
      </c>
      <c r="F8" s="522">
        <v>90.470518165574745</v>
      </c>
      <c r="G8" s="522">
        <v>91.36150234741784</v>
      </c>
      <c r="H8" s="522">
        <v>88.925081433224761</v>
      </c>
      <c r="I8" s="518"/>
    </row>
    <row r="9" spans="1:9" ht="17.25" thickBot="1" x14ac:dyDescent="0.35">
      <c r="B9" s="494" t="s">
        <v>946</v>
      </c>
      <c r="C9" s="522">
        <v>303.60000000000002</v>
      </c>
      <c r="D9" s="522">
        <v>178.9</v>
      </c>
      <c r="E9" s="522">
        <v>124.7</v>
      </c>
      <c r="F9" s="522">
        <v>96.687898089171981</v>
      </c>
      <c r="G9" s="522">
        <v>99.11357340720221</v>
      </c>
      <c r="H9" s="522">
        <v>93.478260869565204</v>
      </c>
      <c r="I9" s="518"/>
    </row>
    <row r="10" spans="1:9" ht="17.25" thickBot="1" x14ac:dyDescent="0.35">
      <c r="B10" s="494" t="s">
        <v>566</v>
      </c>
      <c r="C10" s="522">
        <v>345.8</v>
      </c>
      <c r="D10" s="522">
        <v>206.5</v>
      </c>
      <c r="E10" s="522">
        <v>139.30000000000001</v>
      </c>
      <c r="F10" s="522">
        <v>98.856489422527162</v>
      </c>
      <c r="G10" s="522">
        <v>98.993288590604038</v>
      </c>
      <c r="H10" s="522">
        <v>98.654390934844201</v>
      </c>
      <c r="I10" s="518"/>
    </row>
    <row r="11" spans="1:9" ht="17.25" thickBot="1" x14ac:dyDescent="0.35">
      <c r="B11" s="494" t="s">
        <v>947</v>
      </c>
      <c r="C11" s="522">
        <v>379.4</v>
      </c>
      <c r="D11" s="522">
        <v>213.3</v>
      </c>
      <c r="E11" s="522">
        <v>166.1</v>
      </c>
      <c r="F11" s="522">
        <v>98.776360322832574</v>
      </c>
      <c r="G11" s="522">
        <v>98.249654537079692</v>
      </c>
      <c r="H11" s="522">
        <v>99.461077844311376</v>
      </c>
      <c r="I11" s="518"/>
    </row>
    <row r="12" spans="1:9" ht="17.25" thickBot="1" x14ac:dyDescent="0.35">
      <c r="B12" s="494" t="s">
        <v>948</v>
      </c>
      <c r="C12" s="522">
        <v>409.4</v>
      </c>
      <c r="D12" s="522">
        <v>218.1</v>
      </c>
      <c r="E12" s="522">
        <v>191.4</v>
      </c>
      <c r="F12" s="522">
        <v>100.83743842364532</v>
      </c>
      <c r="G12" s="522">
        <v>100.69252077562328</v>
      </c>
      <c r="H12" s="522">
        <v>101.1093502377179</v>
      </c>
      <c r="I12" s="518"/>
    </row>
    <row r="13" spans="1:9" ht="17.25" thickBot="1" x14ac:dyDescent="0.35">
      <c r="B13" s="494" t="s">
        <v>949</v>
      </c>
      <c r="C13" s="522">
        <v>350.3</v>
      </c>
      <c r="D13" s="522">
        <v>179.6</v>
      </c>
      <c r="E13" s="522">
        <v>170.7</v>
      </c>
      <c r="F13" s="522">
        <v>103.82335506816835</v>
      </c>
      <c r="G13" s="522">
        <v>103.33716915995397</v>
      </c>
      <c r="H13" s="522">
        <v>104.33985330073349</v>
      </c>
      <c r="I13" s="518"/>
    </row>
    <row r="14" spans="1:9" ht="17.25" thickBot="1" x14ac:dyDescent="0.35">
      <c r="B14" s="494" t="s">
        <v>950</v>
      </c>
      <c r="C14" s="522">
        <v>313.39999999999998</v>
      </c>
      <c r="D14" s="522">
        <v>157.5</v>
      </c>
      <c r="E14" s="522">
        <v>155.9</v>
      </c>
      <c r="F14" s="522">
        <v>99.083148909263357</v>
      </c>
      <c r="G14" s="522">
        <v>99.243856332703217</v>
      </c>
      <c r="H14" s="522">
        <v>98.921319796954322</v>
      </c>
      <c r="I14" s="518"/>
    </row>
    <row r="15" spans="1:9" ht="17.25" thickBot="1" x14ac:dyDescent="0.35">
      <c r="B15" s="494" t="s">
        <v>951</v>
      </c>
      <c r="C15" s="522">
        <v>291.7</v>
      </c>
      <c r="D15" s="522">
        <v>144.9</v>
      </c>
      <c r="E15" s="522">
        <v>146.80000000000001</v>
      </c>
      <c r="F15" s="522">
        <v>99.794731440301049</v>
      </c>
      <c r="G15" s="522">
        <v>99.931034482758633</v>
      </c>
      <c r="H15" s="522">
        <v>99.728260869565233</v>
      </c>
      <c r="I15" s="518"/>
    </row>
    <row r="16" spans="1:9" ht="17.25" thickBot="1" x14ac:dyDescent="0.35">
      <c r="B16" s="494" t="s">
        <v>952</v>
      </c>
      <c r="C16" s="522">
        <v>139.80000000000001</v>
      </c>
      <c r="D16" s="522">
        <v>72.8</v>
      </c>
      <c r="E16" s="522">
        <v>67</v>
      </c>
      <c r="F16" s="522">
        <v>113.65853658536587</v>
      </c>
      <c r="G16" s="522">
        <v>108.01186943620176</v>
      </c>
      <c r="H16" s="522">
        <v>120.28725314183124</v>
      </c>
      <c r="I16" s="518"/>
    </row>
    <row r="17" spans="1:12" ht="17.25" thickBot="1" x14ac:dyDescent="0.35">
      <c r="B17" s="494" t="s">
        <v>555</v>
      </c>
      <c r="C17" s="522">
        <v>39.9</v>
      </c>
      <c r="D17" s="522">
        <v>22.8</v>
      </c>
      <c r="E17" s="522">
        <v>17.100000000000001</v>
      </c>
      <c r="F17" s="522">
        <v>118.39762611275964</v>
      </c>
      <c r="G17" s="522">
        <v>122.58064516129032</v>
      </c>
      <c r="H17" s="522">
        <v>113.24503311258279</v>
      </c>
      <c r="I17" s="518"/>
    </row>
    <row r="18" spans="1:12" ht="17.25" thickBot="1" x14ac:dyDescent="0.35">
      <c r="B18" s="495" t="s">
        <v>556</v>
      </c>
      <c r="C18" s="519"/>
      <c r="D18" s="519"/>
      <c r="E18" s="519"/>
      <c r="F18" s="519"/>
      <c r="G18" s="519"/>
      <c r="H18" s="521"/>
      <c r="I18" s="518"/>
    </row>
    <row r="19" spans="1:12" ht="17.25" thickBot="1" x14ac:dyDescent="0.35">
      <c r="B19" s="494" t="s">
        <v>890</v>
      </c>
      <c r="C19" s="522">
        <v>156.6</v>
      </c>
      <c r="D19" s="522">
        <v>88.5</v>
      </c>
      <c r="E19" s="522">
        <v>68.099999999999994</v>
      </c>
      <c r="F19" s="522">
        <v>100.32030749519538</v>
      </c>
      <c r="G19" s="522">
        <v>102.07612456747404</v>
      </c>
      <c r="H19" s="522">
        <v>98.268398268398258</v>
      </c>
      <c r="I19" s="518"/>
    </row>
    <row r="20" spans="1:12" ht="17.25" thickBot="1" x14ac:dyDescent="0.35">
      <c r="B20" s="494" t="s">
        <v>891</v>
      </c>
      <c r="C20" s="522">
        <v>647.29999999999995</v>
      </c>
      <c r="D20" s="522">
        <v>414</v>
      </c>
      <c r="E20" s="522">
        <v>233.3</v>
      </c>
      <c r="F20" s="522">
        <v>93.716519472998399</v>
      </c>
      <c r="G20" s="522">
        <v>92.80430396772023</v>
      </c>
      <c r="H20" s="522">
        <v>100</v>
      </c>
      <c r="I20" s="518"/>
    </row>
    <row r="21" spans="1:12" ht="17.25" thickBot="1" x14ac:dyDescent="0.35">
      <c r="B21" s="494" t="s">
        <v>892</v>
      </c>
      <c r="C21" s="522">
        <v>1214.5999999999999</v>
      </c>
      <c r="D21" s="522">
        <v>663.5</v>
      </c>
      <c r="E21" s="522">
        <v>551.09999999999991</v>
      </c>
      <c r="F21" s="522">
        <v>99.786395004929346</v>
      </c>
      <c r="G21" s="522">
        <v>101.42158361357383</v>
      </c>
      <c r="H21" s="522">
        <v>97.886323268206027</v>
      </c>
      <c r="I21" s="518"/>
    </row>
    <row r="22" spans="1:12" ht="17.25" thickBot="1" x14ac:dyDescent="0.35">
      <c r="B22" s="199" t="s">
        <v>275</v>
      </c>
      <c r="C22" s="523">
        <v>723</v>
      </c>
      <c r="D22" s="523">
        <v>335.1</v>
      </c>
      <c r="E22" s="523">
        <v>387.9</v>
      </c>
      <c r="F22" s="523">
        <v>105.96511798329182</v>
      </c>
      <c r="G22" s="523">
        <v>105.1129234629862</v>
      </c>
      <c r="H22" s="523">
        <v>106.71251719394772</v>
      </c>
      <c r="I22" s="518"/>
    </row>
    <row r="23" spans="1:12" x14ac:dyDescent="0.3">
      <c r="B23" s="9" t="s">
        <v>28</v>
      </c>
    </row>
    <row r="24" spans="1:12" x14ac:dyDescent="0.3">
      <c r="B24" s="7"/>
      <c r="G24" s="747"/>
      <c r="H24" s="147"/>
      <c r="I24" s="147"/>
      <c r="J24" s="147"/>
      <c r="K24" s="147"/>
      <c r="L24" s="147"/>
    </row>
    <row r="25" spans="1:12" ht="17.25" thickBot="1" x14ac:dyDescent="0.35">
      <c r="A25" s="214"/>
      <c r="B25" s="7" t="s">
        <v>1163</v>
      </c>
      <c r="G25" s="738"/>
      <c r="H25" s="738"/>
      <c r="I25" s="738"/>
      <c r="J25" s="738"/>
      <c r="K25" s="147"/>
      <c r="L25" s="147"/>
    </row>
    <row r="26" spans="1:12" ht="17.25" thickBot="1" x14ac:dyDescent="0.35">
      <c r="B26" s="194" t="s">
        <v>40</v>
      </c>
      <c r="C26" s="425" t="s">
        <v>14</v>
      </c>
      <c r="D26" s="425" t="s">
        <v>15</v>
      </c>
      <c r="E26" s="425" t="s">
        <v>16</v>
      </c>
      <c r="G26" s="748"/>
      <c r="H26" s="740"/>
      <c r="I26" s="740"/>
      <c r="J26" s="740"/>
      <c r="K26" s="147"/>
      <c r="L26" s="147"/>
    </row>
    <row r="27" spans="1:12" ht="17.25" thickBot="1" x14ac:dyDescent="0.35">
      <c r="B27" s="201" t="s">
        <v>557</v>
      </c>
      <c r="C27" s="417">
        <v>68.400000000000006</v>
      </c>
      <c r="D27" s="417">
        <v>74.400000000000006</v>
      </c>
      <c r="E27" s="417">
        <v>62.4</v>
      </c>
      <c r="G27" s="748"/>
      <c r="H27" s="740"/>
      <c r="I27" s="740"/>
      <c r="J27" s="740"/>
      <c r="K27" s="147"/>
      <c r="L27" s="147"/>
    </row>
    <row r="28" spans="1:12" ht="17.25" thickBot="1" x14ac:dyDescent="0.35">
      <c r="B28" s="201" t="s">
        <v>558</v>
      </c>
      <c r="C28" s="417">
        <v>73.400000000000006</v>
      </c>
      <c r="D28" s="417">
        <v>79.900000000000006</v>
      </c>
      <c r="E28" s="417">
        <v>66.900000000000006</v>
      </c>
      <c r="G28" s="748"/>
      <c r="H28" s="740"/>
      <c r="I28" s="740"/>
      <c r="J28" s="740"/>
      <c r="K28" s="749"/>
      <c r="L28" s="147"/>
    </row>
    <row r="29" spans="1:12" ht="17.25" thickBot="1" x14ac:dyDescent="0.35">
      <c r="B29" s="201" t="s">
        <v>554</v>
      </c>
      <c r="C29" s="417"/>
      <c r="D29" s="417"/>
      <c r="E29" s="417"/>
      <c r="G29" s="748"/>
      <c r="H29" s="740"/>
      <c r="I29" s="740"/>
      <c r="J29" s="740"/>
      <c r="K29" s="147"/>
      <c r="L29" s="147"/>
    </row>
    <row r="30" spans="1:12" ht="17.25" thickBot="1" x14ac:dyDescent="0.35">
      <c r="B30" s="202" t="s">
        <v>987</v>
      </c>
      <c r="C30" s="418">
        <v>3.5</v>
      </c>
      <c r="D30" s="418">
        <v>4.2</v>
      </c>
      <c r="E30" s="418">
        <v>2.6</v>
      </c>
      <c r="G30" s="750"/>
      <c r="H30" s="742"/>
      <c r="I30" s="742"/>
      <c r="J30" s="742"/>
      <c r="K30" s="749"/>
      <c r="L30" s="147"/>
    </row>
    <row r="31" spans="1:12" ht="17.25" thickBot="1" x14ac:dyDescent="0.35">
      <c r="B31" s="202" t="s">
        <v>988</v>
      </c>
      <c r="C31" s="418">
        <v>43.7</v>
      </c>
      <c r="D31" s="418">
        <v>55.6</v>
      </c>
      <c r="E31" s="418">
        <v>31.2</v>
      </c>
      <c r="G31" s="750"/>
      <c r="H31" s="742"/>
      <c r="I31" s="742"/>
      <c r="J31" s="742"/>
      <c r="K31" s="749"/>
      <c r="L31" s="147"/>
    </row>
    <row r="32" spans="1:12" ht="17.25" thickBot="1" x14ac:dyDescent="0.35">
      <c r="B32" s="202" t="s">
        <v>989</v>
      </c>
      <c r="C32" s="418">
        <v>75</v>
      </c>
      <c r="D32" s="418">
        <v>85.6</v>
      </c>
      <c r="E32" s="418">
        <v>63.9</v>
      </c>
      <c r="G32" s="750"/>
      <c r="H32" s="742"/>
      <c r="I32" s="742"/>
      <c r="J32" s="742"/>
      <c r="K32" s="749"/>
      <c r="L32" s="147"/>
    </row>
    <row r="33" spans="2:12" ht="17.25" thickBot="1" x14ac:dyDescent="0.35">
      <c r="B33" s="202" t="s">
        <v>990</v>
      </c>
      <c r="C33" s="418">
        <v>76.400000000000006</v>
      </c>
      <c r="D33" s="418">
        <v>90.1</v>
      </c>
      <c r="E33" s="418">
        <v>62.1</v>
      </c>
      <c r="G33" s="750"/>
      <c r="H33" s="742"/>
      <c r="I33" s="742"/>
      <c r="J33" s="742"/>
      <c r="K33" s="749"/>
      <c r="L33" s="147"/>
    </row>
    <row r="34" spans="2:12" ht="17.25" thickBot="1" x14ac:dyDescent="0.35">
      <c r="B34" s="202" t="s">
        <v>991</v>
      </c>
      <c r="C34" s="418">
        <v>80.900000000000006</v>
      </c>
      <c r="D34" s="418">
        <v>88.5</v>
      </c>
      <c r="E34" s="418">
        <v>73</v>
      </c>
      <c r="G34" s="750"/>
      <c r="H34" s="742"/>
      <c r="I34" s="742"/>
      <c r="J34" s="742"/>
      <c r="K34" s="749"/>
      <c r="L34" s="147"/>
    </row>
    <row r="35" spans="2:12" ht="17.25" thickBot="1" x14ac:dyDescent="0.35">
      <c r="B35" s="202" t="s">
        <v>992</v>
      </c>
      <c r="C35" s="418">
        <v>86.6</v>
      </c>
      <c r="D35" s="418">
        <v>89.9</v>
      </c>
      <c r="E35" s="418">
        <v>83.1</v>
      </c>
      <c r="G35" s="750"/>
      <c r="H35" s="742"/>
      <c r="I35" s="742"/>
      <c r="J35" s="742"/>
      <c r="K35" s="749"/>
      <c r="L35" s="147"/>
    </row>
    <row r="36" spans="2:12" ht="17.25" thickBot="1" x14ac:dyDescent="0.35">
      <c r="B36" s="202" t="s">
        <v>993</v>
      </c>
      <c r="C36" s="418">
        <v>87.9</v>
      </c>
      <c r="D36" s="418">
        <v>89</v>
      </c>
      <c r="E36" s="418">
        <v>86.7</v>
      </c>
      <c r="G36" s="750"/>
      <c r="H36" s="742"/>
      <c r="I36" s="742"/>
      <c r="J36" s="742"/>
      <c r="K36" s="749"/>
      <c r="L36" s="147"/>
    </row>
    <row r="37" spans="2:12" ht="17.25" thickBot="1" x14ac:dyDescent="0.35">
      <c r="B37" s="202" t="s">
        <v>994</v>
      </c>
      <c r="C37" s="418">
        <v>85.2</v>
      </c>
      <c r="D37" s="418">
        <v>86.2</v>
      </c>
      <c r="E37" s="418">
        <v>84.1</v>
      </c>
      <c r="G37" s="750"/>
      <c r="H37" s="742"/>
      <c r="I37" s="742"/>
      <c r="J37" s="742"/>
      <c r="K37" s="749"/>
      <c r="L37" s="147"/>
    </row>
    <row r="38" spans="2:12" ht="17.25" thickBot="1" x14ac:dyDescent="0.35">
      <c r="B38" s="202" t="s">
        <v>995</v>
      </c>
      <c r="C38" s="418">
        <v>77.5</v>
      </c>
      <c r="D38" s="418">
        <v>79.400000000000006</v>
      </c>
      <c r="E38" s="418">
        <v>75.599999999999994</v>
      </c>
      <c r="G38" s="750"/>
      <c r="H38" s="742"/>
      <c r="I38" s="742"/>
      <c r="J38" s="742"/>
      <c r="K38" s="749"/>
      <c r="L38" s="147"/>
    </row>
    <row r="39" spans="2:12" ht="17.25" thickBot="1" x14ac:dyDescent="0.35">
      <c r="B39" s="202" t="s">
        <v>996</v>
      </c>
      <c r="C39" s="418">
        <v>37</v>
      </c>
      <c r="D39" s="418">
        <v>41.1</v>
      </c>
      <c r="E39" s="418">
        <v>33.4</v>
      </c>
      <c r="G39" s="750"/>
      <c r="H39" s="742"/>
      <c r="I39" s="742"/>
      <c r="J39" s="742"/>
      <c r="K39" s="749"/>
      <c r="L39" s="147"/>
    </row>
    <row r="40" spans="2:12" ht="17.25" thickBot="1" x14ac:dyDescent="0.35">
      <c r="B40" s="202" t="s">
        <v>555</v>
      </c>
      <c r="C40" s="418">
        <v>4.5999999999999996</v>
      </c>
      <c r="D40" s="418">
        <v>6.6</v>
      </c>
      <c r="E40" s="418">
        <v>3.3</v>
      </c>
      <c r="G40" s="750"/>
      <c r="H40" s="742"/>
      <c r="I40" s="742"/>
      <c r="J40" s="742"/>
      <c r="K40" s="749"/>
      <c r="L40" s="147"/>
    </row>
    <row r="41" spans="2:12" ht="17.25" thickBot="1" x14ac:dyDescent="0.35">
      <c r="B41" s="201" t="s">
        <v>997</v>
      </c>
      <c r="C41" s="417"/>
      <c r="D41" s="439"/>
      <c r="E41" s="418"/>
      <c r="G41" s="748"/>
      <c r="H41" s="740"/>
      <c r="I41" s="751"/>
      <c r="J41" s="742"/>
      <c r="K41" s="749"/>
      <c r="L41" s="147"/>
    </row>
    <row r="42" spans="2:12" ht="17.25" thickBot="1" x14ac:dyDescent="0.35">
      <c r="B42" s="202" t="s">
        <v>269</v>
      </c>
      <c r="C42" s="418">
        <v>20.2</v>
      </c>
      <c r="D42" s="418">
        <v>23.3</v>
      </c>
      <c r="E42" s="418">
        <v>17.3</v>
      </c>
      <c r="G42" s="750"/>
      <c r="H42" s="742"/>
      <c r="I42" s="742"/>
      <c r="J42" s="742"/>
      <c r="K42" s="147"/>
      <c r="L42" s="147"/>
    </row>
    <row r="43" spans="2:12" ht="17.25" thickBot="1" x14ac:dyDescent="0.35">
      <c r="B43" s="203" t="s">
        <v>270</v>
      </c>
      <c r="C43" s="418">
        <v>72.2</v>
      </c>
      <c r="D43" s="418">
        <v>76.400000000000006</v>
      </c>
      <c r="E43" s="418">
        <v>65.7</v>
      </c>
      <c r="G43" s="750"/>
      <c r="H43" s="742"/>
      <c r="I43" s="742"/>
      <c r="J43" s="742"/>
      <c r="K43" s="147"/>
      <c r="L43" s="147"/>
    </row>
    <row r="44" spans="2:12" ht="17.25" thickBot="1" x14ac:dyDescent="0.35">
      <c r="B44" s="6" t="s">
        <v>271</v>
      </c>
      <c r="C44" s="418">
        <v>82.1</v>
      </c>
      <c r="D44" s="418">
        <v>89.7</v>
      </c>
      <c r="E44" s="418">
        <v>71.2</v>
      </c>
      <c r="G44" s="752"/>
      <c r="H44" s="742"/>
      <c r="I44" s="742"/>
      <c r="J44" s="742"/>
      <c r="K44" s="147"/>
      <c r="L44" s="147"/>
    </row>
    <row r="45" spans="2:12" ht="17.25" thickBot="1" x14ac:dyDescent="0.35">
      <c r="B45" s="203" t="s">
        <v>559</v>
      </c>
      <c r="C45" s="418">
        <v>51.1</v>
      </c>
      <c r="D45" s="418">
        <v>59</v>
      </c>
      <c r="E45" s="418">
        <v>46.2</v>
      </c>
      <c r="G45" s="753"/>
      <c r="H45" s="742"/>
      <c r="I45" s="742"/>
      <c r="J45" s="742"/>
      <c r="K45" s="147"/>
      <c r="L45" s="147"/>
    </row>
    <row r="46" spans="2:12" ht="17.25" thickBot="1" x14ac:dyDescent="0.35">
      <c r="B46" s="203" t="s">
        <v>560</v>
      </c>
      <c r="C46" s="418">
        <v>80</v>
      </c>
      <c r="D46" s="418">
        <v>86.3</v>
      </c>
      <c r="E46" s="418">
        <v>73.599999999999994</v>
      </c>
      <c r="G46" s="753"/>
      <c r="H46" s="742"/>
      <c r="I46" s="742"/>
      <c r="J46" s="742"/>
      <c r="K46" s="147"/>
      <c r="L46" s="147"/>
    </row>
    <row r="47" spans="2:12" ht="17.25" thickBot="1" x14ac:dyDescent="0.35">
      <c r="B47" s="203" t="s">
        <v>274</v>
      </c>
      <c r="C47" s="418">
        <v>83</v>
      </c>
      <c r="D47" s="418">
        <v>86.4</v>
      </c>
      <c r="E47" s="418">
        <v>81.2</v>
      </c>
      <c r="G47" s="753"/>
      <c r="H47" s="742"/>
      <c r="I47" s="742"/>
      <c r="J47" s="742"/>
      <c r="K47" s="147"/>
      <c r="L47" s="147"/>
    </row>
    <row r="48" spans="2:12" ht="17.25" thickBot="1" x14ac:dyDescent="0.35">
      <c r="B48" s="203" t="s">
        <v>561</v>
      </c>
      <c r="C48" s="418">
        <v>58.7</v>
      </c>
      <c r="D48" s="418">
        <v>63.1</v>
      </c>
      <c r="E48" s="418">
        <v>56.1</v>
      </c>
      <c r="G48" s="753"/>
      <c r="H48" s="742"/>
      <c r="I48" s="742"/>
      <c r="J48" s="742"/>
      <c r="K48" s="147"/>
      <c r="L48" s="147"/>
    </row>
    <row r="49" spans="1:12" ht="17.25" thickBot="1" x14ac:dyDescent="0.35">
      <c r="B49" s="6" t="s">
        <v>562</v>
      </c>
      <c r="C49" s="418">
        <v>84.8</v>
      </c>
      <c r="D49" s="418">
        <v>92.1</v>
      </c>
      <c r="E49" s="418">
        <v>79.400000000000006</v>
      </c>
      <c r="G49" s="752"/>
      <c r="H49" s="742"/>
      <c r="I49" s="742"/>
      <c r="J49" s="742"/>
      <c r="K49" s="147"/>
      <c r="L49" s="147"/>
    </row>
    <row r="50" spans="1:12" ht="17.25" thickBot="1" x14ac:dyDescent="0.35">
      <c r="B50" s="6" t="s">
        <v>563</v>
      </c>
      <c r="C50" s="418">
        <v>85.4</v>
      </c>
      <c r="D50" s="418">
        <v>95.3</v>
      </c>
      <c r="E50" s="418">
        <v>75.3</v>
      </c>
      <c r="G50" s="752"/>
      <c r="H50" s="742"/>
      <c r="I50" s="742"/>
      <c r="J50" s="742"/>
      <c r="K50" s="147"/>
      <c r="L50" s="147"/>
    </row>
    <row r="51" spans="1:12" x14ac:dyDescent="0.3">
      <c r="B51" s="9" t="s">
        <v>28</v>
      </c>
      <c r="G51" s="752"/>
      <c r="H51" s="742"/>
      <c r="I51" s="742"/>
      <c r="J51" s="742"/>
      <c r="K51" s="147"/>
      <c r="L51" s="147"/>
    </row>
    <row r="52" spans="1:12" x14ac:dyDescent="0.3">
      <c r="B52" s="9"/>
      <c r="G52" s="147"/>
      <c r="H52" s="147"/>
      <c r="I52" s="147"/>
      <c r="J52" s="147"/>
      <c r="K52" s="147"/>
      <c r="L52" s="147"/>
    </row>
    <row r="53" spans="1:12" ht="17.25" thickBot="1" x14ac:dyDescent="0.35">
      <c r="A53" s="214"/>
      <c r="B53" s="492" t="s">
        <v>1342</v>
      </c>
      <c r="G53" s="147"/>
      <c r="H53" s="147"/>
      <c r="I53" s="147"/>
      <c r="J53" s="147"/>
      <c r="K53" s="147"/>
      <c r="L53" s="147"/>
    </row>
    <row r="54" spans="1:12" ht="33.75" customHeight="1" x14ac:dyDescent="0.3">
      <c r="A54" s="746"/>
      <c r="B54" s="486" t="s">
        <v>234</v>
      </c>
      <c r="C54" s="487" t="s">
        <v>1341</v>
      </c>
      <c r="D54" s="487" t="s">
        <v>294</v>
      </c>
      <c r="E54" s="487" t="s">
        <v>1139</v>
      </c>
      <c r="G54" s="147"/>
      <c r="H54" s="147"/>
      <c r="I54" s="147"/>
      <c r="J54" s="147"/>
      <c r="K54" s="147"/>
      <c r="L54" s="147"/>
    </row>
    <row r="55" spans="1:12" ht="17.25" thickBot="1" x14ac:dyDescent="0.35">
      <c r="A55" s="713"/>
      <c r="B55" s="112" t="s">
        <v>240</v>
      </c>
      <c r="C55" s="411">
        <v>2583.6999999999998</v>
      </c>
      <c r="D55" s="116">
        <v>100</v>
      </c>
      <c r="E55" s="440">
        <v>100.66232906066155</v>
      </c>
      <c r="G55" s="147"/>
      <c r="H55" s="147"/>
      <c r="I55" s="147"/>
      <c r="J55" s="147"/>
      <c r="K55" s="147"/>
      <c r="L55" s="147"/>
    </row>
    <row r="56" spans="1:12" ht="17.25" thickBot="1" x14ac:dyDescent="0.35">
      <c r="B56" s="488" t="s">
        <v>276</v>
      </c>
      <c r="C56" s="489"/>
      <c r="D56" s="490"/>
      <c r="E56" s="491"/>
      <c r="G56" s="147"/>
      <c r="H56" s="147"/>
      <c r="I56" s="147"/>
      <c r="J56" s="147"/>
      <c r="K56" s="147"/>
      <c r="L56" s="147"/>
    </row>
    <row r="57" spans="1:12" ht="17.25" thickBot="1" x14ac:dyDescent="0.35">
      <c r="B57" s="38" t="s">
        <v>241</v>
      </c>
      <c r="C57" s="117">
        <v>351.3</v>
      </c>
      <c r="D57" s="441">
        <v>13.596779811897667</v>
      </c>
      <c r="E57" s="441">
        <v>102.06275421266706</v>
      </c>
    </row>
    <row r="58" spans="1:12" ht="17.25" thickBot="1" x14ac:dyDescent="0.35">
      <c r="B58" s="38" t="s">
        <v>242</v>
      </c>
      <c r="C58" s="117">
        <v>275.5</v>
      </c>
      <c r="D58" s="441">
        <v>10.663002670588691</v>
      </c>
      <c r="E58" s="441">
        <v>100.4374772147284</v>
      </c>
    </row>
    <row r="59" spans="1:12" ht="17.25" thickBot="1" x14ac:dyDescent="0.35">
      <c r="B59" s="38" t="s">
        <v>243</v>
      </c>
      <c r="C59" s="117">
        <v>288</v>
      </c>
      <c r="D59" s="441">
        <v>11.146804969617216</v>
      </c>
      <c r="E59" s="441">
        <v>98.630136986301366</v>
      </c>
    </row>
    <row r="60" spans="1:12" ht="17.25" thickBot="1" x14ac:dyDescent="0.35">
      <c r="B60" s="38" t="s">
        <v>244</v>
      </c>
      <c r="C60" s="117">
        <v>326.60000000000002</v>
      </c>
      <c r="D60" s="441">
        <v>12.640786469017304</v>
      </c>
      <c r="E60" s="441">
        <v>99.725190839694662</v>
      </c>
    </row>
    <row r="61" spans="1:12" ht="17.25" thickBot="1" x14ac:dyDescent="0.35">
      <c r="B61" s="38" t="s">
        <v>245</v>
      </c>
      <c r="C61" s="117">
        <v>330.7</v>
      </c>
      <c r="D61" s="441">
        <v>12.799473623098656</v>
      </c>
      <c r="E61" s="441">
        <v>101.56633906633905</v>
      </c>
    </row>
    <row r="62" spans="1:12" ht="17.25" thickBot="1" x14ac:dyDescent="0.35">
      <c r="B62" s="38" t="s">
        <v>246</v>
      </c>
      <c r="C62" s="117">
        <v>304.89999999999998</v>
      </c>
      <c r="D62" s="441">
        <v>11.800905677903781</v>
      </c>
      <c r="E62" s="441">
        <v>101.26203918963799</v>
      </c>
    </row>
    <row r="63" spans="1:12" ht="17.25" thickBot="1" x14ac:dyDescent="0.35">
      <c r="B63" s="38" t="s">
        <v>247</v>
      </c>
      <c r="C63" s="117">
        <v>361</v>
      </c>
      <c r="D63" s="441">
        <v>13.972210395943801</v>
      </c>
      <c r="E63" s="441">
        <v>100.72544642857144</v>
      </c>
    </row>
    <row r="64" spans="1:12" ht="17.25" thickBot="1" x14ac:dyDescent="0.35">
      <c r="B64" s="38" t="s">
        <v>248</v>
      </c>
      <c r="C64" s="117">
        <v>345.8</v>
      </c>
      <c r="D64" s="441">
        <v>13.383906800325116</v>
      </c>
      <c r="E64" s="441">
        <v>100.58173356602676</v>
      </c>
    </row>
    <row r="65" spans="2:9" x14ac:dyDescent="0.3">
      <c r="B65" s="9" t="s">
        <v>28</v>
      </c>
    </row>
    <row r="67" spans="2:9" ht="17.25" customHeight="1" thickBot="1" x14ac:dyDescent="0.35">
      <c r="B67" s="7" t="s">
        <v>564</v>
      </c>
    </row>
    <row r="68" spans="2:9" ht="17.25" customHeight="1" thickBot="1" x14ac:dyDescent="0.35">
      <c r="B68" s="204"/>
      <c r="C68" s="627">
        <v>2018</v>
      </c>
      <c r="D68" s="654"/>
      <c r="E68" s="628"/>
      <c r="F68" s="627">
        <v>2019</v>
      </c>
      <c r="G68" s="654"/>
      <c r="H68" s="628"/>
    </row>
    <row r="69" spans="2:9" ht="54" customHeight="1" thickBot="1" x14ac:dyDescent="0.35">
      <c r="B69" s="426"/>
      <c r="C69" s="437" t="s">
        <v>600</v>
      </c>
      <c r="D69" s="437" t="s">
        <v>953</v>
      </c>
      <c r="E69" s="437" t="s">
        <v>565</v>
      </c>
      <c r="F69" s="437" t="s">
        <v>600</v>
      </c>
      <c r="G69" s="437" t="s">
        <v>1164</v>
      </c>
      <c r="H69" s="437" t="s">
        <v>565</v>
      </c>
    </row>
    <row r="70" spans="2:9" ht="17.25" customHeight="1" thickBot="1" x14ac:dyDescent="0.35">
      <c r="B70" s="540" t="s">
        <v>480</v>
      </c>
      <c r="C70" s="541">
        <v>2392806</v>
      </c>
      <c r="D70" s="542">
        <v>101.9</v>
      </c>
      <c r="E70" s="543">
        <f>C70/C70</f>
        <v>1</v>
      </c>
      <c r="F70" s="544">
        <v>2416068</v>
      </c>
      <c r="G70" s="545">
        <v>101</v>
      </c>
      <c r="H70" s="543">
        <f>F70/F70</f>
        <v>1</v>
      </c>
    </row>
    <row r="71" spans="2:9" ht="15.75" customHeight="1" thickBot="1" x14ac:dyDescent="0.35">
      <c r="B71" s="546" t="s">
        <v>911</v>
      </c>
      <c r="C71" s="544">
        <v>86663</v>
      </c>
      <c r="D71" s="547">
        <v>99.2</v>
      </c>
      <c r="E71" s="548">
        <f>C71/$C$70</f>
        <v>3.6218147229654218E-2</v>
      </c>
      <c r="F71" s="544">
        <v>87450</v>
      </c>
      <c r="G71" s="545">
        <v>100.9</v>
      </c>
      <c r="H71" s="548">
        <f>F71/$F$70</f>
        <v>3.6195173314658359E-2</v>
      </c>
      <c r="I71" s="10"/>
    </row>
    <row r="72" spans="2:9" ht="15.75" customHeight="1" thickBot="1" x14ac:dyDescent="0.35">
      <c r="B72" s="546" t="s">
        <v>1166</v>
      </c>
      <c r="C72" s="544">
        <v>67355</v>
      </c>
      <c r="D72" s="547">
        <v>97.6</v>
      </c>
      <c r="E72" s="548">
        <f>C72/$C$70</f>
        <v>2.8148959840455099E-2</v>
      </c>
      <c r="F72" s="544">
        <v>69455</v>
      </c>
      <c r="G72" s="545">
        <v>103.1</v>
      </c>
      <c r="H72" s="548">
        <f>F72/$F$70</f>
        <v>2.8747121355855876E-2</v>
      </c>
      <c r="I72" s="10"/>
    </row>
    <row r="73" spans="2:9" ht="17.25" thickBot="1" x14ac:dyDescent="0.35">
      <c r="B73" s="546" t="s">
        <v>1167</v>
      </c>
      <c r="C73" s="544">
        <v>559281</v>
      </c>
      <c r="D73" s="547">
        <v>102.9</v>
      </c>
      <c r="E73" s="548">
        <f>C73/$C$70</f>
        <v>0.23373436877038925</v>
      </c>
      <c r="F73" s="544">
        <v>558005</v>
      </c>
      <c r="G73" s="545">
        <v>99.8</v>
      </c>
      <c r="H73" s="548">
        <f>F73/$F$70</f>
        <v>0.23095583402453904</v>
      </c>
      <c r="I73" s="10"/>
    </row>
    <row r="74" spans="2:9" ht="17.25" thickBot="1" x14ac:dyDescent="0.35">
      <c r="B74" s="546" t="s">
        <v>929</v>
      </c>
      <c r="C74" s="544">
        <v>166631</v>
      </c>
      <c r="D74" s="547">
        <v>103.3</v>
      </c>
      <c r="E74" s="548">
        <f>C74/$C$70</f>
        <v>6.9638324210153271E-2</v>
      </c>
      <c r="F74" s="544">
        <v>177339</v>
      </c>
      <c r="G74" s="545">
        <v>106.4</v>
      </c>
      <c r="H74" s="548">
        <f>F74/$F$70</f>
        <v>7.3399838084027433E-2</v>
      </c>
      <c r="I74" s="10"/>
    </row>
    <row r="75" spans="2:9" ht="17.25" thickBot="1" x14ac:dyDescent="0.35">
      <c r="B75" s="546" t="s">
        <v>1168</v>
      </c>
      <c r="C75" s="544">
        <v>376791</v>
      </c>
      <c r="D75" s="547">
        <v>101</v>
      </c>
      <c r="E75" s="548">
        <f>C75/$C$70</f>
        <v>0.15746826111268528</v>
      </c>
      <c r="F75" s="544">
        <v>370349</v>
      </c>
      <c r="G75" s="545">
        <v>98.3</v>
      </c>
      <c r="H75" s="548">
        <f>F75/$F$70</f>
        <v>0.15328583467021623</v>
      </c>
      <c r="I75" s="10"/>
    </row>
    <row r="76" spans="2:9" ht="17.25" thickBot="1" x14ac:dyDescent="0.35">
      <c r="B76" s="546" t="s">
        <v>932</v>
      </c>
      <c r="C76" s="544">
        <v>154954</v>
      </c>
      <c r="D76" s="547">
        <v>103.7</v>
      </c>
      <c r="E76" s="548">
        <f>C76/$C$70</f>
        <v>6.4758279609797034E-2</v>
      </c>
      <c r="F76" s="544">
        <v>158181</v>
      </c>
      <c r="G76" s="545">
        <v>102.1</v>
      </c>
      <c r="H76" s="548">
        <f>F76/$F$70</f>
        <v>6.5470425501268997E-2</v>
      </c>
      <c r="I76" s="10"/>
    </row>
    <row r="77" spans="2:9" ht="17.25" thickBot="1" x14ac:dyDescent="0.35">
      <c r="B77" s="546" t="s">
        <v>931</v>
      </c>
      <c r="C77" s="544">
        <v>64074</v>
      </c>
      <c r="D77" s="547">
        <v>106.4</v>
      </c>
      <c r="E77" s="548">
        <f>C77/$C$70</f>
        <v>2.6777766354648059E-2</v>
      </c>
      <c r="F77" s="544">
        <v>65240</v>
      </c>
      <c r="G77" s="545">
        <v>101.8</v>
      </c>
      <c r="H77" s="548">
        <f>F77/$F$70</f>
        <v>2.700255125269653E-2</v>
      </c>
      <c r="I77" s="10"/>
    </row>
    <row r="78" spans="2:9" ht="17.25" thickBot="1" x14ac:dyDescent="0.35">
      <c r="B78" s="546" t="s">
        <v>933</v>
      </c>
      <c r="C78" s="544">
        <v>73501</v>
      </c>
      <c r="D78" s="547">
        <v>102.7</v>
      </c>
      <c r="E78" s="548">
        <f>C78/$C$70</f>
        <v>3.0717492349985748E-2</v>
      </c>
      <c r="F78" s="544">
        <v>76007</v>
      </c>
      <c r="G78" s="545">
        <v>103.4</v>
      </c>
      <c r="H78" s="548">
        <f>F78/$F$70</f>
        <v>3.1458965558916391E-2</v>
      </c>
      <c r="I78" s="10"/>
    </row>
    <row r="79" spans="2:9" ht="30.75" customHeight="1" thickBot="1" x14ac:dyDescent="0.35">
      <c r="B79" s="546" t="s">
        <v>934</v>
      </c>
      <c r="C79" s="544">
        <v>42007</v>
      </c>
      <c r="D79" s="547">
        <v>99.1</v>
      </c>
      <c r="E79" s="548">
        <f>C79/$C$70</f>
        <v>1.7555539396006195E-2</v>
      </c>
      <c r="F79" s="544">
        <v>42131</v>
      </c>
      <c r="G79" s="545">
        <v>100.3</v>
      </c>
      <c r="H79" s="548">
        <f>F79/$F$70</f>
        <v>1.7437837014521115E-2</v>
      </c>
      <c r="I79" s="10"/>
    </row>
    <row r="80" spans="2:9" ht="17.25" thickBot="1" x14ac:dyDescent="0.35">
      <c r="B80" s="546" t="s">
        <v>935</v>
      </c>
      <c r="C80" s="544">
        <v>24652</v>
      </c>
      <c r="D80" s="547">
        <v>98.9</v>
      </c>
      <c r="E80" s="548">
        <f>C80/$C$70</f>
        <v>1.0302548555963166E-2</v>
      </c>
      <c r="F80" s="544">
        <v>23905</v>
      </c>
      <c r="G80" s="545">
        <v>97</v>
      </c>
      <c r="H80" s="548">
        <f>F80/$F$70</f>
        <v>9.8941751639440613E-3</v>
      </c>
      <c r="I80" s="10"/>
    </row>
    <row r="81" spans="2:9" ht="17.25" thickBot="1" x14ac:dyDescent="0.35">
      <c r="B81" s="546" t="s">
        <v>936</v>
      </c>
      <c r="C81" s="544">
        <v>111166</v>
      </c>
      <c r="D81" s="547">
        <v>101.1</v>
      </c>
      <c r="E81" s="548">
        <f>C81/$C$70</f>
        <v>4.645842579799616E-2</v>
      </c>
      <c r="F81" s="544">
        <v>111664</v>
      </c>
      <c r="G81" s="545">
        <v>100.4</v>
      </c>
      <c r="H81" s="548">
        <f>F81/$F$70</f>
        <v>4.6217242229937235E-2</v>
      </c>
      <c r="I81" s="10"/>
    </row>
    <row r="82" spans="2:9" ht="17.25" thickBot="1" x14ac:dyDescent="0.35">
      <c r="B82" s="546" t="s">
        <v>937</v>
      </c>
      <c r="C82" s="544">
        <v>140502</v>
      </c>
      <c r="D82" s="547">
        <v>101.4</v>
      </c>
      <c r="E82" s="548">
        <f>C82/$C$70</f>
        <v>5.8718508729917927E-2</v>
      </c>
      <c r="F82" s="544">
        <v>143787</v>
      </c>
      <c r="G82" s="545">
        <v>102.3</v>
      </c>
      <c r="H82" s="548">
        <f>F82/$F$70</f>
        <v>5.9512811725497793E-2</v>
      </c>
      <c r="I82" s="10"/>
    </row>
    <row r="83" spans="2:9" ht="17.25" thickBot="1" x14ac:dyDescent="0.35">
      <c r="B83" s="546" t="s">
        <v>938</v>
      </c>
      <c r="C83" s="544">
        <v>149365</v>
      </c>
      <c r="D83" s="547">
        <v>101.3</v>
      </c>
      <c r="E83" s="548">
        <f>C83/$C$70</f>
        <v>6.2422528194930972E-2</v>
      </c>
      <c r="F83" s="544">
        <v>151083</v>
      </c>
      <c r="G83" s="545">
        <v>101.2</v>
      </c>
      <c r="H83" s="548">
        <f>F83/$F$70</f>
        <v>6.2532594281286782E-2</v>
      </c>
      <c r="I83" s="10"/>
    </row>
    <row r="84" spans="2:9" ht="17.25" thickBot="1" x14ac:dyDescent="0.35">
      <c r="B84" s="546" t="s">
        <v>865</v>
      </c>
      <c r="C84" s="544">
        <v>170904</v>
      </c>
      <c r="D84" s="547">
        <v>101.3</v>
      </c>
      <c r="E84" s="548">
        <f>C84/$C$70</f>
        <v>7.1424093720928478E-2</v>
      </c>
      <c r="F84" s="544">
        <v>173522</v>
      </c>
      <c r="G84" s="545">
        <v>101.5</v>
      </c>
      <c r="H84" s="548">
        <f>F84/$F$70</f>
        <v>7.1819998443752406E-2</v>
      </c>
      <c r="I84" s="10"/>
    </row>
    <row r="85" spans="2:9" ht="15.75" customHeight="1" thickBot="1" x14ac:dyDescent="0.35">
      <c r="B85" s="546" t="s">
        <v>939</v>
      </c>
      <c r="C85" s="544">
        <v>162509</v>
      </c>
      <c r="D85" s="547">
        <v>101.8</v>
      </c>
      <c r="E85" s="548">
        <f>C85/$C$70</f>
        <v>6.79156605257593E-2</v>
      </c>
      <c r="F85" s="544">
        <v>167086</v>
      </c>
      <c r="G85" s="545">
        <v>102.8</v>
      </c>
      <c r="H85" s="548">
        <f>F85/$F$70</f>
        <v>6.9156166134396874E-2</v>
      </c>
      <c r="I85" s="10"/>
    </row>
    <row r="86" spans="2:9" ht="17.25" thickBot="1" x14ac:dyDescent="0.35">
      <c r="B86" s="546" t="s">
        <v>940</v>
      </c>
      <c r="C86" s="544">
        <v>51616</v>
      </c>
      <c r="D86" s="547">
        <v>97.4</v>
      </c>
      <c r="E86" s="548">
        <f>C86/$C$70</f>
        <v>2.1571326718505385E-2</v>
      </c>
      <c r="F86" s="544">
        <v>51801</v>
      </c>
      <c r="G86" s="545">
        <v>100.4</v>
      </c>
      <c r="H86" s="548">
        <f>F86/$F$70</f>
        <v>2.1440207808720614E-2</v>
      </c>
      <c r="I86" s="10"/>
    </row>
    <row r="87" spans="2:9" ht="17.25" thickBot="1" x14ac:dyDescent="0.35">
      <c r="B87" s="549" t="s">
        <v>941</v>
      </c>
      <c r="C87" s="550">
        <v>58190</v>
      </c>
      <c r="D87" s="551">
        <v>101.3</v>
      </c>
      <c r="E87" s="552">
        <f>C87/$C$70</f>
        <v>2.4318728722679567E-2</v>
      </c>
      <c r="F87" s="550">
        <v>58518</v>
      </c>
      <c r="G87" s="553">
        <v>100.6</v>
      </c>
      <c r="H87" s="552">
        <f>F87/$F$70</f>
        <v>2.4220344791620104E-2</v>
      </c>
      <c r="I87" s="10"/>
    </row>
    <row r="88" spans="2:9" ht="17.25" customHeight="1" thickBot="1" x14ac:dyDescent="0.35">
      <c r="B88" s="638" t="s">
        <v>1169</v>
      </c>
      <c r="C88" s="639"/>
      <c r="D88" s="639"/>
      <c r="E88" s="639"/>
      <c r="F88" s="639"/>
      <c r="G88" s="639"/>
      <c r="H88" s="640"/>
      <c r="I88" s="10"/>
    </row>
    <row r="89" spans="2:9" ht="17.25" customHeight="1" thickBot="1" x14ac:dyDescent="0.35">
      <c r="B89" s="546" t="s">
        <v>480</v>
      </c>
      <c r="C89" s="544">
        <v>1013</v>
      </c>
      <c r="D89" s="547">
        <v>106.2</v>
      </c>
      <c r="E89" s="554">
        <f>C89/C89</f>
        <v>1</v>
      </c>
      <c r="F89" s="544">
        <v>1092</v>
      </c>
      <c r="G89" s="555">
        <v>107.8</v>
      </c>
      <c r="H89" s="556">
        <f>F89/$F$89</f>
        <v>1</v>
      </c>
      <c r="I89" s="10"/>
    </row>
    <row r="90" spans="2:9" ht="17.25" customHeight="1" thickBot="1" x14ac:dyDescent="0.35">
      <c r="B90" s="546" t="s">
        <v>911</v>
      </c>
      <c r="C90" s="544">
        <v>774</v>
      </c>
      <c r="D90" s="547">
        <v>105.3</v>
      </c>
      <c r="E90" s="556">
        <f>C90/$C$89</f>
        <v>0.7640671273445212</v>
      </c>
      <c r="F90" s="544">
        <v>824</v>
      </c>
      <c r="G90" s="555">
        <v>106.5</v>
      </c>
      <c r="H90" s="556">
        <f>F90/$F$89</f>
        <v>0.75457875457875456</v>
      </c>
      <c r="I90" s="10"/>
    </row>
    <row r="91" spans="2:9" ht="17.25" thickBot="1" x14ac:dyDescent="0.35">
      <c r="B91" s="546" t="s">
        <v>1166</v>
      </c>
      <c r="C91" s="544">
        <v>763</v>
      </c>
      <c r="D91" s="547">
        <v>104.7</v>
      </c>
      <c r="E91" s="556">
        <f>C91/$C$89</f>
        <v>0.75320829220138208</v>
      </c>
      <c r="F91" s="544">
        <v>820</v>
      </c>
      <c r="G91" s="555">
        <v>107.5</v>
      </c>
      <c r="H91" s="556">
        <f>F91/$F$89</f>
        <v>0.75091575091575091</v>
      </c>
      <c r="I91" s="10"/>
    </row>
    <row r="92" spans="2:9" ht="17.25" thickBot="1" x14ac:dyDescent="0.35">
      <c r="B92" s="546" t="s">
        <v>1167</v>
      </c>
      <c r="C92" s="544">
        <v>1119</v>
      </c>
      <c r="D92" s="547">
        <v>107</v>
      </c>
      <c r="E92" s="556">
        <f>C92/$C$89</f>
        <v>1.104639684106614</v>
      </c>
      <c r="F92" s="544">
        <v>1171</v>
      </c>
      <c r="G92" s="555">
        <v>104.6</v>
      </c>
      <c r="H92" s="556">
        <f>F92/$F$89</f>
        <v>1.0723443223443223</v>
      </c>
      <c r="I92" s="10"/>
    </row>
    <row r="93" spans="2:9" ht="17.25" thickBot="1" x14ac:dyDescent="0.35">
      <c r="B93" s="546" t="s">
        <v>929</v>
      </c>
      <c r="C93" s="544">
        <v>713</v>
      </c>
      <c r="D93" s="547">
        <v>106.4</v>
      </c>
      <c r="E93" s="556">
        <f>C93/$C$89</f>
        <v>0.70384995064165845</v>
      </c>
      <c r="F93" s="544">
        <v>746</v>
      </c>
      <c r="G93" s="555">
        <v>104.6</v>
      </c>
      <c r="H93" s="556">
        <f>F93/$F$89</f>
        <v>0.68315018315018317</v>
      </c>
      <c r="I93" s="10"/>
    </row>
    <row r="94" spans="2:9" ht="17.25" thickBot="1" x14ac:dyDescent="0.35">
      <c r="B94" s="546" t="s">
        <v>1168</v>
      </c>
      <c r="C94" s="544">
        <v>933</v>
      </c>
      <c r="D94" s="547">
        <v>107.7</v>
      </c>
      <c r="E94" s="556">
        <f>C94/$C$89</f>
        <v>0.92102665350444224</v>
      </c>
      <c r="F94" s="544">
        <v>1002</v>
      </c>
      <c r="G94" s="555">
        <v>107.4</v>
      </c>
      <c r="H94" s="556">
        <f>F94/$F$89</f>
        <v>0.91758241758241754</v>
      </c>
      <c r="I94" s="10"/>
    </row>
    <row r="95" spans="2:9" ht="17.25" thickBot="1" x14ac:dyDescent="0.35">
      <c r="B95" s="546" t="s">
        <v>932</v>
      </c>
      <c r="C95" s="544">
        <v>1004</v>
      </c>
      <c r="D95" s="547">
        <v>104.6</v>
      </c>
      <c r="E95" s="556">
        <f>C95/$C$89</f>
        <v>0.99111549851924974</v>
      </c>
      <c r="F95" s="544">
        <v>1072</v>
      </c>
      <c r="G95" s="555">
        <v>106.8</v>
      </c>
      <c r="H95" s="556">
        <f>F95/$F$89</f>
        <v>0.98168498168498164</v>
      </c>
      <c r="I95" s="10"/>
    </row>
    <row r="96" spans="2:9" ht="17.25" thickBot="1" x14ac:dyDescent="0.35">
      <c r="B96" s="546" t="s">
        <v>931</v>
      </c>
      <c r="C96" s="544">
        <v>595</v>
      </c>
      <c r="D96" s="547">
        <v>103.3</v>
      </c>
      <c r="E96" s="556">
        <f>C96/$C$89</f>
        <v>0.58736426456071078</v>
      </c>
      <c r="F96" s="544">
        <v>658</v>
      </c>
      <c r="G96" s="555">
        <v>110.6</v>
      </c>
      <c r="H96" s="556">
        <f>F96/$F$89</f>
        <v>0.60256410256410253</v>
      </c>
      <c r="I96" s="10"/>
    </row>
    <row r="97" spans="1:21" ht="17.25" thickBot="1" x14ac:dyDescent="0.35">
      <c r="B97" s="546" t="s">
        <v>933</v>
      </c>
      <c r="C97" s="544">
        <v>1849</v>
      </c>
      <c r="D97" s="547">
        <v>107.6</v>
      </c>
      <c r="E97" s="556">
        <f>C97/$C$89</f>
        <v>1.8252714708785784</v>
      </c>
      <c r="F97" s="544">
        <v>1922</v>
      </c>
      <c r="G97" s="555">
        <v>103.9</v>
      </c>
      <c r="H97" s="556">
        <f>F97/$F$89</f>
        <v>1.76007326007326</v>
      </c>
      <c r="I97" s="10"/>
    </row>
    <row r="98" spans="1:21" ht="17.25" thickBot="1" x14ac:dyDescent="0.35">
      <c r="B98" s="546" t="s">
        <v>934</v>
      </c>
      <c r="C98" s="544">
        <v>1857</v>
      </c>
      <c r="D98" s="547">
        <v>106.2</v>
      </c>
      <c r="E98" s="556">
        <f>C98/$C$89</f>
        <v>1.8331688055281343</v>
      </c>
      <c r="F98" s="544">
        <v>1941</v>
      </c>
      <c r="G98" s="555">
        <v>104.5</v>
      </c>
      <c r="H98" s="556">
        <f>F98/$F$89</f>
        <v>1.7774725274725274</v>
      </c>
      <c r="I98" s="10"/>
    </row>
    <row r="99" spans="1:21" ht="17.25" thickBot="1" x14ac:dyDescent="0.35">
      <c r="B99" s="546" t="s">
        <v>935</v>
      </c>
      <c r="C99" s="544">
        <v>963</v>
      </c>
      <c r="D99" s="547">
        <v>102.9</v>
      </c>
      <c r="E99" s="556">
        <f>C99/$C$89</f>
        <v>0.95064165844027637</v>
      </c>
      <c r="F99" s="544">
        <v>1004</v>
      </c>
      <c r="G99" s="555">
        <v>104.3</v>
      </c>
      <c r="H99" s="556">
        <f>F99/$F$89</f>
        <v>0.91941391941391937</v>
      </c>
      <c r="I99" s="10"/>
    </row>
    <row r="100" spans="1:21" ht="17.25" thickBot="1" x14ac:dyDescent="0.35">
      <c r="B100" s="546" t="s">
        <v>936</v>
      </c>
      <c r="C100" s="544">
        <v>1121</v>
      </c>
      <c r="D100" s="547">
        <v>104.6</v>
      </c>
      <c r="E100" s="556">
        <f>C100/$C$89</f>
        <v>1.1066140177690029</v>
      </c>
      <c r="F100" s="544">
        <v>1210</v>
      </c>
      <c r="G100" s="555">
        <v>107.9</v>
      </c>
      <c r="H100" s="556">
        <f>F100/$F$89</f>
        <v>1.1080586080586081</v>
      </c>
      <c r="I100" s="10"/>
    </row>
    <row r="101" spans="1:21" ht="17.25" thickBot="1" x14ac:dyDescent="0.35">
      <c r="B101" s="546" t="s">
        <v>937</v>
      </c>
      <c r="C101" s="544">
        <v>900</v>
      </c>
      <c r="D101" s="547">
        <v>101.5</v>
      </c>
      <c r="E101" s="556">
        <f>C101/$C$89</f>
        <v>0.88845014807502465</v>
      </c>
      <c r="F101" s="544">
        <v>948</v>
      </c>
      <c r="G101" s="555">
        <v>105.3</v>
      </c>
      <c r="H101" s="556">
        <f>F101/$F$89</f>
        <v>0.86813186813186816</v>
      </c>
      <c r="I101" s="10"/>
    </row>
    <row r="102" spans="1:21" ht="17.25" thickBot="1" x14ac:dyDescent="0.35">
      <c r="B102" s="546" t="s">
        <v>938</v>
      </c>
      <c r="C102" s="544">
        <v>1311</v>
      </c>
      <c r="D102" s="547">
        <v>107.9</v>
      </c>
      <c r="E102" s="556">
        <f>C102/$C$89</f>
        <v>1.2941757156959526</v>
      </c>
      <c r="F102" s="544">
        <v>1523</v>
      </c>
      <c r="G102" s="555">
        <v>116.2</v>
      </c>
      <c r="H102" s="556">
        <f>F102/$F$89</f>
        <v>1.3946886446886446</v>
      </c>
      <c r="I102" s="10"/>
    </row>
    <row r="103" spans="1:21" ht="17.25" thickBot="1" x14ac:dyDescent="0.35">
      <c r="B103" s="546" t="s">
        <v>865</v>
      </c>
      <c r="C103" s="544">
        <v>920</v>
      </c>
      <c r="D103" s="547">
        <v>104.7</v>
      </c>
      <c r="E103" s="556">
        <f>C103/$C$89</f>
        <v>0.90819348469891414</v>
      </c>
      <c r="F103" s="544">
        <v>1034</v>
      </c>
      <c r="G103" s="555">
        <v>112.4</v>
      </c>
      <c r="H103" s="556">
        <f>F103/$F$89</f>
        <v>0.94688644688644685</v>
      </c>
      <c r="I103" s="10"/>
    </row>
    <row r="104" spans="1:21" ht="17.25" thickBot="1" x14ac:dyDescent="0.35">
      <c r="B104" s="546" t="s">
        <v>939</v>
      </c>
      <c r="C104" s="544">
        <v>1013</v>
      </c>
      <c r="D104" s="547">
        <v>107.2</v>
      </c>
      <c r="E104" s="556">
        <f>C104/$C$89</f>
        <v>1</v>
      </c>
      <c r="F104" s="544">
        <v>1128</v>
      </c>
      <c r="G104" s="555">
        <v>111.4</v>
      </c>
      <c r="H104" s="556">
        <f>F104/$F$89</f>
        <v>1.0329670329670331</v>
      </c>
      <c r="I104" s="10"/>
    </row>
    <row r="105" spans="1:21" ht="17.25" thickBot="1" x14ac:dyDescent="0.35">
      <c r="B105" s="546" t="s">
        <v>940</v>
      </c>
      <c r="C105" s="544">
        <v>807</v>
      </c>
      <c r="D105" s="547">
        <v>109.5</v>
      </c>
      <c r="E105" s="556">
        <f>C105/$C$89</f>
        <v>0.79664363277393879</v>
      </c>
      <c r="F105" s="544">
        <v>909</v>
      </c>
      <c r="G105" s="555">
        <v>112.6</v>
      </c>
      <c r="H105" s="556">
        <f>F105/$F$89</f>
        <v>0.83241758241758246</v>
      </c>
      <c r="I105" s="10"/>
    </row>
    <row r="106" spans="1:21" ht="17.25" thickBot="1" x14ac:dyDescent="0.35">
      <c r="B106" s="546" t="s">
        <v>941</v>
      </c>
      <c r="C106" s="544">
        <v>672</v>
      </c>
      <c r="D106" s="547">
        <v>108.7</v>
      </c>
      <c r="E106" s="556">
        <f>C106/$C$89</f>
        <v>0.66337611056268508</v>
      </c>
      <c r="F106" s="544">
        <v>720</v>
      </c>
      <c r="G106" s="555">
        <v>107.1</v>
      </c>
      <c r="H106" s="556">
        <f>F106/$F$89</f>
        <v>0.65934065934065933</v>
      </c>
      <c r="I106" s="10"/>
    </row>
    <row r="107" spans="1:21" x14ac:dyDescent="0.3">
      <c r="B107" s="557" t="s">
        <v>1170</v>
      </c>
      <c r="I107" s="10"/>
    </row>
    <row r="108" spans="1:21" x14ac:dyDescent="0.3">
      <c r="B108" s="7"/>
      <c r="J108" s="147"/>
      <c r="K108" s="147"/>
      <c r="L108" s="147"/>
      <c r="M108" s="147"/>
      <c r="N108" s="147"/>
      <c r="O108" s="147"/>
      <c r="P108" s="147"/>
      <c r="Q108" s="706"/>
      <c r="R108" s="147"/>
      <c r="S108" s="147"/>
      <c r="T108" s="147"/>
      <c r="U108" s="147"/>
    </row>
    <row r="109" spans="1:21" ht="17.25" thickBot="1" x14ac:dyDescent="0.35">
      <c r="B109" s="7" t="s">
        <v>1215</v>
      </c>
      <c r="J109" s="147"/>
      <c r="K109" s="147"/>
      <c r="L109" s="147"/>
      <c r="M109" s="147"/>
      <c r="N109" s="147"/>
      <c r="O109" s="147"/>
      <c r="P109" s="147"/>
      <c r="Q109" s="706"/>
      <c r="R109" s="147"/>
      <c r="S109" s="147"/>
      <c r="T109" s="147"/>
      <c r="U109" s="147"/>
    </row>
    <row r="110" spans="1:21" ht="17.25" thickBot="1" x14ac:dyDescent="0.35">
      <c r="B110" s="194" t="s">
        <v>40</v>
      </c>
      <c r="C110" s="200" t="s">
        <v>14</v>
      </c>
      <c r="D110" s="200" t="s">
        <v>15</v>
      </c>
      <c r="E110" s="200" t="s">
        <v>16</v>
      </c>
      <c r="J110" s="147"/>
      <c r="K110" s="147"/>
      <c r="L110" s="147"/>
      <c r="M110" s="147"/>
      <c r="N110" s="147"/>
      <c r="O110" s="147"/>
      <c r="P110" s="147"/>
      <c r="Q110" s="706"/>
      <c r="R110" s="147"/>
      <c r="S110" s="147"/>
      <c r="T110" s="147"/>
      <c r="U110" s="147"/>
    </row>
    <row r="111" spans="1:21" ht="17.25" thickBot="1" x14ac:dyDescent="0.35">
      <c r="A111" s="214"/>
      <c r="B111" s="201" t="s">
        <v>14</v>
      </c>
      <c r="C111" s="121">
        <v>5.8</v>
      </c>
      <c r="D111" s="121">
        <v>5.6</v>
      </c>
      <c r="E111" s="121">
        <v>6</v>
      </c>
      <c r="J111" s="147"/>
      <c r="K111" s="147"/>
      <c r="L111" s="147"/>
      <c r="M111" s="147"/>
      <c r="N111" s="147"/>
      <c r="O111" s="147"/>
      <c r="P111" s="147"/>
      <c r="Q111" s="706"/>
      <c r="R111" s="147"/>
      <c r="S111" s="147"/>
      <c r="T111" s="147"/>
      <c r="U111" s="147"/>
    </row>
    <row r="112" spans="1:21" ht="17.25" thickBot="1" x14ac:dyDescent="0.35">
      <c r="B112" s="201" t="s">
        <v>554</v>
      </c>
      <c r="C112" s="123"/>
      <c r="D112" s="123"/>
      <c r="E112" s="123"/>
      <c r="J112" s="147"/>
      <c r="K112" s="147"/>
      <c r="L112" s="147"/>
      <c r="M112" s="147"/>
      <c r="N112" s="147"/>
      <c r="O112" s="147"/>
      <c r="P112" s="147"/>
      <c r="Q112" s="147"/>
      <c r="R112" s="147"/>
      <c r="S112" s="147"/>
      <c r="T112" s="147"/>
      <c r="U112" s="147"/>
    </row>
    <row r="113" spans="2:5" ht="17.25" thickBot="1" x14ac:dyDescent="0.35">
      <c r="B113" s="206" t="s">
        <v>944</v>
      </c>
      <c r="C113" s="123">
        <v>44.6</v>
      </c>
      <c r="D113" s="123">
        <v>40.6</v>
      </c>
      <c r="E113" s="123">
        <v>51</v>
      </c>
    </row>
    <row r="114" spans="2:5" ht="17.25" thickBot="1" x14ac:dyDescent="0.35">
      <c r="B114" s="206" t="s">
        <v>945</v>
      </c>
      <c r="C114" s="123">
        <v>13</v>
      </c>
      <c r="D114" s="123">
        <v>11.5</v>
      </c>
      <c r="E114" s="123">
        <v>15.8</v>
      </c>
    </row>
    <row r="115" spans="2:5" ht="17.25" thickBot="1" x14ac:dyDescent="0.35">
      <c r="B115" s="206" t="s">
        <v>946</v>
      </c>
      <c r="C115" s="123">
        <v>6.1</v>
      </c>
      <c r="D115" s="123">
        <v>7.1</v>
      </c>
      <c r="E115" s="123">
        <v>4.7</v>
      </c>
    </row>
    <row r="116" spans="2:5" ht="17.25" thickBot="1" x14ac:dyDescent="0.35">
      <c r="B116" s="206" t="s">
        <v>566</v>
      </c>
      <c r="C116" s="123">
        <v>7.2</v>
      </c>
      <c r="D116" s="123">
        <v>6.4</v>
      </c>
      <c r="E116" s="123">
        <v>8.4</v>
      </c>
    </row>
    <row r="117" spans="2:5" ht="17.25" thickBot="1" x14ac:dyDescent="0.35">
      <c r="B117" s="206" t="s">
        <v>947</v>
      </c>
      <c r="C117" s="123">
        <v>5.6</v>
      </c>
      <c r="D117" s="123">
        <v>5.4</v>
      </c>
      <c r="E117" s="123">
        <v>5.7</v>
      </c>
    </row>
    <row r="118" spans="2:5" ht="17.25" thickBot="1" x14ac:dyDescent="0.35">
      <c r="B118" s="206" t="s">
        <v>948</v>
      </c>
      <c r="C118" s="123">
        <v>4.3</v>
      </c>
      <c r="D118" s="123">
        <v>4.0999999999999996</v>
      </c>
      <c r="E118" s="123">
        <v>4.5</v>
      </c>
    </row>
    <row r="119" spans="2:5" ht="17.25" thickBot="1" x14ac:dyDescent="0.35">
      <c r="B119" s="206" t="s">
        <v>949</v>
      </c>
      <c r="C119" s="123">
        <v>4.3</v>
      </c>
      <c r="D119" s="123">
        <v>4.2</v>
      </c>
      <c r="E119" s="123">
        <v>4.3</v>
      </c>
    </row>
    <row r="120" spans="2:5" ht="17.25" thickBot="1" x14ac:dyDescent="0.35">
      <c r="B120" s="206" t="s">
        <v>950</v>
      </c>
      <c r="C120" s="123">
        <v>4.4000000000000004</v>
      </c>
      <c r="D120" s="123">
        <v>4.0999999999999996</v>
      </c>
      <c r="E120" s="123">
        <v>4.7</v>
      </c>
    </row>
    <row r="121" spans="2:5" ht="17.25" thickBot="1" x14ac:dyDescent="0.35">
      <c r="B121" s="206" t="s">
        <v>951</v>
      </c>
      <c r="C121" s="123">
        <v>5.4</v>
      </c>
      <c r="D121" s="123">
        <v>4.5</v>
      </c>
      <c r="E121" s="123">
        <v>6.2</v>
      </c>
    </row>
    <row r="122" spans="2:5" ht="17.25" thickBot="1" x14ac:dyDescent="0.35">
      <c r="B122" s="206" t="s">
        <v>952</v>
      </c>
      <c r="C122" s="123">
        <v>3.2</v>
      </c>
      <c r="D122" s="123">
        <v>2.9</v>
      </c>
      <c r="E122" s="123">
        <v>3.5</v>
      </c>
    </row>
    <row r="123" spans="2:5" ht="17.25" thickBot="1" x14ac:dyDescent="0.35">
      <c r="B123" s="206" t="s">
        <v>567</v>
      </c>
      <c r="C123" s="123">
        <v>0.2</v>
      </c>
      <c r="D123" s="123">
        <v>0.3</v>
      </c>
      <c r="E123" s="123"/>
    </row>
    <row r="124" spans="2:5" ht="16.5" customHeight="1" thickBot="1" x14ac:dyDescent="0.35">
      <c r="B124" s="201" t="s">
        <v>568</v>
      </c>
      <c r="C124" s="123"/>
      <c r="D124" s="123"/>
      <c r="E124" s="123"/>
    </row>
    <row r="125" spans="2:5" ht="17.25" thickBot="1" x14ac:dyDescent="0.35">
      <c r="B125" s="206" t="s">
        <v>269</v>
      </c>
      <c r="C125" s="123">
        <v>31.9</v>
      </c>
      <c r="D125" s="123">
        <v>33.6</v>
      </c>
      <c r="E125" s="123">
        <v>29.8</v>
      </c>
    </row>
    <row r="126" spans="2:5" ht="17.25" thickBot="1" x14ac:dyDescent="0.35">
      <c r="B126" s="6" t="s">
        <v>270</v>
      </c>
      <c r="C126" s="123">
        <v>6.3</v>
      </c>
      <c r="D126" s="123">
        <v>6</v>
      </c>
      <c r="E126" s="123">
        <v>7.1</v>
      </c>
    </row>
    <row r="127" spans="2:5" ht="17.25" thickBot="1" x14ac:dyDescent="0.35">
      <c r="B127" s="6" t="s">
        <v>569</v>
      </c>
      <c r="C127" s="123">
        <v>5</v>
      </c>
      <c r="D127" s="123">
        <v>4.0999999999999996</v>
      </c>
      <c r="E127" s="123">
        <v>6.5</v>
      </c>
    </row>
    <row r="128" spans="2:5" ht="17.25" thickBot="1" x14ac:dyDescent="0.35">
      <c r="B128" s="6" t="s">
        <v>559</v>
      </c>
      <c r="C128" s="123">
        <v>4.9000000000000004</v>
      </c>
      <c r="D128" s="123">
        <v>3.3</v>
      </c>
      <c r="E128" s="123">
        <v>6.2</v>
      </c>
    </row>
    <row r="129" spans="2:5" ht="17.25" thickBot="1" x14ac:dyDescent="0.35">
      <c r="B129" s="6" t="s">
        <v>560</v>
      </c>
      <c r="C129" s="123">
        <v>3.8</v>
      </c>
      <c r="D129" s="123">
        <v>3.2</v>
      </c>
      <c r="E129" s="123">
        <v>4.4000000000000004</v>
      </c>
    </row>
    <row r="130" spans="2:5" ht="17.25" thickBot="1" x14ac:dyDescent="0.35">
      <c r="B130" s="6" t="s">
        <v>274</v>
      </c>
      <c r="C130" s="123">
        <v>2.2999999999999998</v>
      </c>
      <c r="D130" s="123">
        <v>1.7</v>
      </c>
      <c r="E130" s="123">
        <v>2.5</v>
      </c>
    </row>
    <row r="131" spans="2:5" ht="17.25" thickBot="1" x14ac:dyDescent="0.35">
      <c r="B131" s="6" t="s">
        <v>561</v>
      </c>
      <c r="C131" s="123">
        <v>3.2</v>
      </c>
      <c r="D131" s="123">
        <v>1.6</v>
      </c>
      <c r="E131" s="123">
        <v>4.0999999999999996</v>
      </c>
    </row>
    <row r="132" spans="2:5" ht="17.25" thickBot="1" x14ac:dyDescent="0.35">
      <c r="B132" s="6" t="s">
        <v>562</v>
      </c>
      <c r="C132" s="123">
        <v>2.5</v>
      </c>
      <c r="D132" s="123">
        <v>2.4</v>
      </c>
      <c r="E132" s="123">
        <v>2.6</v>
      </c>
    </row>
    <row r="133" spans="2:5" ht="17.25" thickBot="1" x14ac:dyDescent="0.35">
      <c r="B133" s="6" t="s">
        <v>563</v>
      </c>
      <c r="C133" s="123">
        <v>1.3</v>
      </c>
      <c r="D133" s="123" t="s">
        <v>79</v>
      </c>
      <c r="E133" s="123">
        <v>3.1</v>
      </c>
    </row>
    <row r="134" spans="2:5" x14ac:dyDescent="0.3">
      <c r="B134" s="9" t="s">
        <v>28</v>
      </c>
    </row>
    <row r="135" spans="2:5" x14ac:dyDescent="0.3">
      <c r="B135" s="7"/>
    </row>
    <row r="136" spans="2:5" x14ac:dyDescent="0.3">
      <c r="B136" s="7" t="s">
        <v>1349</v>
      </c>
    </row>
    <row r="137" spans="2:5" x14ac:dyDescent="0.3">
      <c r="B137" s="7"/>
    </row>
    <row r="138" spans="2:5" x14ac:dyDescent="0.3">
      <c r="B138" s="7"/>
    </row>
    <row r="139" spans="2:5" x14ac:dyDescent="0.3">
      <c r="B139" s="7"/>
    </row>
    <row r="140" spans="2:5" x14ac:dyDescent="0.3">
      <c r="B140" s="7"/>
    </row>
    <row r="141" spans="2:5" x14ac:dyDescent="0.3">
      <c r="B141" s="7"/>
    </row>
    <row r="142" spans="2:5" x14ac:dyDescent="0.3">
      <c r="B142" s="7"/>
    </row>
    <row r="143" spans="2:5" x14ac:dyDescent="0.3">
      <c r="B143" s="7"/>
    </row>
    <row r="144" spans="2:5" x14ac:dyDescent="0.3">
      <c r="B144" s="7"/>
    </row>
    <row r="145" spans="1:7" x14ac:dyDescent="0.3">
      <c r="B145" s="7"/>
    </row>
    <row r="146" spans="1:7" x14ac:dyDescent="0.3">
      <c r="B146" s="7"/>
    </row>
    <row r="147" spans="1:7" x14ac:dyDescent="0.3">
      <c r="B147" s="7"/>
    </row>
    <row r="148" spans="1:7" x14ac:dyDescent="0.3">
      <c r="B148" s="7"/>
    </row>
    <row r="149" spans="1:7" x14ac:dyDescent="0.3">
      <c r="B149" s="7"/>
    </row>
    <row r="150" spans="1:7" x14ac:dyDescent="0.3">
      <c r="B150" s="7"/>
    </row>
    <row r="151" spans="1:7" x14ac:dyDescent="0.3">
      <c r="B151" s="7"/>
    </row>
    <row r="152" spans="1:7" x14ac:dyDescent="0.3">
      <c r="B152" s="7"/>
    </row>
    <row r="153" spans="1:7" x14ac:dyDescent="0.3">
      <c r="B153" s="7"/>
    </row>
    <row r="154" spans="1:7" x14ac:dyDescent="0.3">
      <c r="B154" s="97" t="s">
        <v>986</v>
      </c>
    </row>
    <row r="155" spans="1:7" x14ac:dyDescent="0.3">
      <c r="B155" s="113" t="s">
        <v>321</v>
      </c>
    </row>
    <row r="157" spans="1:7" ht="17.25" thickBot="1" x14ac:dyDescent="0.35">
      <c r="B157" s="7" t="s">
        <v>1351</v>
      </c>
    </row>
    <row r="158" spans="1:7" ht="33.75" thickBot="1" x14ac:dyDescent="0.35">
      <c r="B158" s="19" t="s">
        <v>40</v>
      </c>
      <c r="C158" s="20" t="s">
        <v>570</v>
      </c>
      <c r="G158" s="8"/>
    </row>
    <row r="159" spans="1:7" ht="17.25" thickBot="1" x14ac:dyDescent="0.35">
      <c r="A159" s="214"/>
      <c r="B159" s="208" t="s">
        <v>571</v>
      </c>
      <c r="C159" s="535">
        <v>7617</v>
      </c>
      <c r="G159" s="8"/>
    </row>
    <row r="160" spans="1:7" ht="17.25" thickBot="1" x14ac:dyDescent="0.35">
      <c r="B160" s="209" t="s">
        <v>572</v>
      </c>
      <c r="C160" s="210"/>
    </row>
    <row r="161" spans="2:7" ht="50.25" thickBot="1" x14ac:dyDescent="0.35">
      <c r="B161" s="209" t="s">
        <v>573</v>
      </c>
      <c r="C161" s="210">
        <v>1363</v>
      </c>
    </row>
    <row r="162" spans="2:7" ht="33.75" thickBot="1" x14ac:dyDescent="0.35">
      <c r="B162" s="209" t="s">
        <v>574</v>
      </c>
      <c r="C162" s="210">
        <v>3742</v>
      </c>
    </row>
    <row r="163" spans="2:7" ht="50.25" thickBot="1" x14ac:dyDescent="0.35">
      <c r="B163" s="209" t="s">
        <v>575</v>
      </c>
      <c r="C163" s="210">
        <v>650</v>
      </c>
      <c r="G163" s="8"/>
    </row>
    <row r="164" spans="2:7" ht="33.75" thickBot="1" x14ac:dyDescent="0.35">
      <c r="B164" s="209" t="s">
        <v>1352</v>
      </c>
      <c r="C164" s="210">
        <v>49</v>
      </c>
      <c r="G164" s="8"/>
    </row>
    <row r="165" spans="2:7" ht="33.75" thickBot="1" x14ac:dyDescent="0.35">
      <c r="B165" s="209" t="s">
        <v>576</v>
      </c>
      <c r="C165" s="210">
        <v>341</v>
      </c>
    </row>
    <row r="166" spans="2:7" ht="50.25" thickBot="1" x14ac:dyDescent="0.35">
      <c r="B166" s="209" t="s">
        <v>577</v>
      </c>
      <c r="C166" s="210">
        <v>1472</v>
      </c>
    </row>
    <row r="167" spans="2:7" x14ac:dyDescent="0.3">
      <c r="B167" s="9" t="s">
        <v>321</v>
      </c>
    </row>
    <row r="168" spans="2:7" x14ac:dyDescent="0.3">
      <c r="B168" s="9"/>
    </row>
    <row r="169" spans="2:7" ht="17.25" thickBot="1" x14ac:dyDescent="0.35">
      <c r="B169" s="114" t="s">
        <v>578</v>
      </c>
    </row>
    <row r="170" spans="2:7" ht="17.25" thickBot="1" x14ac:dyDescent="0.35">
      <c r="B170" s="606" t="s">
        <v>579</v>
      </c>
      <c r="C170" s="613" t="s">
        <v>829</v>
      </c>
      <c r="D170" s="614"/>
      <c r="E170" s="613" t="s">
        <v>1359</v>
      </c>
      <c r="F170" s="614"/>
    </row>
    <row r="171" spans="2:7" ht="99.75" thickBot="1" x14ac:dyDescent="0.35">
      <c r="B171" s="607"/>
      <c r="C171" s="111" t="s">
        <v>580</v>
      </c>
      <c r="D171" s="111" t="s">
        <v>581</v>
      </c>
      <c r="E171" s="111" t="s">
        <v>580</v>
      </c>
      <c r="F171" s="111" t="s">
        <v>1360</v>
      </c>
    </row>
    <row r="172" spans="2:7" ht="17.25" thickBot="1" x14ac:dyDescent="0.35">
      <c r="B172" s="38" t="s">
        <v>582</v>
      </c>
      <c r="C172" s="169">
        <v>2770</v>
      </c>
      <c r="D172" s="169">
        <v>35988</v>
      </c>
      <c r="E172" s="169">
        <v>2222</v>
      </c>
      <c r="F172" s="169">
        <v>27277</v>
      </c>
    </row>
    <row r="173" spans="2:7" ht="17.25" thickBot="1" x14ac:dyDescent="0.35">
      <c r="B173" s="6" t="s">
        <v>583</v>
      </c>
      <c r="C173" s="169">
        <v>906396</v>
      </c>
      <c r="D173" s="123">
        <v>0</v>
      </c>
      <c r="E173" s="169">
        <v>731445</v>
      </c>
      <c r="F173" s="123">
        <v>0</v>
      </c>
    </row>
    <row r="174" spans="2:7" ht="17.25" thickBot="1" x14ac:dyDescent="0.35">
      <c r="B174" s="6" t="s">
        <v>584</v>
      </c>
      <c r="C174" s="169">
        <v>60366</v>
      </c>
      <c r="D174" s="123">
        <v>46</v>
      </c>
      <c r="E174" s="169">
        <v>25043</v>
      </c>
      <c r="F174" s="123">
        <v>241</v>
      </c>
    </row>
    <row r="175" spans="2:7" ht="17.25" thickBot="1" x14ac:dyDescent="0.35">
      <c r="B175" s="6" t="s">
        <v>585</v>
      </c>
      <c r="C175" s="123">
        <v>14</v>
      </c>
      <c r="D175" s="169">
        <v>4240</v>
      </c>
      <c r="E175" s="123">
        <v>20</v>
      </c>
      <c r="F175" s="169">
        <v>7959</v>
      </c>
    </row>
    <row r="176" spans="2:7" ht="17.25" thickBot="1" x14ac:dyDescent="0.35">
      <c r="B176" s="6" t="s">
        <v>586</v>
      </c>
      <c r="C176" s="123">
        <v>225</v>
      </c>
      <c r="D176" s="169">
        <v>1453754</v>
      </c>
      <c r="E176" s="123">
        <v>44</v>
      </c>
      <c r="F176" s="169">
        <v>283294</v>
      </c>
    </row>
    <row r="177" spans="2:6" ht="17.25" thickBot="1" x14ac:dyDescent="0.35">
      <c r="B177" s="6" t="s">
        <v>587</v>
      </c>
      <c r="C177" s="169">
        <v>2123</v>
      </c>
      <c r="D177" s="169">
        <v>9063813</v>
      </c>
      <c r="E177" s="169">
        <v>1561</v>
      </c>
      <c r="F177" s="169">
        <v>7766003</v>
      </c>
    </row>
    <row r="178" spans="2:6" ht="17.25" thickBot="1" x14ac:dyDescent="0.35">
      <c r="B178" s="6" t="s">
        <v>588</v>
      </c>
      <c r="C178" s="169">
        <v>1383</v>
      </c>
      <c r="D178" s="169">
        <v>6160863</v>
      </c>
      <c r="E178" s="169">
        <v>856</v>
      </c>
      <c r="F178" s="169">
        <v>3594458.79</v>
      </c>
    </row>
    <row r="179" spans="2:6" ht="17.25" thickBot="1" x14ac:dyDescent="0.35">
      <c r="B179" s="6" t="s">
        <v>589</v>
      </c>
      <c r="C179" s="169">
        <v>3788</v>
      </c>
      <c r="D179" s="169">
        <v>15071792</v>
      </c>
      <c r="E179" s="169">
        <v>3412</v>
      </c>
      <c r="F179" s="169">
        <v>15965704</v>
      </c>
    </row>
    <row r="180" spans="2:6" ht="17.25" thickBot="1" x14ac:dyDescent="0.35">
      <c r="B180" s="6" t="s">
        <v>590</v>
      </c>
      <c r="C180" s="123">
        <v>0</v>
      </c>
      <c r="D180" s="169">
        <v>42937</v>
      </c>
      <c r="E180" s="123">
        <v>0</v>
      </c>
      <c r="F180" s="169">
        <v>0</v>
      </c>
    </row>
    <row r="181" spans="2:6" ht="17.25" thickBot="1" x14ac:dyDescent="0.35">
      <c r="B181" s="6" t="s">
        <v>591</v>
      </c>
      <c r="C181" s="169">
        <v>4154</v>
      </c>
      <c r="D181" s="169">
        <v>2224319</v>
      </c>
      <c r="E181" s="169">
        <v>3575</v>
      </c>
      <c r="F181" s="169">
        <v>1977147</v>
      </c>
    </row>
    <row r="182" spans="2:6" ht="17.25" thickBot="1" x14ac:dyDescent="0.35">
      <c r="B182" s="6" t="s">
        <v>592</v>
      </c>
      <c r="C182" s="169">
        <v>632</v>
      </c>
      <c r="D182" s="169">
        <v>4514453</v>
      </c>
      <c r="E182" s="123">
        <v>751</v>
      </c>
      <c r="F182" s="169">
        <v>2676457</v>
      </c>
    </row>
    <row r="183" spans="2:6" ht="17.25" thickBot="1" x14ac:dyDescent="0.35">
      <c r="B183" s="6" t="s">
        <v>593</v>
      </c>
      <c r="C183" s="169">
        <v>8281</v>
      </c>
      <c r="D183" s="169">
        <v>2338129</v>
      </c>
      <c r="E183" s="169">
        <v>7206</v>
      </c>
      <c r="F183" s="169">
        <v>2123541</v>
      </c>
    </row>
    <row r="184" spans="2:6" ht="17.25" thickBot="1" x14ac:dyDescent="0.35">
      <c r="B184" s="6" t="s">
        <v>594</v>
      </c>
      <c r="C184" s="169">
        <v>5486</v>
      </c>
      <c r="D184" s="169">
        <v>5942652</v>
      </c>
      <c r="E184" s="169">
        <v>4840</v>
      </c>
      <c r="F184" s="169">
        <v>5885337</v>
      </c>
    </row>
    <row r="185" spans="2:6" ht="17.25" thickBot="1" x14ac:dyDescent="0.35">
      <c r="B185" s="6" t="s">
        <v>595</v>
      </c>
      <c r="C185" s="169">
        <v>12899</v>
      </c>
      <c r="D185" s="169">
        <v>2344822</v>
      </c>
      <c r="E185" s="169">
        <v>19082</v>
      </c>
      <c r="F185" s="169">
        <v>6670144</v>
      </c>
    </row>
    <row r="186" spans="2:6" ht="17.25" thickBot="1" x14ac:dyDescent="0.35">
      <c r="B186" s="6" t="s">
        <v>596</v>
      </c>
      <c r="C186" s="123">
        <v>629</v>
      </c>
      <c r="D186" s="169">
        <v>1122118</v>
      </c>
      <c r="E186" s="123">
        <v>458</v>
      </c>
      <c r="F186" s="169">
        <v>1021491</v>
      </c>
    </row>
    <row r="187" spans="2:6" ht="17.25" thickBot="1" x14ac:dyDescent="0.35">
      <c r="B187" s="6" t="s">
        <v>597</v>
      </c>
      <c r="C187" s="123">
        <v>153</v>
      </c>
      <c r="D187" s="169">
        <v>57117</v>
      </c>
      <c r="E187" s="123">
        <v>0</v>
      </c>
      <c r="F187" s="169">
        <v>31698</v>
      </c>
    </row>
    <row r="188" spans="2:6" ht="17.25" thickBot="1" x14ac:dyDescent="0.35">
      <c r="B188" s="6" t="s">
        <v>830</v>
      </c>
      <c r="C188" s="123">
        <v>108</v>
      </c>
      <c r="D188" s="169">
        <v>105359</v>
      </c>
      <c r="E188" s="123">
        <v>212</v>
      </c>
      <c r="F188" s="169">
        <v>521343</v>
      </c>
    </row>
    <row r="189" spans="2:6" ht="17.25" thickBot="1" x14ac:dyDescent="0.35">
      <c r="B189" s="6" t="s">
        <v>831</v>
      </c>
      <c r="C189" s="123">
        <v>830</v>
      </c>
      <c r="D189" s="169">
        <v>2445053</v>
      </c>
      <c r="E189" s="123">
        <v>697</v>
      </c>
      <c r="F189" s="169">
        <v>1659011</v>
      </c>
    </row>
    <row r="190" spans="2:6" ht="17.25" thickBot="1" x14ac:dyDescent="0.35">
      <c r="B190" s="6" t="s">
        <v>1361</v>
      </c>
      <c r="C190" s="123">
        <v>0</v>
      </c>
      <c r="D190" s="123">
        <v>0</v>
      </c>
      <c r="E190" s="123">
        <v>3</v>
      </c>
      <c r="F190" s="169">
        <v>99</v>
      </c>
    </row>
    <row r="191" spans="2:6" ht="17.25" thickBot="1" x14ac:dyDescent="0.35">
      <c r="B191" s="6" t="s">
        <v>832</v>
      </c>
      <c r="C191" s="169">
        <v>12</v>
      </c>
      <c r="D191" s="169">
        <v>5441</v>
      </c>
      <c r="E191" s="169">
        <v>333</v>
      </c>
      <c r="F191" s="169">
        <v>623937</v>
      </c>
    </row>
    <row r="192" spans="2:6" ht="17.25" thickBot="1" x14ac:dyDescent="0.35">
      <c r="B192" s="6" t="s">
        <v>833</v>
      </c>
      <c r="C192" s="169">
        <v>114686</v>
      </c>
      <c r="D192" s="169">
        <v>94237768</v>
      </c>
      <c r="E192" s="169">
        <v>100546</v>
      </c>
      <c r="F192" s="169">
        <v>95195871</v>
      </c>
    </row>
    <row r="193" spans="1:6" ht="17.25" thickBot="1" x14ac:dyDescent="0.35">
      <c r="B193" s="6" t="s">
        <v>834</v>
      </c>
      <c r="C193" s="123">
        <v>167</v>
      </c>
      <c r="D193" s="169">
        <v>682252</v>
      </c>
      <c r="E193" s="123">
        <v>123</v>
      </c>
      <c r="F193" s="169">
        <v>443273</v>
      </c>
    </row>
    <row r="194" spans="1:6" ht="17.25" thickBot="1" x14ac:dyDescent="0.35">
      <c r="B194" s="6" t="s">
        <v>598</v>
      </c>
      <c r="C194" s="123">
        <v>22</v>
      </c>
      <c r="D194" s="169">
        <v>32195</v>
      </c>
      <c r="E194" s="123">
        <v>32</v>
      </c>
      <c r="F194" s="169">
        <v>53018</v>
      </c>
    </row>
    <row r="195" spans="1:6" ht="17.25" thickBot="1" x14ac:dyDescent="0.35">
      <c r="B195" s="6" t="s">
        <v>835</v>
      </c>
      <c r="C195" s="169">
        <v>76</v>
      </c>
      <c r="D195" s="169">
        <v>379297</v>
      </c>
      <c r="E195" s="169">
        <v>54</v>
      </c>
      <c r="F195" s="169">
        <v>320921</v>
      </c>
    </row>
    <row r="196" spans="1:6" ht="17.25" thickBot="1" x14ac:dyDescent="0.35">
      <c r="B196" s="6" t="s">
        <v>836</v>
      </c>
      <c r="C196" s="169">
        <v>1128</v>
      </c>
      <c r="D196" s="169">
        <v>5801578</v>
      </c>
      <c r="E196" s="169">
        <v>1253</v>
      </c>
      <c r="F196" s="169">
        <v>6599428</v>
      </c>
    </row>
    <row r="197" spans="1:6" ht="17.25" thickBot="1" x14ac:dyDescent="0.35">
      <c r="B197" s="38" t="s">
        <v>599</v>
      </c>
      <c r="C197" s="192">
        <v>9433</v>
      </c>
      <c r="D197" s="192">
        <v>30051864</v>
      </c>
      <c r="E197" s="192">
        <v>9480</v>
      </c>
      <c r="F197" s="192">
        <v>32022270</v>
      </c>
    </row>
    <row r="198" spans="1:6" ht="17.25" thickBot="1" x14ac:dyDescent="0.35">
      <c r="B198" s="112" t="s">
        <v>14</v>
      </c>
      <c r="C198" s="193">
        <v>1135761</v>
      </c>
      <c r="D198" s="193">
        <v>184117850</v>
      </c>
      <c r="E198" s="193">
        <v>913249</v>
      </c>
      <c r="F198" s="193">
        <v>185476922.78999999</v>
      </c>
    </row>
    <row r="199" spans="1:6" x14ac:dyDescent="0.3">
      <c r="B199" s="537" t="s">
        <v>321</v>
      </c>
      <c r="C199" s="536"/>
      <c r="D199" s="536"/>
      <c r="E199" s="536"/>
      <c r="F199" s="536"/>
    </row>
    <row r="200" spans="1:6" x14ac:dyDescent="0.3">
      <c r="B200" s="3" t="s">
        <v>1006</v>
      </c>
    </row>
    <row r="202" spans="1:6" ht="17.25" thickBot="1" x14ac:dyDescent="0.35">
      <c r="A202" s="713"/>
      <c r="B202" s="7" t="s">
        <v>1184</v>
      </c>
    </row>
    <row r="203" spans="1:6" ht="50.25" thickBot="1" x14ac:dyDescent="0.35">
      <c r="B203" s="19" t="s">
        <v>602</v>
      </c>
      <c r="C203" s="20" t="s">
        <v>603</v>
      </c>
      <c r="D203" s="20" t="s">
        <v>604</v>
      </c>
      <c r="E203" s="20" t="s">
        <v>605</v>
      </c>
    </row>
    <row r="204" spans="1:6" ht="17.25" thickBot="1" x14ac:dyDescent="0.35">
      <c r="A204" s="214"/>
      <c r="B204" s="211" t="s">
        <v>606</v>
      </c>
      <c r="C204" s="191">
        <v>1249</v>
      </c>
      <c r="D204" s="191">
        <v>1277</v>
      </c>
      <c r="E204" s="191">
        <v>1158</v>
      </c>
    </row>
    <row r="205" spans="1:6" ht="17.25" thickBot="1" x14ac:dyDescent="0.35">
      <c r="A205" s="214"/>
      <c r="B205" s="212" t="s">
        <v>269</v>
      </c>
      <c r="C205" s="151">
        <v>854</v>
      </c>
      <c r="D205" s="151">
        <v>896</v>
      </c>
      <c r="E205" s="151">
        <v>699</v>
      </c>
    </row>
    <row r="206" spans="1:6" ht="17.25" thickBot="1" x14ac:dyDescent="0.35">
      <c r="A206" s="214"/>
      <c r="B206" s="212" t="s">
        <v>607</v>
      </c>
      <c r="C206" s="189">
        <v>1003</v>
      </c>
      <c r="D206" s="189">
        <v>1039</v>
      </c>
      <c r="E206" s="151">
        <v>766</v>
      </c>
    </row>
    <row r="207" spans="1:6" ht="17.25" thickBot="1" x14ac:dyDescent="0.35">
      <c r="A207" s="214"/>
      <c r="B207" s="212" t="s">
        <v>608</v>
      </c>
      <c r="C207" s="151">
        <v>987</v>
      </c>
      <c r="D207" s="189">
        <v>1017</v>
      </c>
      <c r="E207" s="151">
        <v>841</v>
      </c>
    </row>
    <row r="208" spans="1:6" ht="17.25" thickBot="1" x14ac:dyDescent="0.35">
      <c r="A208" s="214"/>
      <c r="B208" s="212" t="s">
        <v>609</v>
      </c>
      <c r="C208" s="189">
        <v>1159</v>
      </c>
      <c r="D208" s="189">
        <v>1195</v>
      </c>
      <c r="E208" s="151">
        <v>940</v>
      </c>
    </row>
    <row r="209" spans="1:5" ht="17.25" thickBot="1" x14ac:dyDescent="0.35">
      <c r="A209" s="214"/>
      <c r="B209" s="212" t="s">
        <v>559</v>
      </c>
      <c r="C209" s="189">
        <v>1145</v>
      </c>
      <c r="D209" s="189">
        <v>1175</v>
      </c>
      <c r="E209" s="189">
        <v>1017</v>
      </c>
    </row>
    <row r="210" spans="1:5" ht="17.25" thickBot="1" x14ac:dyDescent="0.35">
      <c r="A210" s="214"/>
      <c r="B210" s="212" t="s">
        <v>560</v>
      </c>
      <c r="C210" s="189">
        <v>1189</v>
      </c>
      <c r="D210" s="189">
        <v>1226</v>
      </c>
      <c r="E210" s="189">
        <v>1073</v>
      </c>
    </row>
    <row r="211" spans="1:5" ht="17.25" thickBot="1" x14ac:dyDescent="0.35">
      <c r="A211" s="214"/>
      <c r="B211" s="212" t="s">
        <v>274</v>
      </c>
      <c r="C211" s="189">
        <v>1285</v>
      </c>
      <c r="D211" s="189">
        <v>1384</v>
      </c>
      <c r="E211" s="189">
        <v>1199</v>
      </c>
    </row>
    <row r="212" spans="1:5" ht="17.25" thickBot="1" x14ac:dyDescent="0.35">
      <c r="A212" s="214"/>
      <c r="B212" s="212" t="s">
        <v>610</v>
      </c>
      <c r="C212" s="189">
        <v>1327</v>
      </c>
      <c r="D212" s="189">
        <v>1456</v>
      </c>
      <c r="E212" s="189">
        <v>1164</v>
      </c>
    </row>
    <row r="213" spans="1:5" ht="17.25" thickBot="1" x14ac:dyDescent="0.35">
      <c r="A213" s="214"/>
      <c r="B213" s="212" t="s">
        <v>611</v>
      </c>
      <c r="C213" s="189">
        <v>1731</v>
      </c>
      <c r="D213" s="189">
        <v>1974</v>
      </c>
      <c r="E213" s="189">
        <v>1397</v>
      </c>
    </row>
    <row r="214" spans="1:5" ht="17.25" thickBot="1" x14ac:dyDescent="0.35">
      <c r="A214" s="214"/>
      <c r="B214" s="213" t="s">
        <v>1007</v>
      </c>
      <c r="C214" s="189">
        <v>1794</v>
      </c>
      <c r="D214" s="189">
        <v>2353</v>
      </c>
      <c r="E214" s="189">
        <v>1628</v>
      </c>
    </row>
    <row r="215" spans="1:5" x14ac:dyDescent="0.3">
      <c r="A215" s="214"/>
      <c r="B215" s="99" t="s">
        <v>1185</v>
      </c>
    </row>
    <row r="216" spans="1:5" x14ac:dyDescent="0.3">
      <c r="A216" s="214"/>
      <c r="B216" s="7"/>
    </row>
    <row r="217" spans="1:5" ht="17.25" thickBot="1" x14ac:dyDescent="0.35">
      <c r="A217" s="713"/>
      <c r="B217" s="7" t="s">
        <v>1186</v>
      </c>
    </row>
    <row r="218" spans="1:5" ht="50.25" thickBot="1" x14ac:dyDescent="0.35">
      <c r="A218" s="214"/>
      <c r="B218" s="157" t="s">
        <v>613</v>
      </c>
      <c r="C218" s="20" t="s">
        <v>603</v>
      </c>
      <c r="D218" s="20" t="s">
        <v>604</v>
      </c>
      <c r="E218" s="20" t="s">
        <v>605</v>
      </c>
    </row>
    <row r="219" spans="1:5" ht="17.25" thickBot="1" x14ac:dyDescent="0.35">
      <c r="A219" s="214"/>
      <c r="B219" s="211" t="s">
        <v>606</v>
      </c>
      <c r="C219" s="191">
        <v>1249</v>
      </c>
      <c r="D219" s="191">
        <v>1277</v>
      </c>
      <c r="E219" s="191">
        <v>1158</v>
      </c>
    </row>
    <row r="220" spans="1:5" ht="17.25" thickBot="1" x14ac:dyDescent="0.35">
      <c r="A220" s="214"/>
      <c r="B220" s="215" t="s">
        <v>1216</v>
      </c>
      <c r="C220" s="189">
        <v>2521</v>
      </c>
      <c r="D220" s="189">
        <v>2661</v>
      </c>
      <c r="E220" s="189">
        <v>2003</v>
      </c>
    </row>
    <row r="221" spans="1:5" ht="17.25" thickBot="1" x14ac:dyDescent="0.35">
      <c r="A221" s="214"/>
      <c r="B221" s="215" t="s">
        <v>614</v>
      </c>
      <c r="C221" s="189">
        <v>1551</v>
      </c>
      <c r="D221" s="189">
        <v>1852</v>
      </c>
      <c r="E221" s="189">
        <v>1306</v>
      </c>
    </row>
    <row r="222" spans="1:5" ht="17.25" thickBot="1" x14ac:dyDescent="0.35">
      <c r="A222" s="214"/>
      <c r="B222" s="215" t="s">
        <v>615</v>
      </c>
      <c r="C222" s="189">
        <v>1373</v>
      </c>
      <c r="D222" s="189">
        <v>1445</v>
      </c>
      <c r="E222" s="189">
        <v>1181</v>
      </c>
    </row>
    <row r="223" spans="1:5" ht="17.25" thickBot="1" x14ac:dyDescent="0.35">
      <c r="A223" s="214"/>
      <c r="B223" s="215" t="s">
        <v>616</v>
      </c>
      <c r="C223" s="189">
        <v>1048</v>
      </c>
      <c r="D223" s="189">
        <v>1056</v>
      </c>
      <c r="E223" s="189">
        <v>1009</v>
      </c>
    </row>
    <row r="224" spans="1:5" ht="17.25" thickBot="1" x14ac:dyDescent="0.35">
      <c r="A224" s="214"/>
      <c r="B224" s="215" t="s">
        <v>1217</v>
      </c>
      <c r="C224" s="151">
        <v>875</v>
      </c>
      <c r="D224" s="151">
        <v>885</v>
      </c>
      <c r="E224" s="151">
        <v>840</v>
      </c>
    </row>
    <row r="225" spans="1:5" ht="17.25" thickBot="1" x14ac:dyDescent="0.35">
      <c r="A225" s="214"/>
      <c r="B225" s="215" t="s">
        <v>1218</v>
      </c>
      <c r="C225" s="151">
        <v>918</v>
      </c>
      <c r="D225" s="151">
        <v>932</v>
      </c>
      <c r="E225" s="151">
        <v>758</v>
      </c>
    </row>
    <row r="226" spans="1:5" ht="17.25" thickBot="1" x14ac:dyDescent="0.35">
      <c r="A226" s="214"/>
      <c r="B226" s="215" t="s">
        <v>1219</v>
      </c>
      <c r="C226" s="189">
        <v>1166</v>
      </c>
      <c r="D226" s="189">
        <v>1172</v>
      </c>
      <c r="E226" s="151">
        <v>917</v>
      </c>
    </row>
    <row r="227" spans="1:5" ht="17.25" thickBot="1" x14ac:dyDescent="0.35">
      <c r="A227" s="214"/>
      <c r="B227" s="215" t="s">
        <v>617</v>
      </c>
      <c r="C227" s="189">
        <v>1105</v>
      </c>
      <c r="D227" s="189">
        <v>1108</v>
      </c>
      <c r="E227" s="151">
        <v>985</v>
      </c>
    </row>
    <row r="228" spans="1:5" ht="17.25" thickBot="1" x14ac:dyDescent="0.35">
      <c r="A228" s="214"/>
      <c r="B228" s="215" t="s">
        <v>618</v>
      </c>
      <c r="C228" s="151">
        <v>733</v>
      </c>
      <c r="D228" s="151">
        <v>770</v>
      </c>
      <c r="E228" s="151">
        <v>665</v>
      </c>
    </row>
    <row r="229" spans="1:5" x14ac:dyDescent="0.3">
      <c r="A229" s="214"/>
      <c r="B229" s="99" t="s">
        <v>1185</v>
      </c>
    </row>
    <row r="230" spans="1:5" x14ac:dyDescent="0.3">
      <c r="A230" s="214"/>
      <c r="B230" s="7"/>
    </row>
    <row r="231" spans="1:5" ht="17.25" thickBot="1" x14ac:dyDescent="0.35">
      <c r="A231" s="713"/>
      <c r="B231" s="7" t="s">
        <v>1187</v>
      </c>
      <c r="C231"/>
      <c r="D231"/>
      <c r="E231"/>
    </row>
    <row r="232" spans="1:5" ht="50.25" thickBot="1" x14ac:dyDescent="0.35">
      <c r="A232" s="214"/>
      <c r="B232" s="19" t="s">
        <v>13</v>
      </c>
      <c r="C232" s="20" t="s">
        <v>603</v>
      </c>
      <c r="D232" s="20" t="s">
        <v>604</v>
      </c>
      <c r="E232" s="20" t="s">
        <v>605</v>
      </c>
    </row>
    <row r="233" spans="1:5" ht="17.25" thickBot="1" x14ac:dyDescent="0.35">
      <c r="A233" s="214"/>
      <c r="B233" s="208" t="s">
        <v>14</v>
      </c>
      <c r="C233" s="191">
        <v>1249</v>
      </c>
      <c r="D233" s="191">
        <v>1277</v>
      </c>
      <c r="E233" s="191">
        <v>1158</v>
      </c>
    </row>
    <row r="234" spans="1:5" ht="17.25" thickBot="1" x14ac:dyDescent="0.35">
      <c r="A234" s="214"/>
      <c r="B234" s="209" t="s">
        <v>619</v>
      </c>
      <c r="C234" s="151">
        <v>763</v>
      </c>
      <c r="D234" s="151">
        <v>773</v>
      </c>
      <c r="E234" s="151">
        <v>650</v>
      </c>
    </row>
    <row r="235" spans="1:5" ht="17.25" thickBot="1" x14ac:dyDescent="0.35">
      <c r="A235" s="214"/>
      <c r="B235" s="209" t="s">
        <v>18</v>
      </c>
      <c r="C235" s="151">
        <v>932</v>
      </c>
      <c r="D235" s="151">
        <v>941</v>
      </c>
      <c r="E235" s="151">
        <v>845</v>
      </c>
    </row>
    <row r="236" spans="1:5" ht="17.25" thickBot="1" x14ac:dyDescent="0.35">
      <c r="A236" s="214"/>
      <c r="B236" s="209" t="s">
        <v>19</v>
      </c>
      <c r="C236" s="189">
        <v>1147</v>
      </c>
      <c r="D236" s="189">
        <v>1167</v>
      </c>
      <c r="E236" s="189">
        <v>1040</v>
      </c>
    </row>
    <row r="237" spans="1:5" ht="17.25" thickBot="1" x14ac:dyDescent="0.35">
      <c r="A237" s="214"/>
      <c r="B237" s="209" t="s">
        <v>20</v>
      </c>
      <c r="C237" s="189">
        <v>1290</v>
      </c>
      <c r="D237" s="189">
        <v>1325</v>
      </c>
      <c r="E237" s="189">
        <v>1127</v>
      </c>
    </row>
    <row r="238" spans="1:5" ht="17.25" thickBot="1" x14ac:dyDescent="0.35">
      <c r="A238" s="214"/>
      <c r="B238" s="209" t="s">
        <v>21</v>
      </c>
      <c r="C238" s="189">
        <v>1349</v>
      </c>
      <c r="D238" s="189">
        <v>1396</v>
      </c>
      <c r="E238" s="189">
        <v>1160</v>
      </c>
    </row>
    <row r="239" spans="1:5" ht="17.25" thickBot="1" x14ac:dyDescent="0.35">
      <c r="A239" s="214"/>
      <c r="B239" s="209" t="s">
        <v>22</v>
      </c>
      <c r="C239" s="189">
        <v>1356</v>
      </c>
      <c r="D239" s="189">
        <v>1406</v>
      </c>
      <c r="E239" s="189">
        <v>1183</v>
      </c>
    </row>
    <row r="240" spans="1:5" ht="17.25" thickBot="1" x14ac:dyDescent="0.35">
      <c r="A240" s="214"/>
      <c r="B240" s="209" t="s">
        <v>23</v>
      </c>
      <c r="C240" s="189">
        <v>1303</v>
      </c>
      <c r="D240" s="189">
        <v>1338</v>
      </c>
      <c r="E240" s="189">
        <v>1195</v>
      </c>
    </row>
    <row r="241" spans="1:16" ht="17.25" thickBot="1" x14ac:dyDescent="0.35">
      <c r="A241" s="214"/>
      <c r="B241" s="209" t="s">
        <v>24</v>
      </c>
      <c r="C241" s="189">
        <v>1226</v>
      </c>
      <c r="D241" s="189">
        <v>1241</v>
      </c>
      <c r="E241" s="189">
        <v>1181</v>
      </c>
      <c r="J241"/>
      <c r="K241"/>
      <c r="L241"/>
      <c r="M241"/>
      <c r="N241"/>
      <c r="O241"/>
      <c r="P241"/>
    </row>
    <row r="242" spans="1:16" ht="17.25" thickBot="1" x14ac:dyDescent="0.35">
      <c r="A242" s="214"/>
      <c r="B242" s="209" t="s">
        <v>25</v>
      </c>
      <c r="C242" s="189">
        <v>1184</v>
      </c>
      <c r="D242" s="189">
        <v>1201</v>
      </c>
      <c r="E242" s="189">
        <v>1143</v>
      </c>
      <c r="J242"/>
      <c r="K242"/>
      <c r="L242"/>
      <c r="M242"/>
      <c r="N242"/>
      <c r="O242"/>
      <c r="P242"/>
    </row>
    <row r="243" spans="1:16" ht="17.25" thickBot="1" x14ac:dyDescent="0.35">
      <c r="A243" s="214"/>
      <c r="B243" s="209" t="s">
        <v>620</v>
      </c>
      <c r="C243" s="189">
        <v>1189</v>
      </c>
      <c r="D243" s="189">
        <v>1193</v>
      </c>
      <c r="E243" s="189">
        <v>1182</v>
      </c>
      <c r="J243"/>
      <c r="K243"/>
      <c r="L243"/>
      <c r="M243"/>
      <c r="N243"/>
      <c r="O243"/>
      <c r="P243"/>
    </row>
    <row r="244" spans="1:16" x14ac:dyDescent="0.3">
      <c r="A244" s="214"/>
      <c r="B244" s="99" t="s">
        <v>1188</v>
      </c>
      <c r="C244"/>
      <c r="D244"/>
      <c r="E244"/>
      <c r="J244"/>
      <c r="K244"/>
      <c r="L244"/>
      <c r="M244"/>
      <c r="N244"/>
      <c r="O244"/>
      <c r="P244"/>
    </row>
    <row r="245" spans="1:16" x14ac:dyDescent="0.3">
      <c r="A245" s="214"/>
      <c r="B245" s="7"/>
      <c r="J245"/>
      <c r="K245"/>
      <c r="L245"/>
      <c r="M245"/>
      <c r="N245"/>
      <c r="O245"/>
      <c r="P245"/>
    </row>
    <row r="246" spans="1:16" ht="17.25" thickBot="1" x14ac:dyDescent="0.35">
      <c r="A246" s="214"/>
      <c r="B246" s="7" t="s">
        <v>1220</v>
      </c>
      <c r="C246"/>
      <c r="D246"/>
      <c r="E246"/>
      <c r="J246"/>
      <c r="K246"/>
      <c r="L246"/>
      <c r="M246"/>
      <c r="N246"/>
      <c r="O246"/>
      <c r="P246"/>
    </row>
    <row r="247" spans="1:16" ht="50.25" thickBot="1" x14ac:dyDescent="0.35">
      <c r="A247" s="214"/>
      <c r="B247" s="19" t="s">
        <v>621</v>
      </c>
      <c r="C247" s="20" t="s">
        <v>603</v>
      </c>
      <c r="D247" s="20" t="s">
        <v>604</v>
      </c>
      <c r="E247" s="20" t="s">
        <v>605</v>
      </c>
      <c r="J247"/>
      <c r="K247"/>
      <c r="L247"/>
      <c r="M247"/>
      <c r="N247"/>
      <c r="O247"/>
      <c r="P247"/>
    </row>
    <row r="248" spans="1:16" ht="17.25" thickBot="1" x14ac:dyDescent="0.35">
      <c r="A248" s="214"/>
      <c r="B248" s="208" t="s">
        <v>14</v>
      </c>
      <c r="C248" s="191">
        <v>1249</v>
      </c>
      <c r="D248" s="191">
        <v>1277</v>
      </c>
      <c r="E248" s="191">
        <v>1158</v>
      </c>
      <c r="J248"/>
      <c r="K248"/>
      <c r="L248"/>
      <c r="M248"/>
      <c r="N248"/>
      <c r="O248"/>
      <c r="P248"/>
    </row>
    <row r="249" spans="1:16" ht="17.25" thickBot="1" x14ac:dyDescent="0.35">
      <c r="A249" s="214"/>
      <c r="B249" s="209" t="s">
        <v>241</v>
      </c>
      <c r="C249" s="189">
        <v>1631</v>
      </c>
      <c r="D249" s="189">
        <v>1696</v>
      </c>
      <c r="E249" s="189">
        <v>1354</v>
      </c>
      <c r="J249"/>
      <c r="K249"/>
      <c r="L249"/>
      <c r="M249"/>
      <c r="N249"/>
      <c r="O249"/>
      <c r="P249"/>
    </row>
    <row r="250" spans="1:16" ht="17.25" thickBot="1" x14ac:dyDescent="0.35">
      <c r="A250" s="214"/>
      <c r="B250" s="209" t="s">
        <v>242</v>
      </c>
      <c r="C250" s="189">
        <v>1189</v>
      </c>
      <c r="D250" s="189">
        <v>1209</v>
      </c>
      <c r="E250" s="189">
        <v>1115</v>
      </c>
      <c r="J250"/>
      <c r="K250"/>
      <c r="L250"/>
      <c r="M250"/>
      <c r="N250"/>
      <c r="O250"/>
      <c r="P250"/>
    </row>
    <row r="251" spans="1:16" ht="17.25" thickBot="1" x14ac:dyDescent="0.35">
      <c r="A251" s="214"/>
      <c r="B251" s="209" t="s">
        <v>243</v>
      </c>
      <c r="C251" s="189">
        <v>1169</v>
      </c>
      <c r="D251" s="189">
        <v>1183</v>
      </c>
      <c r="E251" s="189">
        <v>1104</v>
      </c>
      <c r="J251"/>
      <c r="K251"/>
      <c r="L251"/>
      <c r="M251"/>
      <c r="N251"/>
      <c r="O251"/>
      <c r="P251"/>
    </row>
    <row r="252" spans="1:16" ht="17.25" thickBot="1" x14ac:dyDescent="0.35">
      <c r="A252" s="214"/>
      <c r="B252" s="209" t="s">
        <v>244</v>
      </c>
      <c r="C252" s="189">
        <v>1111</v>
      </c>
      <c r="D252" s="189">
        <v>1117</v>
      </c>
      <c r="E252" s="189">
        <v>1091</v>
      </c>
      <c r="J252"/>
      <c r="K252"/>
      <c r="L252"/>
      <c r="M252"/>
      <c r="N252"/>
      <c r="O252"/>
      <c r="P252"/>
    </row>
    <row r="253" spans="1:16" ht="17.25" thickBot="1" x14ac:dyDescent="0.35">
      <c r="A253" s="214"/>
      <c r="B253" s="209" t="s">
        <v>245</v>
      </c>
      <c r="C253" s="189">
        <v>1163</v>
      </c>
      <c r="D253" s="189">
        <v>1178</v>
      </c>
      <c r="E253" s="189">
        <v>1116</v>
      </c>
    </row>
    <row r="254" spans="1:16" ht="17.25" thickBot="1" x14ac:dyDescent="0.35">
      <c r="A254" s="214"/>
      <c r="B254" s="209" t="s">
        <v>246</v>
      </c>
      <c r="C254" s="189">
        <v>1090</v>
      </c>
      <c r="D254" s="189">
        <v>1073</v>
      </c>
      <c r="E254" s="189">
        <v>1127</v>
      </c>
    </row>
    <row r="255" spans="1:16" ht="17.25" thickBot="1" x14ac:dyDescent="0.35">
      <c r="A255" s="214"/>
      <c r="B255" s="209" t="s">
        <v>247</v>
      </c>
      <c r="C255" s="189">
        <v>1007</v>
      </c>
      <c r="D255" s="189">
        <v>979</v>
      </c>
      <c r="E255" s="189">
        <v>1072</v>
      </c>
    </row>
    <row r="256" spans="1:16" ht="17.25" thickBot="1" x14ac:dyDescent="0.35">
      <c r="A256" s="214"/>
      <c r="B256" s="209" t="s">
        <v>248</v>
      </c>
      <c r="C256" s="189">
        <v>1154</v>
      </c>
      <c r="D256" s="189">
        <v>1160</v>
      </c>
      <c r="E256" s="189">
        <v>1138</v>
      </c>
    </row>
    <row r="257" spans="1:21" x14ac:dyDescent="0.3">
      <c r="A257" s="214"/>
      <c r="B257" s="99" t="s">
        <v>1188</v>
      </c>
      <c r="C257"/>
      <c r="D257"/>
      <c r="E257"/>
    </row>
    <row r="258" spans="1:21" x14ac:dyDescent="0.3">
      <c r="A258" s="214"/>
      <c r="B258" s="7"/>
    </row>
    <row r="259" spans="1:21" ht="17.25" thickBot="1" x14ac:dyDescent="0.35">
      <c r="A259" s="214"/>
      <c r="B259" s="7" t="s">
        <v>1221</v>
      </c>
      <c r="C259"/>
      <c r="D259"/>
      <c r="E259"/>
      <c r="F259"/>
      <c r="G259"/>
      <c r="H259"/>
      <c r="I259" s="232" t="s">
        <v>601</v>
      </c>
    </row>
    <row r="260" spans="1:21" ht="66.75" thickBot="1" x14ac:dyDescent="0.35">
      <c r="A260" s="214"/>
      <c r="B260" s="644" t="s">
        <v>622</v>
      </c>
      <c r="C260" s="645"/>
      <c r="D260" s="606" t="s">
        <v>623</v>
      </c>
      <c r="E260" s="427" t="s">
        <v>624</v>
      </c>
      <c r="F260" s="435"/>
      <c r="G260" s="435"/>
      <c r="H260" s="435"/>
      <c r="I260" s="428"/>
    </row>
    <row r="261" spans="1:21" ht="26.25" thickBot="1" x14ac:dyDescent="0.35">
      <c r="A261" s="214"/>
      <c r="B261" s="646"/>
      <c r="C261" s="647"/>
      <c r="D261" s="607"/>
      <c r="E261" s="119" t="s">
        <v>625</v>
      </c>
      <c r="F261" s="119" t="s">
        <v>626</v>
      </c>
      <c r="G261" s="119" t="s">
        <v>627</v>
      </c>
      <c r="H261" s="119" t="s">
        <v>628</v>
      </c>
      <c r="I261" s="119" t="s">
        <v>629</v>
      </c>
      <c r="Q261"/>
      <c r="R261"/>
      <c r="S261"/>
      <c r="T261"/>
      <c r="U261"/>
    </row>
    <row r="262" spans="1:21" ht="17.25" customHeight="1" thickBot="1" x14ac:dyDescent="0.35">
      <c r="A262" s="214"/>
      <c r="B262" s="648" t="s">
        <v>14</v>
      </c>
      <c r="C262" s="217" t="s">
        <v>601</v>
      </c>
      <c r="D262" s="191">
        <v>1249</v>
      </c>
      <c r="E262" s="176">
        <v>827</v>
      </c>
      <c r="F262" s="176">
        <v>124</v>
      </c>
      <c r="G262" s="176">
        <v>90</v>
      </c>
      <c r="H262" s="176">
        <v>158</v>
      </c>
      <c r="I262" s="176">
        <v>49</v>
      </c>
      <c r="Q262"/>
      <c r="R262"/>
      <c r="S262"/>
      <c r="T262"/>
      <c r="U262"/>
    </row>
    <row r="263" spans="1:21" ht="17.25" thickBot="1" x14ac:dyDescent="0.35">
      <c r="A263" s="214"/>
      <c r="B263" s="649"/>
      <c r="C263" s="217" t="s">
        <v>229</v>
      </c>
      <c r="D263" s="217">
        <v>100</v>
      </c>
      <c r="E263" s="176">
        <v>66</v>
      </c>
      <c r="F263" s="176">
        <v>10</v>
      </c>
      <c r="G263" s="176">
        <v>7</v>
      </c>
      <c r="H263" s="176">
        <v>13</v>
      </c>
      <c r="I263" s="176">
        <v>4</v>
      </c>
      <c r="Q263"/>
      <c r="R263"/>
      <c r="S263"/>
      <c r="T263"/>
      <c r="U263"/>
    </row>
    <row r="264" spans="1:21" ht="17.25" thickBot="1" x14ac:dyDescent="0.35">
      <c r="A264" s="214"/>
      <c r="B264" s="650" t="s">
        <v>15</v>
      </c>
      <c r="C264" s="218" t="s">
        <v>601</v>
      </c>
      <c r="D264" s="158">
        <v>1382</v>
      </c>
      <c r="E264" s="159">
        <v>897</v>
      </c>
      <c r="F264" s="159">
        <v>160</v>
      </c>
      <c r="G264" s="159">
        <v>96</v>
      </c>
      <c r="H264" s="159">
        <v>170</v>
      </c>
      <c r="I264" s="159">
        <v>58</v>
      </c>
      <c r="Q264"/>
      <c r="R264"/>
      <c r="S264"/>
      <c r="T264"/>
      <c r="U264"/>
    </row>
    <row r="265" spans="1:21" ht="17.25" thickBot="1" x14ac:dyDescent="0.35">
      <c r="A265" s="214"/>
      <c r="B265" s="651"/>
      <c r="C265" s="218" t="s">
        <v>229</v>
      </c>
      <c r="D265" s="218">
        <v>100</v>
      </c>
      <c r="E265" s="159">
        <v>65</v>
      </c>
      <c r="F265" s="159">
        <v>12</v>
      </c>
      <c r="G265" s="159">
        <v>7</v>
      </c>
      <c r="H265" s="159">
        <v>12</v>
      </c>
      <c r="I265" s="159">
        <v>4</v>
      </c>
      <c r="Q265"/>
      <c r="R265"/>
      <c r="S265"/>
      <c r="T265"/>
      <c r="U265"/>
    </row>
    <row r="266" spans="1:21" ht="17.25" thickBot="1" x14ac:dyDescent="0.35">
      <c r="A266" s="214"/>
      <c r="B266" s="650" t="s">
        <v>16</v>
      </c>
      <c r="C266" s="218" t="s">
        <v>601</v>
      </c>
      <c r="D266" s="158">
        <v>1109</v>
      </c>
      <c r="E266" s="159">
        <v>755</v>
      </c>
      <c r="F266" s="159">
        <v>86</v>
      </c>
      <c r="G266" s="159">
        <v>84</v>
      </c>
      <c r="H266" s="159">
        <v>144</v>
      </c>
      <c r="I266" s="159">
        <v>39</v>
      </c>
      <c r="Q266"/>
      <c r="R266"/>
      <c r="S266"/>
      <c r="T266"/>
      <c r="U266"/>
    </row>
    <row r="267" spans="1:21" ht="17.25" thickBot="1" x14ac:dyDescent="0.35">
      <c r="A267" s="214"/>
      <c r="B267" s="651"/>
      <c r="C267" s="218" t="s">
        <v>229</v>
      </c>
      <c r="D267" s="218">
        <v>100</v>
      </c>
      <c r="E267" s="159">
        <v>68</v>
      </c>
      <c r="F267" s="159">
        <v>8</v>
      </c>
      <c r="G267" s="159">
        <v>8</v>
      </c>
      <c r="H267" s="159">
        <v>13</v>
      </c>
      <c r="I267" s="159">
        <v>3</v>
      </c>
      <c r="Q267"/>
      <c r="R267"/>
      <c r="S267"/>
      <c r="T267"/>
      <c r="U267"/>
    </row>
    <row r="268" spans="1:21" x14ac:dyDescent="0.3">
      <c r="A268" s="214"/>
      <c r="B268" s="99" t="s">
        <v>1188</v>
      </c>
      <c r="C268"/>
      <c r="D268"/>
      <c r="E268"/>
      <c r="F268"/>
      <c r="G268"/>
      <c r="H268"/>
      <c r="I268"/>
      <c r="Q268"/>
      <c r="R268"/>
      <c r="S268"/>
      <c r="T268"/>
      <c r="U268"/>
    </row>
    <row r="269" spans="1:21" x14ac:dyDescent="0.3">
      <c r="A269" s="214"/>
      <c r="B269" s="219"/>
      <c r="C269"/>
      <c r="D269"/>
      <c r="E269" s="229" t="s">
        <v>1023</v>
      </c>
      <c r="F269"/>
      <c r="G269"/>
      <c r="H269"/>
      <c r="I269"/>
      <c r="Q269"/>
      <c r="R269"/>
      <c r="S269"/>
      <c r="T269"/>
      <c r="U269"/>
    </row>
    <row r="270" spans="1:21" ht="17.25" thickBot="1" x14ac:dyDescent="0.35">
      <c r="A270" s="214"/>
      <c r="B270" s="7" t="s">
        <v>1222</v>
      </c>
      <c r="C270"/>
      <c r="D270"/>
      <c r="E270"/>
      <c r="F270"/>
      <c r="G270"/>
      <c r="H270"/>
      <c r="I270"/>
      <c r="Q270"/>
      <c r="R270"/>
      <c r="S270"/>
      <c r="T270"/>
      <c r="U270"/>
    </row>
    <row r="271" spans="1:21" x14ac:dyDescent="0.3">
      <c r="A271" s="214"/>
      <c r="B271" s="606" t="s">
        <v>630</v>
      </c>
      <c r="C271" s="652" t="s">
        <v>14</v>
      </c>
      <c r="D271" s="658" t="s">
        <v>1024</v>
      </c>
      <c r="E271" s="658"/>
      <c r="F271" s="658"/>
      <c r="G271" s="658"/>
      <c r="H271" s="658"/>
      <c r="I271" s="658"/>
      <c r="J271" s="658"/>
      <c r="K271" s="658"/>
      <c r="L271" s="658"/>
      <c r="Q271"/>
      <c r="R271"/>
      <c r="S271"/>
      <c r="T271"/>
      <c r="U271"/>
    </row>
    <row r="272" spans="1:21" ht="17.25" thickBot="1" x14ac:dyDescent="0.35">
      <c r="A272" s="214"/>
      <c r="B272" s="607"/>
      <c r="C272" s="653"/>
      <c r="D272" s="222">
        <v>1</v>
      </c>
      <c r="E272" s="223">
        <v>2</v>
      </c>
      <c r="F272" s="36">
        <v>3</v>
      </c>
      <c r="G272" s="36">
        <v>4</v>
      </c>
      <c r="H272" s="36">
        <v>5</v>
      </c>
      <c r="I272" s="36">
        <v>6</v>
      </c>
      <c r="J272" s="36">
        <v>7</v>
      </c>
      <c r="K272" s="36">
        <v>8</v>
      </c>
      <c r="L272" s="36">
        <v>9</v>
      </c>
      <c r="Q272"/>
      <c r="R272"/>
      <c r="S272"/>
      <c r="T272"/>
      <c r="U272"/>
    </row>
    <row r="273" spans="1:16" ht="17.25" thickBot="1" x14ac:dyDescent="0.35">
      <c r="A273" s="214"/>
      <c r="B273" s="220" t="s">
        <v>631</v>
      </c>
      <c r="C273" s="126">
        <v>0.48</v>
      </c>
      <c r="D273" s="126">
        <v>0.14000000000000001</v>
      </c>
      <c r="E273" s="224">
        <v>0.57999999999999996</v>
      </c>
      <c r="F273" s="224">
        <v>0.25</v>
      </c>
      <c r="G273" s="224">
        <v>0.83</v>
      </c>
      <c r="H273" s="224">
        <v>0.7</v>
      </c>
      <c r="I273" s="224">
        <v>0.38</v>
      </c>
      <c r="J273" s="224">
        <v>0.08</v>
      </c>
      <c r="K273" s="224">
        <v>0.12</v>
      </c>
      <c r="L273" s="228">
        <v>0.81</v>
      </c>
    </row>
    <row r="274" spans="1:16" ht="17.25" thickBot="1" x14ac:dyDescent="0.35">
      <c r="A274" s="214"/>
      <c r="B274" s="220" t="s">
        <v>632</v>
      </c>
      <c r="C274" s="126">
        <v>0.22</v>
      </c>
      <c r="D274" s="126">
        <v>0.06</v>
      </c>
      <c r="E274" s="224">
        <v>0.35</v>
      </c>
      <c r="F274" s="224">
        <v>0.1</v>
      </c>
      <c r="G274" s="224">
        <v>0.18</v>
      </c>
      <c r="H274" s="224">
        <v>0.28999999999999998</v>
      </c>
      <c r="I274" s="224">
        <v>0.04</v>
      </c>
      <c r="J274" s="224">
        <v>0.05</v>
      </c>
      <c r="K274" s="224">
        <v>0.04</v>
      </c>
      <c r="L274" s="228">
        <v>0.43</v>
      </c>
    </row>
    <row r="275" spans="1:16" ht="17.25" thickBot="1" x14ac:dyDescent="0.35">
      <c r="A275" s="214"/>
      <c r="B275" s="220" t="s">
        <v>1008</v>
      </c>
      <c r="C275" s="126">
        <v>0.37</v>
      </c>
      <c r="D275" s="126">
        <v>0.09</v>
      </c>
      <c r="E275" s="224">
        <v>0.34</v>
      </c>
      <c r="F275" s="224">
        <v>0.12</v>
      </c>
      <c r="G275" s="224">
        <v>0.42</v>
      </c>
      <c r="H275" s="224">
        <v>0.61</v>
      </c>
      <c r="I275" s="224">
        <v>0.11</v>
      </c>
      <c r="J275" s="224">
        <v>0.09</v>
      </c>
      <c r="K275" s="230">
        <v>0.05</v>
      </c>
      <c r="L275" s="159">
        <v>1.03</v>
      </c>
    </row>
    <row r="276" spans="1:16" ht="17.25" thickBot="1" x14ac:dyDescent="0.35">
      <c r="A276" s="214"/>
      <c r="B276" s="220" t="s">
        <v>1009</v>
      </c>
      <c r="C276" s="126">
        <v>0.38</v>
      </c>
      <c r="D276" s="126">
        <v>0.11</v>
      </c>
      <c r="E276" s="224">
        <v>0.3</v>
      </c>
      <c r="F276" s="224">
        <v>0.13</v>
      </c>
      <c r="G276" s="224">
        <v>0.43</v>
      </c>
      <c r="H276" s="224">
        <v>0.88</v>
      </c>
      <c r="I276" s="224">
        <v>0.32</v>
      </c>
      <c r="J276" s="224">
        <v>0.06</v>
      </c>
      <c r="K276" s="230">
        <v>0.08</v>
      </c>
      <c r="L276" s="159">
        <v>0.98</v>
      </c>
    </row>
    <row r="277" spans="1:16" ht="17.25" thickBot="1" x14ac:dyDescent="0.35">
      <c r="A277" s="214"/>
      <c r="B277" s="220" t="s">
        <v>1010</v>
      </c>
      <c r="C277" s="126">
        <v>0.4</v>
      </c>
      <c r="D277" s="126">
        <v>0.1</v>
      </c>
      <c r="E277" s="224">
        <v>0.34</v>
      </c>
      <c r="F277" s="224">
        <v>0.16</v>
      </c>
      <c r="G277" s="224">
        <v>0.46</v>
      </c>
      <c r="H277" s="224">
        <v>1.02</v>
      </c>
      <c r="I277" s="224">
        <v>0.15</v>
      </c>
      <c r="J277" s="224">
        <v>0.08</v>
      </c>
      <c r="K277" s="230">
        <v>7.0000000000000007E-2</v>
      </c>
      <c r="L277" s="159">
        <v>0.92</v>
      </c>
    </row>
    <row r="278" spans="1:16" ht="17.25" thickBot="1" x14ac:dyDescent="0.35">
      <c r="A278" s="214"/>
      <c r="B278" s="220" t="s">
        <v>1011</v>
      </c>
      <c r="C278" s="126">
        <v>0.43</v>
      </c>
      <c r="D278" s="126">
        <v>0.09</v>
      </c>
      <c r="E278" s="224">
        <v>0.45</v>
      </c>
      <c r="F278" s="224">
        <v>0.17</v>
      </c>
      <c r="G278" s="224">
        <v>0.51</v>
      </c>
      <c r="H278" s="224">
        <v>1.04</v>
      </c>
      <c r="I278" s="224">
        <v>0.28000000000000003</v>
      </c>
      <c r="J278" s="224">
        <v>0.13</v>
      </c>
      <c r="K278" s="230">
        <v>0.1</v>
      </c>
      <c r="L278" s="159">
        <v>0.93</v>
      </c>
    </row>
    <row r="279" spans="1:16" ht="17.25" thickBot="1" x14ac:dyDescent="0.35">
      <c r="A279" s="214"/>
      <c r="B279" s="220" t="s">
        <v>1012</v>
      </c>
      <c r="C279" s="126">
        <v>0.93</v>
      </c>
      <c r="D279" s="126">
        <v>0.17</v>
      </c>
      <c r="E279" s="224">
        <v>0.44</v>
      </c>
      <c r="F279" s="224">
        <v>0.3</v>
      </c>
      <c r="G279" s="224">
        <v>0.73</v>
      </c>
      <c r="H279" s="224">
        <v>1.55</v>
      </c>
      <c r="I279" s="224">
        <v>0.8</v>
      </c>
      <c r="J279" s="224">
        <v>0.52</v>
      </c>
      <c r="K279" s="224">
        <v>0.33</v>
      </c>
      <c r="L279" s="228">
        <v>2.91</v>
      </c>
    </row>
    <row r="280" spans="1:16" ht="17.25" thickBot="1" x14ac:dyDescent="0.35">
      <c r="A280" s="214"/>
      <c r="B280" s="220" t="s">
        <v>1013</v>
      </c>
      <c r="C280" s="126">
        <v>2.12</v>
      </c>
      <c r="D280" s="126">
        <v>0.52</v>
      </c>
      <c r="E280" s="224">
        <v>0.65</v>
      </c>
      <c r="F280" s="224">
        <v>0.6</v>
      </c>
      <c r="G280" s="224">
        <v>1.44</v>
      </c>
      <c r="H280" s="224">
        <v>2.91</v>
      </c>
      <c r="I280" s="224">
        <v>2.1800000000000002</v>
      </c>
      <c r="J280" s="224">
        <v>1.54</v>
      </c>
      <c r="K280" s="224">
        <v>1.07</v>
      </c>
      <c r="L280" s="228">
        <v>7.68</v>
      </c>
    </row>
    <row r="281" spans="1:16" ht="17.25" thickBot="1" x14ac:dyDescent="0.35">
      <c r="A281" s="214"/>
      <c r="B281" s="220" t="s">
        <v>1014</v>
      </c>
      <c r="C281" s="126">
        <v>2.2799999999999998</v>
      </c>
      <c r="D281" s="126">
        <v>0.32</v>
      </c>
      <c r="E281" s="224">
        <v>0.63</v>
      </c>
      <c r="F281" s="224">
        <v>0.51</v>
      </c>
      <c r="G281" s="224">
        <v>2</v>
      </c>
      <c r="H281" s="224">
        <v>3.29</v>
      </c>
      <c r="I281" s="224">
        <v>3.15</v>
      </c>
      <c r="J281" s="224">
        <v>1.76</v>
      </c>
      <c r="K281" s="224">
        <v>1.84</v>
      </c>
      <c r="L281" s="230">
        <v>8.91</v>
      </c>
    </row>
    <row r="282" spans="1:16" ht="17.25" thickBot="1" x14ac:dyDescent="0.35">
      <c r="A282" s="214"/>
      <c r="B282" s="220" t="s">
        <v>1015</v>
      </c>
      <c r="C282" s="126">
        <v>3.54</v>
      </c>
      <c r="D282" s="126">
        <v>0.56000000000000005</v>
      </c>
      <c r="E282" s="224">
        <v>0.77</v>
      </c>
      <c r="F282" s="224">
        <v>0.99</v>
      </c>
      <c r="G282" s="224">
        <v>4.0599999999999996</v>
      </c>
      <c r="H282" s="225">
        <v>5.62</v>
      </c>
      <c r="I282" s="224">
        <v>4.87</v>
      </c>
      <c r="J282" s="224">
        <v>2.65</v>
      </c>
      <c r="K282" s="224">
        <v>3.63</v>
      </c>
      <c r="L282" s="230">
        <v>11.96</v>
      </c>
    </row>
    <row r="283" spans="1:16" ht="17.25" thickBot="1" x14ac:dyDescent="0.35">
      <c r="A283" s="214"/>
      <c r="B283" s="220" t="s">
        <v>1016</v>
      </c>
      <c r="C283" s="126">
        <v>4</v>
      </c>
      <c r="D283" s="126">
        <v>0.61</v>
      </c>
      <c r="E283" s="224">
        <v>0.91</v>
      </c>
      <c r="F283" s="224">
        <v>1.29</v>
      </c>
      <c r="G283" s="224">
        <v>4.4000000000000004</v>
      </c>
      <c r="H283" s="225">
        <v>7.95</v>
      </c>
      <c r="I283" s="224">
        <v>5.72</v>
      </c>
      <c r="J283" s="224">
        <v>2.82</v>
      </c>
      <c r="K283" s="224">
        <v>4.79</v>
      </c>
      <c r="L283" s="230">
        <v>10.53</v>
      </c>
    </row>
    <row r="284" spans="1:16" ht="17.25" thickBot="1" x14ac:dyDescent="0.35">
      <c r="A284" s="214"/>
      <c r="B284" s="220" t="s">
        <v>1017</v>
      </c>
      <c r="C284" s="126">
        <v>4.5</v>
      </c>
      <c r="D284" s="126">
        <v>0.94</v>
      </c>
      <c r="E284" s="224">
        <v>1.1000000000000001</v>
      </c>
      <c r="F284" s="224">
        <v>1.83</v>
      </c>
      <c r="G284" s="224">
        <v>5.39</v>
      </c>
      <c r="H284" s="224">
        <v>10.14</v>
      </c>
      <c r="I284" s="224">
        <v>7.39</v>
      </c>
      <c r="J284" s="224">
        <v>3.51</v>
      </c>
      <c r="K284" s="224">
        <v>5.25</v>
      </c>
      <c r="L284" s="230">
        <v>8.91</v>
      </c>
    </row>
    <row r="285" spans="1:16" ht="17.25" thickBot="1" x14ac:dyDescent="0.35">
      <c r="A285" s="214"/>
      <c r="B285" s="220" t="s">
        <v>1018</v>
      </c>
      <c r="C285" s="126">
        <v>4.76</v>
      </c>
      <c r="D285" s="126">
        <v>1.17</v>
      </c>
      <c r="E285" s="224">
        <v>1.34</v>
      </c>
      <c r="F285" s="224">
        <v>2.56</v>
      </c>
      <c r="G285" s="224">
        <v>5.95</v>
      </c>
      <c r="H285" s="224">
        <v>10.38</v>
      </c>
      <c r="I285" s="224">
        <v>8.26</v>
      </c>
      <c r="J285" s="224">
        <v>4.33</v>
      </c>
      <c r="K285" s="224">
        <v>5.35</v>
      </c>
      <c r="L285" s="230">
        <v>7.95</v>
      </c>
    </row>
    <row r="286" spans="1:16" ht="17.25" thickBot="1" x14ac:dyDescent="0.35">
      <c r="A286" s="214"/>
      <c r="B286" s="220" t="s">
        <v>1019</v>
      </c>
      <c r="C286" s="126">
        <v>4.93</v>
      </c>
      <c r="D286" s="126">
        <v>1.49</v>
      </c>
      <c r="E286" s="224">
        <v>2.02</v>
      </c>
      <c r="F286" s="224">
        <v>3.44</v>
      </c>
      <c r="G286" s="224">
        <v>6.37</v>
      </c>
      <c r="H286" s="224">
        <v>92.6</v>
      </c>
      <c r="I286" s="224">
        <v>8.7899999999999991</v>
      </c>
      <c r="J286" s="224">
        <v>4.51</v>
      </c>
      <c r="K286" s="224">
        <v>5.65</v>
      </c>
      <c r="L286" s="230">
        <v>6.48</v>
      </c>
      <c r="M286"/>
      <c r="N286"/>
      <c r="O286"/>
      <c r="P286"/>
    </row>
    <row r="287" spans="1:16" ht="17.25" thickBot="1" x14ac:dyDescent="0.35">
      <c r="A287" s="214"/>
      <c r="B287" s="220" t="s">
        <v>1020</v>
      </c>
      <c r="C287" s="126">
        <v>4.79</v>
      </c>
      <c r="D287" s="126">
        <v>1.76</v>
      </c>
      <c r="E287" s="224">
        <v>2.4</v>
      </c>
      <c r="F287" s="224">
        <v>3.85</v>
      </c>
      <c r="G287" s="224">
        <v>6.38</v>
      </c>
      <c r="H287" s="224">
        <v>77.599999999999994</v>
      </c>
      <c r="I287" s="224">
        <v>8.02</v>
      </c>
      <c r="J287" s="224">
        <v>4.97</v>
      </c>
      <c r="K287" s="224">
        <v>6.77</v>
      </c>
      <c r="L287" s="230">
        <v>5.42</v>
      </c>
      <c r="M287"/>
      <c r="N287"/>
      <c r="O287"/>
      <c r="P287"/>
    </row>
    <row r="288" spans="1:16" ht="17.25" thickBot="1" x14ac:dyDescent="0.35">
      <c r="A288" s="214"/>
      <c r="B288" s="220" t="s">
        <v>1021</v>
      </c>
      <c r="C288" s="126">
        <v>4.78</v>
      </c>
      <c r="D288" s="126">
        <v>1.73</v>
      </c>
      <c r="E288" s="224">
        <v>2.82</v>
      </c>
      <c r="F288" s="224">
        <v>4.4000000000000004</v>
      </c>
      <c r="G288" s="224">
        <v>6.5</v>
      </c>
      <c r="H288" s="224">
        <v>6.77</v>
      </c>
      <c r="I288" s="224">
        <v>7.01</v>
      </c>
      <c r="J288" s="224">
        <v>5.2</v>
      </c>
      <c r="K288" s="224">
        <v>5.84</v>
      </c>
      <c r="L288" s="230">
        <v>4.5</v>
      </c>
      <c r="M288"/>
      <c r="N288"/>
      <c r="O288"/>
      <c r="P288"/>
    </row>
    <row r="289" spans="1:16" ht="17.25" thickBot="1" x14ac:dyDescent="0.35">
      <c r="A289" s="214"/>
      <c r="B289" s="220" t="s">
        <v>633</v>
      </c>
      <c r="C289" s="126">
        <v>4.7300000000000004</v>
      </c>
      <c r="D289" s="126">
        <v>1.86</v>
      </c>
      <c r="E289" s="224">
        <v>3.15</v>
      </c>
      <c r="F289" s="224">
        <v>4.97</v>
      </c>
      <c r="G289" s="224">
        <v>6.23</v>
      </c>
      <c r="H289" s="224">
        <v>5.76</v>
      </c>
      <c r="I289" s="224">
        <v>6.12</v>
      </c>
      <c r="J289" s="224">
        <v>5.42</v>
      </c>
      <c r="K289" s="224">
        <v>5.94</v>
      </c>
      <c r="L289" s="230">
        <v>3.68</v>
      </c>
      <c r="M289"/>
      <c r="N289"/>
      <c r="O289"/>
      <c r="P289"/>
    </row>
    <row r="290" spans="1:16" ht="17.25" thickBot="1" x14ac:dyDescent="0.35">
      <c r="A290" s="214"/>
      <c r="B290" s="220" t="s">
        <v>634</v>
      </c>
      <c r="C290" s="126">
        <v>8.6300000000000008</v>
      </c>
      <c r="D290" s="126">
        <v>3.77</v>
      </c>
      <c r="E290" s="224">
        <v>7.16</v>
      </c>
      <c r="F290" s="225">
        <v>9.6</v>
      </c>
      <c r="G290" s="224">
        <v>10.68</v>
      </c>
      <c r="H290" s="224">
        <v>7.79</v>
      </c>
      <c r="I290" s="224">
        <v>11.41</v>
      </c>
      <c r="J290" s="224">
        <v>10.39</v>
      </c>
      <c r="K290" s="224">
        <v>11.42</v>
      </c>
      <c r="L290" s="230">
        <v>5.42</v>
      </c>
      <c r="M290"/>
      <c r="N290"/>
      <c r="O290"/>
      <c r="P290"/>
    </row>
    <row r="291" spans="1:16" ht="17.25" thickBot="1" x14ac:dyDescent="0.35">
      <c r="A291" s="214"/>
      <c r="B291" s="220" t="s">
        <v>635</v>
      </c>
      <c r="C291" s="126">
        <v>7.57</v>
      </c>
      <c r="D291" s="126">
        <v>3.46</v>
      </c>
      <c r="E291" s="224">
        <v>8.07</v>
      </c>
      <c r="F291" s="224">
        <v>9.33</v>
      </c>
      <c r="G291" s="224">
        <v>8.25</v>
      </c>
      <c r="H291" s="224">
        <v>4.84</v>
      </c>
      <c r="I291" s="224">
        <v>93.4</v>
      </c>
      <c r="J291" s="224">
        <v>9.0399999999999991</v>
      </c>
      <c r="K291" s="224">
        <v>9.8800000000000008</v>
      </c>
      <c r="L291" s="230">
        <v>3.6</v>
      </c>
      <c r="M291"/>
      <c r="N291"/>
      <c r="O291"/>
      <c r="P291"/>
    </row>
    <row r="292" spans="1:16" ht="17.25" thickBot="1" x14ac:dyDescent="0.35">
      <c r="A292" s="214"/>
      <c r="B292" s="220" t="s">
        <v>636</v>
      </c>
      <c r="C292" s="126">
        <v>6.48</v>
      </c>
      <c r="D292" s="126">
        <v>3.22</v>
      </c>
      <c r="E292" s="224">
        <v>8.25</v>
      </c>
      <c r="F292" s="224">
        <v>8.74</v>
      </c>
      <c r="G292" s="224">
        <v>6.55</v>
      </c>
      <c r="H292" s="224">
        <v>2.99</v>
      </c>
      <c r="I292" s="224">
        <v>5.74</v>
      </c>
      <c r="J292" s="224">
        <v>7.94</v>
      </c>
      <c r="K292" s="224">
        <v>7.72</v>
      </c>
      <c r="L292" s="230">
        <v>2.33</v>
      </c>
      <c r="M292"/>
      <c r="N292"/>
      <c r="O292"/>
      <c r="P292"/>
    </row>
    <row r="293" spans="1:16" ht="17.25" thickBot="1" x14ac:dyDescent="0.35">
      <c r="A293" s="214"/>
      <c r="B293" s="220" t="s">
        <v>637</v>
      </c>
      <c r="C293" s="126">
        <v>5.42</v>
      </c>
      <c r="D293" s="126">
        <v>3.35</v>
      </c>
      <c r="E293" s="224">
        <v>7.71</v>
      </c>
      <c r="F293" s="224">
        <v>7.49</v>
      </c>
      <c r="G293" s="224">
        <v>5.46</v>
      </c>
      <c r="H293" s="224">
        <v>2.0699999999999998</v>
      </c>
      <c r="I293" s="224">
        <v>3.39</v>
      </c>
      <c r="J293" s="224">
        <v>6.66</v>
      </c>
      <c r="K293" s="224">
        <v>5.81</v>
      </c>
      <c r="L293" s="230">
        <v>1.49</v>
      </c>
      <c r="M293"/>
      <c r="N293"/>
      <c r="O293"/>
      <c r="P293"/>
    </row>
    <row r="294" spans="1:16" ht="17.25" thickBot="1" x14ac:dyDescent="0.35">
      <c r="A294" s="214"/>
      <c r="B294" s="220" t="s">
        <v>638</v>
      </c>
      <c r="C294" s="126">
        <v>4.51</v>
      </c>
      <c r="D294" s="126">
        <v>3.45</v>
      </c>
      <c r="E294" s="224">
        <v>6.86</v>
      </c>
      <c r="F294" s="224">
        <v>6.74</v>
      </c>
      <c r="G294" s="224">
        <v>4.08</v>
      </c>
      <c r="H294" s="224">
        <v>1.55</v>
      </c>
      <c r="I294" s="224">
        <v>2.2400000000000002</v>
      </c>
      <c r="J294" s="224">
        <v>5.55</v>
      </c>
      <c r="K294" s="224">
        <v>4.3499999999999996</v>
      </c>
      <c r="L294" s="230">
        <v>0.99</v>
      </c>
      <c r="M294"/>
      <c r="N294"/>
      <c r="O294"/>
      <c r="P294"/>
    </row>
    <row r="295" spans="1:16" ht="17.25" thickBot="1" x14ac:dyDescent="0.35">
      <c r="A295" s="214"/>
      <c r="B295" s="220" t="s">
        <v>639</v>
      </c>
      <c r="C295" s="126">
        <v>3.7</v>
      </c>
      <c r="D295" s="126">
        <v>3.41</v>
      </c>
      <c r="E295" s="224">
        <v>5.84</v>
      </c>
      <c r="F295" s="224">
        <v>5.82</v>
      </c>
      <c r="G295" s="224">
        <v>2.84</v>
      </c>
      <c r="H295" s="224">
        <v>1.1399999999999999</v>
      </c>
      <c r="I295" s="224">
        <v>1.76</v>
      </c>
      <c r="J295" s="224">
        <v>4.7</v>
      </c>
      <c r="K295" s="224">
        <v>3.28</v>
      </c>
      <c r="L295" s="230">
        <v>0.61</v>
      </c>
      <c r="M295"/>
      <c r="N295"/>
      <c r="O295"/>
      <c r="P295"/>
    </row>
    <row r="296" spans="1:16" ht="17.25" thickBot="1" x14ac:dyDescent="0.35">
      <c r="A296" s="214"/>
      <c r="B296" s="220" t="s">
        <v>640</v>
      </c>
      <c r="C296" s="126">
        <v>3.02</v>
      </c>
      <c r="D296" s="126">
        <v>3.46</v>
      </c>
      <c r="E296" s="224">
        <v>4.82</v>
      </c>
      <c r="F296" s="224">
        <v>4.67</v>
      </c>
      <c r="G296" s="224">
        <v>2.16</v>
      </c>
      <c r="H296" s="224">
        <v>0.84</v>
      </c>
      <c r="I296" s="224">
        <v>0.82</v>
      </c>
      <c r="J296" s="224">
        <v>4.0199999999999996</v>
      </c>
      <c r="K296" s="224">
        <v>2.68</v>
      </c>
      <c r="L296" s="230">
        <v>0.35</v>
      </c>
      <c r="M296"/>
      <c r="N296"/>
      <c r="O296"/>
      <c r="P296"/>
    </row>
    <row r="297" spans="1:16" ht="17.25" thickBot="1" x14ac:dyDescent="0.35">
      <c r="A297" s="214"/>
      <c r="B297" s="220" t="s">
        <v>641</v>
      </c>
      <c r="C297" s="126">
        <v>2.4900000000000002</v>
      </c>
      <c r="D297" s="126">
        <v>3.4</v>
      </c>
      <c r="E297" s="224">
        <v>3.88</v>
      </c>
      <c r="F297" s="224">
        <v>3.9</v>
      </c>
      <c r="G297" s="224">
        <v>1.69</v>
      </c>
      <c r="H297" s="224">
        <v>0.64</v>
      </c>
      <c r="I297" s="224">
        <v>0.61</v>
      </c>
      <c r="J297" s="224">
        <v>3.23</v>
      </c>
      <c r="K297" s="224">
        <v>2.27</v>
      </c>
      <c r="L297" s="230">
        <v>0.28999999999999998</v>
      </c>
      <c r="M297"/>
      <c r="N297"/>
      <c r="O297"/>
      <c r="P297"/>
    </row>
    <row r="298" spans="1:16" ht="17.25" thickBot="1" x14ac:dyDescent="0.35">
      <c r="A298" s="214"/>
      <c r="B298" s="220" t="s">
        <v>642</v>
      </c>
      <c r="C298" s="126">
        <v>2.0299999999999998</v>
      </c>
      <c r="D298" s="126">
        <v>3.21</v>
      </c>
      <c r="E298" s="224">
        <v>3.32</v>
      </c>
      <c r="F298" s="224">
        <v>3.08</v>
      </c>
      <c r="G298" s="224">
        <v>1.25</v>
      </c>
      <c r="H298" s="224">
        <v>0.47</v>
      </c>
      <c r="I298" s="224">
        <v>0.34</v>
      </c>
      <c r="J298" s="224">
        <v>2.5</v>
      </c>
      <c r="K298" s="224">
        <v>1.76</v>
      </c>
      <c r="L298" s="230">
        <v>0.22</v>
      </c>
      <c r="M298"/>
      <c r="N298"/>
      <c r="O298"/>
      <c r="P298"/>
    </row>
    <row r="299" spans="1:16" ht="17.25" thickBot="1" x14ac:dyDescent="0.35">
      <c r="A299" s="214"/>
      <c r="B299" s="220" t="s">
        <v>643</v>
      </c>
      <c r="C299" s="126">
        <v>1.63</v>
      </c>
      <c r="D299" s="126">
        <v>3.21</v>
      </c>
      <c r="E299" s="224">
        <v>2.8</v>
      </c>
      <c r="F299" s="224">
        <v>2.5099999999999998</v>
      </c>
      <c r="G299" s="224">
        <v>0.95</v>
      </c>
      <c r="H299" s="224">
        <v>0.36</v>
      </c>
      <c r="I299" s="224">
        <v>0.15</v>
      </c>
      <c r="J299" s="224">
        <v>1.87</v>
      </c>
      <c r="K299" s="224">
        <v>1.22</v>
      </c>
      <c r="L299" s="230">
        <v>0.14000000000000001</v>
      </c>
      <c r="M299"/>
      <c r="N299"/>
      <c r="O299"/>
      <c r="P299"/>
    </row>
    <row r="300" spans="1:16" ht="17.25" thickBot="1" x14ac:dyDescent="0.35">
      <c r="A300" s="214"/>
      <c r="B300" s="220" t="s">
        <v>644</v>
      </c>
      <c r="C300" s="126">
        <v>1.33</v>
      </c>
      <c r="D300" s="126">
        <v>3.06</v>
      </c>
      <c r="E300" s="224">
        <v>2.4700000000000002</v>
      </c>
      <c r="F300" s="224">
        <v>1.98</v>
      </c>
      <c r="G300" s="224">
        <v>0.72</v>
      </c>
      <c r="H300" s="224">
        <v>0.26</v>
      </c>
      <c r="I300" s="224">
        <v>0.17</v>
      </c>
      <c r="J300" s="224">
        <v>1.32</v>
      </c>
      <c r="K300" s="224">
        <v>0.86</v>
      </c>
      <c r="L300" s="230">
        <v>0.1</v>
      </c>
      <c r="M300"/>
      <c r="N300"/>
      <c r="O300"/>
      <c r="P300"/>
    </row>
    <row r="301" spans="1:16" ht="17.25" thickBot="1" x14ac:dyDescent="0.35">
      <c r="A301" s="214"/>
      <c r="B301" s="220" t="s">
        <v>645</v>
      </c>
      <c r="C301" s="126">
        <v>1.1399999999999999</v>
      </c>
      <c r="D301" s="126">
        <v>3.05</v>
      </c>
      <c r="E301" s="224">
        <v>2.2200000000000002</v>
      </c>
      <c r="F301" s="224">
        <v>1.66</v>
      </c>
      <c r="G301" s="224">
        <v>0.52</v>
      </c>
      <c r="H301" s="224">
        <v>0.2</v>
      </c>
      <c r="I301" s="224">
        <v>0.13</v>
      </c>
      <c r="J301" s="224">
        <v>1.01</v>
      </c>
      <c r="K301" s="224">
        <v>0.68</v>
      </c>
      <c r="L301" s="230">
        <v>0.1</v>
      </c>
      <c r="M301"/>
      <c r="N301"/>
      <c r="O301"/>
      <c r="P301"/>
    </row>
    <row r="302" spans="1:16" ht="17.25" thickBot="1" x14ac:dyDescent="0.35">
      <c r="A302" s="214"/>
      <c r="B302" s="220" t="s">
        <v>646</v>
      </c>
      <c r="C302" s="126">
        <v>0.95</v>
      </c>
      <c r="D302" s="126">
        <v>2.77</v>
      </c>
      <c r="E302" s="224">
        <v>1.99</v>
      </c>
      <c r="F302" s="224">
        <v>1.36</v>
      </c>
      <c r="G302" s="224">
        <v>0.48</v>
      </c>
      <c r="H302" s="224">
        <v>0.15</v>
      </c>
      <c r="I302" s="224">
        <v>0.09</v>
      </c>
      <c r="J302" s="224">
        <v>0.76</v>
      </c>
      <c r="K302" s="224">
        <v>0.45</v>
      </c>
      <c r="L302" s="230">
        <v>0.05</v>
      </c>
      <c r="M302"/>
      <c r="N302"/>
      <c r="O302"/>
      <c r="P302"/>
    </row>
    <row r="303" spans="1:16" ht="17.25" thickBot="1" x14ac:dyDescent="0.35">
      <c r="A303" s="214"/>
      <c r="B303" s="220" t="s">
        <v>647</v>
      </c>
      <c r="C303" s="126">
        <v>7.46</v>
      </c>
      <c r="D303" s="221">
        <v>45.46</v>
      </c>
      <c r="E303" s="225">
        <v>15.99</v>
      </c>
      <c r="F303" s="224">
        <v>74.5</v>
      </c>
      <c r="G303" s="224">
        <v>2.0699999999999998</v>
      </c>
      <c r="H303" s="224">
        <v>0.75</v>
      </c>
      <c r="I303" s="224">
        <v>0.19</v>
      </c>
      <c r="J303" s="224">
        <v>3.29</v>
      </c>
      <c r="K303" s="224">
        <v>1.68</v>
      </c>
      <c r="L303" s="231">
        <v>0.26</v>
      </c>
      <c r="M303"/>
      <c r="N303"/>
      <c r="O303"/>
      <c r="P303"/>
    </row>
    <row r="304" spans="1:16" x14ac:dyDescent="0.3">
      <c r="A304" s="214"/>
      <c r="B304" s="99" t="s">
        <v>1188</v>
      </c>
      <c r="C304"/>
      <c r="D304"/>
      <c r="E304"/>
      <c r="F304"/>
      <c r="G304"/>
      <c r="H304"/>
      <c r="I304"/>
      <c r="J304"/>
      <c r="K304"/>
      <c r="L304"/>
      <c r="M304"/>
      <c r="N304"/>
      <c r="O304"/>
      <c r="P304"/>
    </row>
    <row r="305" spans="1:21" x14ac:dyDescent="0.3">
      <c r="A305" s="214"/>
      <c r="B305" s="99" t="s">
        <v>648</v>
      </c>
      <c r="C305"/>
      <c r="D305"/>
      <c r="E305"/>
      <c r="F305"/>
      <c r="G305"/>
      <c r="H305"/>
      <c r="I305"/>
      <c r="J305"/>
      <c r="K305"/>
      <c r="L305"/>
      <c r="M305"/>
      <c r="N305"/>
      <c r="O305"/>
      <c r="P305"/>
    </row>
    <row r="306" spans="1:21" x14ac:dyDescent="0.3">
      <c r="A306" s="214"/>
      <c r="B306" s="99" t="s">
        <v>649</v>
      </c>
      <c r="C306"/>
      <c r="D306"/>
      <c r="E306"/>
      <c r="F306"/>
      <c r="G306"/>
      <c r="H306"/>
      <c r="I306"/>
      <c r="J306"/>
      <c r="K306"/>
      <c r="L306"/>
      <c r="M306"/>
      <c r="N306"/>
      <c r="O306"/>
      <c r="P306"/>
      <c r="Q306"/>
      <c r="R306"/>
      <c r="S306"/>
      <c r="T306"/>
      <c r="U306"/>
    </row>
    <row r="307" spans="1:21" x14ac:dyDescent="0.3">
      <c r="A307" s="214"/>
      <c r="B307" s="99" t="s">
        <v>650</v>
      </c>
      <c r="C307"/>
      <c r="D307"/>
      <c r="E307"/>
      <c r="F307"/>
      <c r="G307"/>
      <c r="H307"/>
      <c r="I307"/>
      <c r="J307"/>
      <c r="K307"/>
      <c r="L307"/>
      <c r="M307"/>
      <c r="N307"/>
      <c r="O307"/>
      <c r="P307"/>
      <c r="Q307"/>
      <c r="R307"/>
      <c r="S307"/>
      <c r="T307"/>
      <c r="U307"/>
    </row>
    <row r="308" spans="1:21" x14ac:dyDescent="0.3">
      <c r="A308" s="214"/>
      <c r="B308" s="99" t="s">
        <v>1022</v>
      </c>
      <c r="C308"/>
      <c r="D308"/>
      <c r="E308"/>
      <c r="F308"/>
      <c r="G308"/>
      <c r="H308"/>
      <c r="I308"/>
      <c r="J308"/>
      <c r="K308"/>
      <c r="L308"/>
      <c r="M308"/>
      <c r="N308"/>
      <c r="O308"/>
      <c r="P308"/>
      <c r="Q308"/>
      <c r="R308"/>
      <c r="S308"/>
      <c r="T308"/>
      <c r="U308"/>
    </row>
    <row r="309" spans="1:21" x14ac:dyDescent="0.3">
      <c r="A309" s="214"/>
      <c r="C309"/>
      <c r="D309"/>
      <c r="E309"/>
      <c r="F309"/>
      <c r="G309"/>
      <c r="H309"/>
      <c r="I309"/>
      <c r="J309"/>
      <c r="K309"/>
      <c r="L309"/>
      <c r="N309"/>
      <c r="O309"/>
      <c r="P309"/>
      <c r="Q309"/>
      <c r="R309"/>
      <c r="S309"/>
      <c r="T309"/>
      <c r="U309"/>
    </row>
    <row r="310" spans="1:21" ht="17.25" thickBot="1" x14ac:dyDescent="0.35">
      <c r="A310" s="214"/>
      <c r="B310" s="7" t="s">
        <v>1223</v>
      </c>
      <c r="C310"/>
      <c r="D310"/>
      <c r="E310"/>
      <c r="F310"/>
      <c r="G310"/>
      <c r="H310"/>
      <c r="I310"/>
      <c r="J310"/>
      <c r="K310" s="216" t="s">
        <v>601</v>
      </c>
      <c r="L310"/>
      <c r="M310"/>
      <c r="N310"/>
      <c r="O310"/>
      <c r="P310"/>
      <c r="Q310"/>
      <c r="R310"/>
      <c r="S310"/>
      <c r="T310"/>
      <c r="U310"/>
    </row>
    <row r="311" spans="1:21" ht="26.25" thickBot="1" x14ac:dyDescent="0.35">
      <c r="A311" s="214"/>
      <c r="B311" s="624" t="s">
        <v>602</v>
      </c>
      <c r="C311" s="641" t="s">
        <v>603</v>
      </c>
      <c r="D311" s="642"/>
      <c r="E311" s="643"/>
      <c r="F311" s="641" t="s">
        <v>651</v>
      </c>
      <c r="G311" s="642"/>
      <c r="H311" s="643"/>
      <c r="I311" s="429" t="s">
        <v>605</v>
      </c>
      <c r="J311" s="430"/>
      <c r="K311" s="431"/>
      <c r="L311"/>
      <c r="M311"/>
      <c r="N311"/>
      <c r="O311"/>
      <c r="P311"/>
      <c r="Q311"/>
      <c r="R311"/>
      <c r="S311"/>
      <c r="T311"/>
      <c r="U311"/>
    </row>
    <row r="312" spans="1:21" ht="17.25" thickBot="1" x14ac:dyDescent="0.35">
      <c r="A312" s="214"/>
      <c r="B312" s="625"/>
      <c r="C312" s="119" t="s">
        <v>14</v>
      </c>
      <c r="D312" s="119" t="s">
        <v>15</v>
      </c>
      <c r="E312" s="119" t="s">
        <v>16</v>
      </c>
      <c r="F312" s="119" t="s">
        <v>14</v>
      </c>
      <c r="G312" s="119" t="s">
        <v>15</v>
      </c>
      <c r="H312" s="119" t="s">
        <v>16</v>
      </c>
      <c r="I312" s="119" t="s">
        <v>14</v>
      </c>
      <c r="J312" s="119" t="s">
        <v>15</v>
      </c>
      <c r="K312" s="119" t="s">
        <v>16</v>
      </c>
      <c r="L312"/>
      <c r="M312"/>
      <c r="N312"/>
      <c r="O312"/>
      <c r="P312"/>
      <c r="Q312"/>
      <c r="R312"/>
      <c r="S312"/>
      <c r="T312"/>
      <c r="U312"/>
    </row>
    <row r="313" spans="1:21" ht="17.25" customHeight="1" thickBot="1" x14ac:dyDescent="0.35">
      <c r="A313" s="214"/>
      <c r="B313" s="211" t="s">
        <v>606</v>
      </c>
      <c r="C313" s="226">
        <v>1292</v>
      </c>
      <c r="D313" s="226">
        <v>1416</v>
      </c>
      <c r="E313" s="226">
        <v>1155</v>
      </c>
      <c r="F313" s="188">
        <v>1316</v>
      </c>
      <c r="G313" s="188">
        <v>1429</v>
      </c>
      <c r="H313" s="188">
        <v>1145</v>
      </c>
      <c r="I313" s="188">
        <v>1211</v>
      </c>
      <c r="J313" s="188">
        <v>1318</v>
      </c>
      <c r="K313" s="188">
        <v>1174</v>
      </c>
      <c r="L313"/>
      <c r="M313"/>
      <c r="N313"/>
      <c r="O313"/>
      <c r="P313"/>
      <c r="Q313"/>
      <c r="R313"/>
      <c r="S313"/>
      <c r="T313"/>
      <c r="U313"/>
    </row>
    <row r="314" spans="1:21" ht="17.25" thickBot="1" x14ac:dyDescent="0.35">
      <c r="A314" s="214"/>
      <c r="B314" s="212" t="s">
        <v>269</v>
      </c>
      <c r="C314" s="227">
        <v>886</v>
      </c>
      <c r="D314" s="227">
        <v>973</v>
      </c>
      <c r="E314" s="227">
        <v>793</v>
      </c>
      <c r="F314" s="189">
        <v>927</v>
      </c>
      <c r="G314" s="184">
        <v>1006</v>
      </c>
      <c r="H314" s="184">
        <v>824</v>
      </c>
      <c r="I314" s="189">
        <v>728</v>
      </c>
      <c r="J314" s="184">
        <v>753</v>
      </c>
      <c r="K314" s="184">
        <v>716</v>
      </c>
      <c r="L314"/>
      <c r="M314"/>
      <c r="N314"/>
      <c r="O314"/>
      <c r="P314"/>
      <c r="Q314"/>
      <c r="R314"/>
      <c r="S314"/>
      <c r="T314"/>
      <c r="U314"/>
    </row>
    <row r="315" spans="1:21" ht="17.25" thickBot="1" x14ac:dyDescent="0.35">
      <c r="A315" s="214"/>
      <c r="B315" s="212" t="s">
        <v>607</v>
      </c>
      <c r="C315" s="227">
        <v>1027</v>
      </c>
      <c r="D315" s="227">
        <v>1126</v>
      </c>
      <c r="E315" s="227">
        <v>841</v>
      </c>
      <c r="F315" s="189">
        <v>1062</v>
      </c>
      <c r="G315" s="184">
        <v>1142</v>
      </c>
      <c r="H315" s="184">
        <v>876</v>
      </c>
      <c r="I315" s="189">
        <v>794</v>
      </c>
      <c r="J315" s="184">
        <v>912</v>
      </c>
      <c r="K315" s="184">
        <v>729</v>
      </c>
      <c r="L315"/>
      <c r="M315"/>
      <c r="N315"/>
      <c r="O315"/>
      <c r="P315"/>
      <c r="Q315"/>
      <c r="R315"/>
      <c r="S315"/>
      <c r="T315"/>
      <c r="U315"/>
    </row>
    <row r="316" spans="1:21" ht="17.25" thickBot="1" x14ac:dyDescent="0.35">
      <c r="A316" s="214"/>
      <c r="B316" s="212" t="s">
        <v>608</v>
      </c>
      <c r="C316" s="227">
        <v>1020</v>
      </c>
      <c r="D316" s="227">
        <v>1115</v>
      </c>
      <c r="E316" s="227">
        <v>879</v>
      </c>
      <c r="F316" s="189">
        <v>1047</v>
      </c>
      <c r="G316" s="184">
        <v>1122</v>
      </c>
      <c r="H316" s="184">
        <v>911</v>
      </c>
      <c r="I316" s="189">
        <v>880</v>
      </c>
      <c r="J316" s="184">
        <v>1049</v>
      </c>
      <c r="K316" s="184">
        <v>787</v>
      </c>
      <c r="L316"/>
      <c r="M316"/>
      <c r="N316"/>
      <c r="O316"/>
      <c r="P316"/>
      <c r="Q316"/>
      <c r="R316"/>
      <c r="S316"/>
      <c r="T316"/>
      <c r="U316"/>
    </row>
    <row r="317" spans="1:21" ht="17.25" thickBot="1" x14ac:dyDescent="0.35">
      <c r="A317" s="214"/>
      <c r="B317" s="212" t="s">
        <v>609</v>
      </c>
      <c r="C317" s="227">
        <v>1188</v>
      </c>
      <c r="D317" s="227">
        <v>1319</v>
      </c>
      <c r="E317" s="227">
        <v>967</v>
      </c>
      <c r="F317" s="189">
        <v>1221</v>
      </c>
      <c r="G317" s="184">
        <v>1336</v>
      </c>
      <c r="H317" s="184">
        <v>984</v>
      </c>
      <c r="I317" s="189">
        <v>970</v>
      </c>
      <c r="J317" s="184">
        <v>1090</v>
      </c>
      <c r="K317" s="184">
        <v>915</v>
      </c>
      <c r="L317"/>
      <c r="M317"/>
      <c r="N317"/>
      <c r="O317"/>
      <c r="P317"/>
      <c r="Q317"/>
      <c r="R317"/>
      <c r="S317"/>
      <c r="T317"/>
      <c r="U317"/>
    </row>
    <row r="318" spans="1:21" ht="17.25" thickBot="1" x14ac:dyDescent="0.35">
      <c r="A318" s="214"/>
      <c r="B318" s="212" t="s">
        <v>559</v>
      </c>
      <c r="C318" s="227">
        <v>1180</v>
      </c>
      <c r="D318" s="227">
        <v>1337</v>
      </c>
      <c r="E318" s="227">
        <v>1069</v>
      </c>
      <c r="F318" s="189">
        <v>1209</v>
      </c>
      <c r="G318" s="184">
        <v>1351</v>
      </c>
      <c r="H318" s="184">
        <v>1082</v>
      </c>
      <c r="I318" s="189">
        <v>1058</v>
      </c>
      <c r="J318" s="184">
        <v>1183</v>
      </c>
      <c r="K318" s="184">
        <v>1032</v>
      </c>
      <c r="L318"/>
      <c r="M318"/>
      <c r="N318"/>
      <c r="O318"/>
      <c r="P318"/>
      <c r="Q318"/>
      <c r="R318"/>
      <c r="S318"/>
      <c r="T318"/>
      <c r="U318"/>
    </row>
    <row r="319" spans="1:21" ht="17.25" thickBot="1" x14ac:dyDescent="0.35">
      <c r="A319" s="214"/>
      <c r="B319" s="212" t="s">
        <v>560</v>
      </c>
      <c r="C319" s="227">
        <v>1219</v>
      </c>
      <c r="D319" s="227">
        <v>1387</v>
      </c>
      <c r="E319" s="227">
        <v>1092</v>
      </c>
      <c r="F319" s="189">
        <v>1253</v>
      </c>
      <c r="G319" s="184">
        <v>1404</v>
      </c>
      <c r="H319" s="184">
        <v>1091</v>
      </c>
      <c r="I319" s="189">
        <v>1108</v>
      </c>
      <c r="J319" s="184">
        <v>1182</v>
      </c>
      <c r="K319" s="184">
        <v>1095</v>
      </c>
      <c r="L319"/>
      <c r="M319"/>
      <c r="N319"/>
      <c r="O319"/>
      <c r="P319"/>
      <c r="Q319"/>
      <c r="R319"/>
      <c r="S319"/>
      <c r="T319"/>
      <c r="U319"/>
    </row>
    <row r="320" spans="1:21" ht="17.25" thickBot="1" x14ac:dyDescent="0.35">
      <c r="A320" s="214"/>
      <c r="B320" s="212" t="s">
        <v>274</v>
      </c>
      <c r="C320" s="227">
        <v>1341</v>
      </c>
      <c r="D320" s="227">
        <v>1483</v>
      </c>
      <c r="E320" s="227">
        <v>1283</v>
      </c>
      <c r="F320" s="189">
        <v>1423</v>
      </c>
      <c r="G320" s="184">
        <v>1631</v>
      </c>
      <c r="H320" s="184">
        <v>1281</v>
      </c>
      <c r="I320" s="189">
        <v>1264</v>
      </c>
      <c r="J320" s="184">
        <v>1170</v>
      </c>
      <c r="K320" s="184">
        <v>1285</v>
      </c>
      <c r="L320"/>
      <c r="M320"/>
      <c r="N320"/>
      <c r="O320"/>
      <c r="P320"/>
      <c r="Q320"/>
      <c r="R320"/>
      <c r="S320"/>
      <c r="T320"/>
      <c r="U320"/>
    </row>
    <row r="321" spans="1:21" ht="17.25" thickBot="1" x14ac:dyDescent="0.35">
      <c r="A321" s="214"/>
      <c r="B321" s="212" t="s">
        <v>610</v>
      </c>
      <c r="C321" s="227">
        <v>1378</v>
      </c>
      <c r="D321" s="227">
        <v>1687</v>
      </c>
      <c r="E321" s="227">
        <v>1221</v>
      </c>
      <c r="F321" s="189">
        <v>1511</v>
      </c>
      <c r="G321" s="184">
        <v>1788</v>
      </c>
      <c r="H321" s="184">
        <v>1275</v>
      </c>
      <c r="I321" s="189">
        <v>1207</v>
      </c>
      <c r="J321" s="184">
        <v>1355</v>
      </c>
      <c r="K321" s="184">
        <v>1174</v>
      </c>
      <c r="L321"/>
      <c r="M321"/>
      <c r="N321"/>
      <c r="O321"/>
      <c r="P321"/>
      <c r="Q321"/>
      <c r="R321"/>
      <c r="S321"/>
      <c r="T321"/>
      <c r="U321"/>
    </row>
    <row r="322" spans="1:21" ht="17.25" thickBot="1" x14ac:dyDescent="0.35">
      <c r="A322" s="214"/>
      <c r="B322" s="212" t="s">
        <v>611</v>
      </c>
      <c r="C322" s="227">
        <v>1800</v>
      </c>
      <c r="D322" s="227">
        <v>2135</v>
      </c>
      <c r="E322" s="227">
        <v>1538</v>
      </c>
      <c r="F322" s="189">
        <v>2034</v>
      </c>
      <c r="G322" s="184">
        <v>2297</v>
      </c>
      <c r="H322" s="184">
        <v>1685</v>
      </c>
      <c r="I322" s="189">
        <v>1464</v>
      </c>
      <c r="J322" s="184">
        <v>1601</v>
      </c>
      <c r="K322" s="184">
        <v>1418</v>
      </c>
      <c r="L322"/>
      <c r="M322"/>
      <c r="N322"/>
      <c r="O322"/>
      <c r="P322"/>
      <c r="Q322"/>
      <c r="R322"/>
      <c r="S322"/>
      <c r="T322"/>
      <c r="U322"/>
    </row>
    <row r="323" spans="1:21" ht="17.25" thickBot="1" x14ac:dyDescent="0.35">
      <c r="A323" s="214"/>
      <c r="B323" s="212" t="s">
        <v>612</v>
      </c>
      <c r="C323" s="227">
        <v>1927</v>
      </c>
      <c r="D323" s="227">
        <v>2095</v>
      </c>
      <c r="E323" s="227">
        <v>1718</v>
      </c>
      <c r="F323" s="189">
        <v>2447</v>
      </c>
      <c r="G323" s="184">
        <v>2706</v>
      </c>
      <c r="H323" s="184">
        <v>1994</v>
      </c>
      <c r="I323" s="189">
        <v>1769</v>
      </c>
      <c r="J323" s="184">
        <v>1872</v>
      </c>
      <c r="K323" s="184">
        <v>1652</v>
      </c>
      <c r="L323"/>
      <c r="M323"/>
      <c r="N323"/>
      <c r="O323"/>
      <c r="P323"/>
      <c r="Q323"/>
      <c r="R323"/>
      <c r="S323"/>
      <c r="T323"/>
      <c r="U323"/>
    </row>
    <row r="324" spans="1:21" x14ac:dyDescent="0.3">
      <c r="A324" s="214"/>
      <c r="B324" s="233" t="s">
        <v>1188</v>
      </c>
      <c r="C324"/>
      <c r="D324"/>
      <c r="E324"/>
      <c r="F324"/>
      <c r="G324"/>
      <c r="H324"/>
      <c r="I324"/>
      <c r="J324"/>
      <c r="K324"/>
      <c r="L324"/>
      <c r="M324"/>
      <c r="N324"/>
      <c r="O324"/>
      <c r="P324"/>
      <c r="Q324"/>
      <c r="R324"/>
      <c r="S324"/>
      <c r="T324"/>
      <c r="U324"/>
    </row>
    <row r="325" spans="1:21" x14ac:dyDescent="0.3">
      <c r="A325" s="214"/>
      <c r="C325"/>
      <c r="D325"/>
      <c r="E325"/>
      <c r="F325"/>
      <c r="G325"/>
      <c r="H325"/>
      <c r="I325"/>
      <c r="J325"/>
      <c r="K325"/>
      <c r="L325"/>
      <c r="M325"/>
      <c r="N325"/>
      <c r="O325"/>
      <c r="P325"/>
      <c r="Q325"/>
      <c r="R325"/>
      <c r="S325"/>
      <c r="T325"/>
      <c r="U325"/>
    </row>
    <row r="326" spans="1:21" ht="17.25" thickBot="1" x14ac:dyDescent="0.35">
      <c r="A326" s="214"/>
      <c r="B326" s="7" t="s">
        <v>1224</v>
      </c>
      <c r="C326"/>
      <c r="D326"/>
      <c r="E326"/>
      <c r="F326"/>
      <c r="G326"/>
      <c r="H326"/>
      <c r="I326"/>
      <c r="J326"/>
      <c r="K326" s="216" t="s">
        <v>601</v>
      </c>
      <c r="L326"/>
      <c r="M326"/>
      <c r="N326"/>
      <c r="O326"/>
      <c r="P326"/>
      <c r="Q326"/>
      <c r="R326"/>
      <c r="S326"/>
      <c r="T326"/>
      <c r="U326"/>
    </row>
    <row r="327" spans="1:21" ht="26.25" thickBot="1" x14ac:dyDescent="0.35">
      <c r="A327" s="214"/>
      <c r="B327" s="624" t="s">
        <v>613</v>
      </c>
      <c r="C327" s="641" t="s">
        <v>603</v>
      </c>
      <c r="D327" s="642"/>
      <c r="E327" s="643"/>
      <c r="F327" s="641" t="s">
        <v>604</v>
      </c>
      <c r="G327" s="642"/>
      <c r="H327" s="643"/>
      <c r="I327" s="429" t="s">
        <v>605</v>
      </c>
      <c r="J327" s="430"/>
      <c r="K327" s="430"/>
      <c r="L327"/>
      <c r="M327"/>
      <c r="N327"/>
      <c r="O327"/>
      <c r="P327"/>
      <c r="Q327"/>
      <c r="R327"/>
      <c r="S327"/>
      <c r="T327"/>
      <c r="U327"/>
    </row>
    <row r="328" spans="1:21" ht="17.25" thickBot="1" x14ac:dyDescent="0.35">
      <c r="A328" s="214"/>
      <c r="B328" s="625"/>
      <c r="C328" s="119" t="s">
        <v>14</v>
      </c>
      <c r="D328" s="119" t="s">
        <v>15</v>
      </c>
      <c r="E328" s="119" t="s">
        <v>16</v>
      </c>
      <c r="F328" s="119" t="s">
        <v>14</v>
      </c>
      <c r="G328" s="119" t="s">
        <v>15</v>
      </c>
      <c r="H328" s="119" t="s">
        <v>16</v>
      </c>
      <c r="I328" s="119" t="s">
        <v>14</v>
      </c>
      <c r="J328" s="119" t="s">
        <v>15</v>
      </c>
      <c r="K328" s="119" t="s">
        <v>16</v>
      </c>
      <c r="L328" s="150"/>
      <c r="M328"/>
      <c r="N328"/>
      <c r="O328"/>
      <c r="P328"/>
      <c r="Q328"/>
      <c r="R328"/>
      <c r="S328"/>
      <c r="T328"/>
      <c r="U328"/>
    </row>
    <row r="329" spans="1:21" ht="17.25" customHeight="1" thickBot="1" x14ac:dyDescent="0.35">
      <c r="A329" s="214"/>
      <c r="B329" s="190" t="s">
        <v>606</v>
      </c>
      <c r="C329" s="191">
        <v>1292</v>
      </c>
      <c r="D329" s="191">
        <v>1416</v>
      </c>
      <c r="E329" s="191">
        <v>1155</v>
      </c>
      <c r="F329" s="188">
        <v>1316</v>
      </c>
      <c r="G329" s="188">
        <v>1429</v>
      </c>
      <c r="H329" s="188">
        <v>1145</v>
      </c>
      <c r="I329" s="188">
        <v>1211</v>
      </c>
      <c r="J329" s="188">
        <v>1318</v>
      </c>
      <c r="K329" s="188">
        <v>1174</v>
      </c>
      <c r="L329" s="150"/>
      <c r="M329"/>
      <c r="N329"/>
      <c r="O329"/>
      <c r="P329"/>
      <c r="Q329"/>
      <c r="R329"/>
      <c r="S329"/>
      <c r="T329"/>
      <c r="U329"/>
    </row>
    <row r="330" spans="1:21" ht="17.25" thickBot="1" x14ac:dyDescent="0.35">
      <c r="A330" s="214"/>
      <c r="B330" s="215" t="s">
        <v>652</v>
      </c>
      <c r="C330" s="189">
        <v>2571</v>
      </c>
      <c r="D330" s="189">
        <v>2878</v>
      </c>
      <c r="E330" s="189">
        <v>2075</v>
      </c>
      <c r="F330" s="189">
        <v>2712</v>
      </c>
      <c r="G330" s="189">
        <v>2955</v>
      </c>
      <c r="H330" s="189">
        <v>2193</v>
      </c>
      <c r="I330" s="189">
        <v>2047</v>
      </c>
      <c r="J330" s="184">
        <v>2369</v>
      </c>
      <c r="K330" s="184">
        <v>1850</v>
      </c>
      <c r="L330" s="150"/>
      <c r="M330"/>
      <c r="N330"/>
      <c r="O330"/>
      <c r="P330"/>
      <c r="Q330"/>
      <c r="R330"/>
      <c r="S330"/>
      <c r="T330"/>
      <c r="U330"/>
    </row>
    <row r="331" spans="1:21" ht="17.25" thickBot="1" x14ac:dyDescent="0.35">
      <c r="A331" s="214"/>
      <c r="B331" s="215" t="s">
        <v>614</v>
      </c>
      <c r="C331" s="189">
        <v>1613</v>
      </c>
      <c r="D331" s="189">
        <v>1925</v>
      </c>
      <c r="E331" s="189">
        <v>1430</v>
      </c>
      <c r="F331" s="189">
        <v>1894</v>
      </c>
      <c r="G331" s="189">
        <v>2130</v>
      </c>
      <c r="H331" s="189">
        <v>1618</v>
      </c>
      <c r="I331" s="189">
        <v>1371</v>
      </c>
      <c r="J331" s="184">
        <v>1499</v>
      </c>
      <c r="K331" s="184">
        <v>1335</v>
      </c>
      <c r="L331" s="150"/>
      <c r="M331"/>
      <c r="N331"/>
      <c r="O331"/>
      <c r="P331"/>
      <c r="Q331"/>
      <c r="R331"/>
      <c r="S331"/>
      <c r="T331"/>
      <c r="U331"/>
    </row>
    <row r="332" spans="1:21" ht="17.25" thickBot="1" x14ac:dyDescent="0.35">
      <c r="A332" s="214"/>
      <c r="B332" s="215" t="s">
        <v>615</v>
      </c>
      <c r="C332" s="189">
        <v>1393</v>
      </c>
      <c r="D332" s="189">
        <v>1585</v>
      </c>
      <c r="E332" s="189">
        <v>1227</v>
      </c>
      <c r="F332" s="189">
        <v>1464</v>
      </c>
      <c r="G332" s="189">
        <v>1623</v>
      </c>
      <c r="H332" s="189">
        <v>1259</v>
      </c>
      <c r="I332" s="189">
        <v>1202</v>
      </c>
      <c r="J332" s="184">
        <v>1259</v>
      </c>
      <c r="K332" s="184">
        <v>1179</v>
      </c>
      <c r="L332" s="150"/>
      <c r="M332"/>
      <c r="N332"/>
      <c r="O332"/>
      <c r="P332"/>
      <c r="Q332"/>
      <c r="R332"/>
      <c r="S332"/>
      <c r="T332"/>
      <c r="U332"/>
    </row>
    <row r="333" spans="1:21" ht="17.25" thickBot="1" x14ac:dyDescent="0.35">
      <c r="A333" s="214"/>
      <c r="B333" s="215" t="s">
        <v>616</v>
      </c>
      <c r="C333" s="189">
        <v>1085</v>
      </c>
      <c r="D333" s="189">
        <v>1171</v>
      </c>
      <c r="E333" s="189">
        <v>1049</v>
      </c>
      <c r="F333" s="189">
        <v>1092</v>
      </c>
      <c r="G333" s="189">
        <v>1177</v>
      </c>
      <c r="H333" s="189">
        <v>1049</v>
      </c>
      <c r="I333" s="189">
        <v>1052</v>
      </c>
      <c r="J333" s="184">
        <v>1073</v>
      </c>
      <c r="K333" s="184">
        <v>1049</v>
      </c>
      <c r="L333" s="150"/>
      <c r="M333"/>
      <c r="N333"/>
      <c r="O333"/>
      <c r="P333"/>
      <c r="Q333"/>
      <c r="R333"/>
      <c r="S333"/>
      <c r="T333"/>
      <c r="U333"/>
    </row>
    <row r="334" spans="1:21" ht="17.25" thickBot="1" x14ac:dyDescent="0.35">
      <c r="A334" s="214"/>
      <c r="B334" s="215" t="s">
        <v>653</v>
      </c>
      <c r="C334" s="189">
        <v>913</v>
      </c>
      <c r="D334" s="189">
        <v>1016</v>
      </c>
      <c r="E334" s="189">
        <v>853</v>
      </c>
      <c r="F334" s="189">
        <v>927</v>
      </c>
      <c r="G334" s="189">
        <v>1018</v>
      </c>
      <c r="H334" s="189">
        <v>871</v>
      </c>
      <c r="I334" s="189">
        <v>867</v>
      </c>
      <c r="J334" s="184">
        <v>1010</v>
      </c>
      <c r="K334" s="184">
        <v>801</v>
      </c>
      <c r="L334" s="150"/>
      <c r="M334"/>
      <c r="N334"/>
      <c r="O334"/>
      <c r="P334"/>
      <c r="Q334"/>
      <c r="R334"/>
      <c r="S334"/>
      <c r="T334"/>
      <c r="U334"/>
    </row>
    <row r="335" spans="1:21" ht="28.5" customHeight="1" thickBot="1" x14ac:dyDescent="0.35">
      <c r="A335" s="214"/>
      <c r="B335" s="215" t="s">
        <v>654</v>
      </c>
      <c r="C335" s="189">
        <v>925</v>
      </c>
      <c r="D335" s="189">
        <v>957</v>
      </c>
      <c r="E335" s="189">
        <v>866</v>
      </c>
      <c r="F335" s="189">
        <v>938</v>
      </c>
      <c r="G335" s="189">
        <v>971</v>
      </c>
      <c r="H335" s="189">
        <v>877</v>
      </c>
      <c r="I335" s="189">
        <v>774</v>
      </c>
      <c r="J335" s="184">
        <v>788</v>
      </c>
      <c r="K335" s="184">
        <v>752</v>
      </c>
      <c r="L335" s="150"/>
      <c r="M335"/>
      <c r="N335"/>
      <c r="O335"/>
      <c r="P335"/>
      <c r="Q335"/>
      <c r="R335"/>
      <c r="S335"/>
      <c r="T335"/>
      <c r="U335"/>
    </row>
    <row r="336" spans="1:21" ht="26.25" thickBot="1" x14ac:dyDescent="0.35">
      <c r="A336" s="214"/>
      <c r="B336" s="215" t="s">
        <v>655</v>
      </c>
      <c r="C336" s="189">
        <v>1173</v>
      </c>
      <c r="D336" s="189">
        <v>1230</v>
      </c>
      <c r="E336" s="189">
        <v>918</v>
      </c>
      <c r="F336" s="189">
        <v>1178</v>
      </c>
      <c r="G336" s="189">
        <v>1237</v>
      </c>
      <c r="H336" s="189">
        <v>919</v>
      </c>
      <c r="I336" s="189">
        <v>937</v>
      </c>
      <c r="J336" s="184">
        <v>950</v>
      </c>
      <c r="K336" s="184">
        <v>829</v>
      </c>
      <c r="L336" s="150"/>
      <c r="M336"/>
      <c r="N336"/>
      <c r="O336"/>
      <c r="P336"/>
      <c r="Q336"/>
      <c r="R336"/>
      <c r="S336"/>
      <c r="T336"/>
      <c r="U336"/>
    </row>
    <row r="337" spans="1:21" ht="17.25" thickBot="1" x14ac:dyDescent="0.35">
      <c r="A337" s="214"/>
      <c r="B337" s="215" t="s">
        <v>617</v>
      </c>
      <c r="C337" s="189">
        <v>1110</v>
      </c>
      <c r="D337" s="189">
        <v>1168</v>
      </c>
      <c r="E337" s="189">
        <v>930</v>
      </c>
      <c r="F337" s="189">
        <v>1113</v>
      </c>
      <c r="G337" s="189">
        <v>1174</v>
      </c>
      <c r="H337" s="189">
        <v>931</v>
      </c>
      <c r="I337" s="189">
        <v>1010</v>
      </c>
      <c r="J337" s="184">
        <v>1025</v>
      </c>
      <c r="K337" s="184">
        <v>692</v>
      </c>
      <c r="L337" s="150"/>
      <c r="M337"/>
      <c r="N337"/>
      <c r="O337"/>
      <c r="P337"/>
      <c r="Q337"/>
      <c r="R337"/>
      <c r="S337"/>
      <c r="T337"/>
      <c r="U337"/>
    </row>
    <row r="338" spans="1:21" ht="17.25" thickBot="1" x14ac:dyDescent="0.35">
      <c r="A338" s="214"/>
      <c r="B338" s="215" t="s">
        <v>618</v>
      </c>
      <c r="C338" s="189">
        <v>770</v>
      </c>
      <c r="D338" s="189">
        <v>853</v>
      </c>
      <c r="E338" s="189">
        <v>704</v>
      </c>
      <c r="F338" s="189">
        <v>810</v>
      </c>
      <c r="G338" s="189">
        <v>875</v>
      </c>
      <c r="H338" s="189">
        <v>729</v>
      </c>
      <c r="I338" s="189">
        <v>696</v>
      </c>
      <c r="J338" s="184">
        <v>760</v>
      </c>
      <c r="K338" s="184">
        <v>676</v>
      </c>
      <c r="L338" s="150"/>
      <c r="M338"/>
      <c r="N338"/>
      <c r="O338"/>
      <c r="P338"/>
      <c r="Q338"/>
      <c r="R338"/>
      <c r="S338"/>
      <c r="T338"/>
      <c r="U338"/>
    </row>
    <row r="339" spans="1:21" x14ac:dyDescent="0.3">
      <c r="A339" s="214"/>
      <c r="B339" s="233" t="s">
        <v>1188</v>
      </c>
      <c r="C339"/>
      <c r="D339"/>
      <c r="E339"/>
      <c r="F339"/>
      <c r="G339"/>
      <c r="H339"/>
      <c r="I339"/>
      <c r="J339"/>
      <c r="K339"/>
      <c r="L339"/>
      <c r="M339"/>
      <c r="N339"/>
      <c r="O339"/>
      <c r="P339"/>
      <c r="Q339"/>
      <c r="R339"/>
      <c r="S339"/>
      <c r="T339"/>
      <c r="U339"/>
    </row>
    <row r="340" spans="1:21" x14ac:dyDescent="0.3">
      <c r="A340" s="214"/>
      <c r="B340" s="7"/>
      <c r="C340"/>
      <c r="D340"/>
      <c r="E340"/>
      <c r="F340"/>
      <c r="G340"/>
      <c r="H340"/>
      <c r="I340"/>
      <c r="J340"/>
      <c r="K340"/>
      <c r="L340"/>
      <c r="M340"/>
      <c r="N340"/>
      <c r="O340"/>
      <c r="P340"/>
      <c r="Q340"/>
      <c r="R340"/>
      <c r="S340"/>
      <c r="T340"/>
      <c r="U340"/>
    </row>
    <row r="341" spans="1:21" ht="17.25" thickBot="1" x14ac:dyDescent="0.35">
      <c r="A341" s="214"/>
      <c r="B341" s="7" t="s">
        <v>656</v>
      </c>
      <c r="C341"/>
      <c r="D341"/>
      <c r="E341"/>
      <c r="F341"/>
      <c r="G341"/>
      <c r="H341"/>
      <c r="I341"/>
      <c r="J341"/>
      <c r="K341"/>
      <c r="L341"/>
      <c r="M341"/>
      <c r="N341"/>
      <c r="O341"/>
      <c r="P341"/>
      <c r="Q341"/>
      <c r="R341"/>
      <c r="S341"/>
      <c r="T341"/>
      <c r="U341"/>
    </row>
    <row r="342" spans="1:21" ht="17.25" thickBot="1" x14ac:dyDescent="0.35">
      <c r="A342" s="214"/>
      <c r="B342" s="194" t="s">
        <v>234</v>
      </c>
      <c r="C342" s="20" t="s">
        <v>1226</v>
      </c>
      <c r="D342" s="20" t="s">
        <v>1227</v>
      </c>
      <c r="E342" s="20" t="s">
        <v>1228</v>
      </c>
      <c r="F342" s="200" t="s">
        <v>1229</v>
      </c>
      <c r="G342"/>
      <c r="H342"/>
      <c r="I342"/>
      <c r="J342"/>
      <c r="K342"/>
      <c r="L342"/>
      <c r="M342"/>
      <c r="N342"/>
      <c r="O342"/>
      <c r="P342"/>
      <c r="Q342"/>
      <c r="R342"/>
      <c r="S342"/>
      <c r="T342"/>
      <c r="U342"/>
    </row>
    <row r="343" spans="1:21" ht="17.25" thickBot="1" x14ac:dyDescent="0.35">
      <c r="A343" s="214"/>
      <c r="B343" s="202" t="s">
        <v>241</v>
      </c>
      <c r="C343" s="117">
        <v>9.4600000000000009</v>
      </c>
      <c r="D343" s="117">
        <v>9.5399999999999991</v>
      </c>
      <c r="E343" s="117">
        <v>9.52</v>
      </c>
      <c r="F343" s="123">
        <v>9.8800000000000008</v>
      </c>
      <c r="G343"/>
      <c r="H343"/>
      <c r="I343"/>
      <c r="J343"/>
      <c r="K343"/>
      <c r="L343"/>
      <c r="M343"/>
      <c r="N343"/>
      <c r="O343"/>
      <c r="P343"/>
      <c r="Q343"/>
      <c r="R343"/>
      <c r="S343"/>
      <c r="T343"/>
      <c r="U343"/>
    </row>
    <row r="344" spans="1:21" ht="17.25" thickBot="1" x14ac:dyDescent="0.35">
      <c r="A344" s="214"/>
      <c r="B344" s="202" t="s">
        <v>242</v>
      </c>
      <c r="C344" s="117">
        <v>6.8</v>
      </c>
      <c r="D344" s="117">
        <v>6.88</v>
      </c>
      <c r="E344" s="117">
        <v>6.84</v>
      </c>
      <c r="F344" s="123">
        <v>6.95</v>
      </c>
      <c r="G344"/>
      <c r="H344"/>
      <c r="I344"/>
      <c r="J344"/>
      <c r="K344"/>
      <c r="L344"/>
      <c r="M344"/>
      <c r="N344"/>
      <c r="O344"/>
      <c r="P344"/>
      <c r="Q344"/>
      <c r="R344"/>
      <c r="S344"/>
      <c r="T344"/>
      <c r="U344"/>
    </row>
    <row r="345" spans="1:21" ht="17.25" thickBot="1" x14ac:dyDescent="0.35">
      <c r="A345" s="214"/>
      <c r="B345" s="202" t="s">
        <v>243</v>
      </c>
      <c r="C345" s="117">
        <v>6.74</v>
      </c>
      <c r="D345" s="117">
        <v>6.82</v>
      </c>
      <c r="E345" s="117">
        <v>6.84</v>
      </c>
      <c r="F345" s="123">
        <v>6.99</v>
      </c>
      <c r="G345"/>
      <c r="H345"/>
      <c r="I345"/>
      <c r="J345"/>
      <c r="K345"/>
      <c r="L345"/>
      <c r="M345"/>
      <c r="N345"/>
      <c r="O345"/>
      <c r="P345"/>
      <c r="Q345"/>
      <c r="R345"/>
      <c r="S345"/>
      <c r="T345"/>
      <c r="U345"/>
    </row>
    <row r="346" spans="1:21" ht="17.25" thickBot="1" x14ac:dyDescent="0.35">
      <c r="A346" s="214"/>
      <c r="B346" s="202" t="s">
        <v>244</v>
      </c>
      <c r="C346" s="117">
        <v>6.37</v>
      </c>
      <c r="D346" s="117">
        <v>6.44</v>
      </c>
      <c r="E346" s="117">
        <v>6.45</v>
      </c>
      <c r="F346" s="123">
        <v>6.6</v>
      </c>
      <c r="G346"/>
      <c r="H346"/>
      <c r="I346"/>
      <c r="J346"/>
      <c r="K346"/>
      <c r="L346"/>
      <c r="M346"/>
      <c r="N346"/>
      <c r="O346"/>
      <c r="P346"/>
      <c r="Q346"/>
      <c r="R346"/>
      <c r="S346"/>
      <c r="T346"/>
      <c r="U346"/>
    </row>
    <row r="347" spans="1:21" ht="17.25" thickBot="1" x14ac:dyDescent="0.35">
      <c r="A347" s="214"/>
      <c r="B347" s="202" t="s">
        <v>245</v>
      </c>
      <c r="C347" s="117">
        <v>6.71</v>
      </c>
      <c r="D347" s="117">
        <v>6.82</v>
      </c>
      <c r="E347" s="117">
        <v>6.78</v>
      </c>
      <c r="F347" s="123">
        <v>7</v>
      </c>
      <c r="G347"/>
      <c r="H347"/>
      <c r="I347"/>
      <c r="J347"/>
      <c r="K347"/>
      <c r="L347"/>
      <c r="M347"/>
      <c r="N347"/>
      <c r="O347"/>
      <c r="P347"/>
      <c r="Q347"/>
      <c r="R347"/>
      <c r="S347"/>
      <c r="T347"/>
      <c r="U347"/>
    </row>
    <row r="348" spans="1:21" ht="17.25" thickBot="1" x14ac:dyDescent="0.35">
      <c r="A348" s="214"/>
      <c r="B348" s="202" t="s">
        <v>246</v>
      </c>
      <c r="C348" s="117">
        <v>6.13</v>
      </c>
      <c r="D348" s="117">
        <v>6.25</v>
      </c>
      <c r="E348" s="117">
        <v>6.23</v>
      </c>
      <c r="F348" s="123">
        <v>6.33</v>
      </c>
      <c r="G348"/>
      <c r="H348"/>
      <c r="I348"/>
      <c r="J348"/>
      <c r="K348"/>
      <c r="L348"/>
      <c r="M348"/>
      <c r="N348"/>
      <c r="O348"/>
      <c r="P348"/>
      <c r="Q348"/>
      <c r="R348"/>
      <c r="S348"/>
      <c r="T348"/>
      <c r="U348"/>
    </row>
    <row r="349" spans="1:21" ht="17.25" thickBot="1" x14ac:dyDescent="0.35">
      <c r="A349" s="214"/>
      <c r="B349" s="202" t="s">
        <v>247</v>
      </c>
      <c r="C349" s="117">
        <v>5.59</v>
      </c>
      <c r="D349" s="117">
        <v>5.69</v>
      </c>
      <c r="E349" s="117">
        <v>5.7</v>
      </c>
      <c r="F349" s="123">
        <v>5.83</v>
      </c>
      <c r="G349"/>
      <c r="H349"/>
      <c r="I349"/>
      <c r="J349"/>
      <c r="K349"/>
      <c r="L349"/>
      <c r="M349"/>
      <c r="N349"/>
      <c r="O349"/>
      <c r="P349"/>
      <c r="Q349"/>
      <c r="R349"/>
      <c r="S349"/>
      <c r="T349"/>
      <c r="U349"/>
    </row>
    <row r="350" spans="1:21" ht="17.25" thickBot="1" x14ac:dyDescent="0.35">
      <c r="A350" s="214"/>
      <c r="B350" s="202" t="s">
        <v>248</v>
      </c>
      <c r="C350" s="117">
        <v>6.66</v>
      </c>
      <c r="D350" s="117">
        <v>6.72</v>
      </c>
      <c r="E350" s="117">
        <v>6.76</v>
      </c>
      <c r="F350" s="123">
        <v>6.84</v>
      </c>
      <c r="G350"/>
      <c r="H350"/>
      <c r="I350"/>
      <c r="J350"/>
      <c r="K350"/>
      <c r="L350"/>
      <c r="M350"/>
      <c r="N350"/>
      <c r="O350"/>
      <c r="P350"/>
      <c r="Q350"/>
      <c r="R350"/>
      <c r="S350"/>
      <c r="T350"/>
      <c r="U350"/>
    </row>
    <row r="351" spans="1:21" ht="17.25" thickBot="1" x14ac:dyDescent="0.35">
      <c r="A351" s="214"/>
      <c r="B351" s="202" t="s">
        <v>333</v>
      </c>
      <c r="C351" s="117">
        <v>7.24</v>
      </c>
      <c r="D351" s="117">
        <v>7.32</v>
      </c>
      <c r="E351" s="117">
        <v>7.31</v>
      </c>
      <c r="F351" s="123">
        <v>7.51</v>
      </c>
      <c r="G351"/>
      <c r="H351"/>
      <c r="I351"/>
      <c r="J351"/>
      <c r="K351"/>
      <c r="L351"/>
      <c r="M351"/>
      <c r="N351"/>
      <c r="O351"/>
      <c r="P351"/>
      <c r="Q351"/>
      <c r="R351"/>
      <c r="S351"/>
      <c r="T351"/>
      <c r="U351"/>
    </row>
    <row r="352" spans="1:21" x14ac:dyDescent="0.3">
      <c r="A352" s="214"/>
      <c r="B352" s="207" t="s">
        <v>1225</v>
      </c>
      <c r="C352"/>
      <c r="D352"/>
      <c r="E352"/>
      <c r="F352"/>
      <c r="G352"/>
      <c r="H352"/>
      <c r="I352"/>
      <c r="J352"/>
      <c r="K352"/>
      <c r="L352"/>
      <c r="M352"/>
      <c r="N352"/>
      <c r="O352"/>
      <c r="P352"/>
      <c r="Q352"/>
      <c r="R352"/>
      <c r="S352"/>
      <c r="T352"/>
      <c r="U352"/>
    </row>
    <row r="353" spans="1:21" x14ac:dyDescent="0.3">
      <c r="A353" s="214"/>
      <c r="B353" s="99"/>
      <c r="C353"/>
      <c r="D353"/>
      <c r="E353"/>
      <c r="F353"/>
      <c r="G353"/>
      <c r="H353"/>
      <c r="I353"/>
      <c r="J353"/>
      <c r="K353"/>
      <c r="L353"/>
      <c r="M353"/>
      <c r="N353"/>
      <c r="O353"/>
      <c r="P353"/>
      <c r="Q353"/>
      <c r="R353"/>
      <c r="S353"/>
      <c r="T353"/>
      <c r="U353"/>
    </row>
    <row r="354" spans="1:21" ht="17.25" thickBot="1" x14ac:dyDescent="0.35">
      <c r="A354" s="214"/>
      <c r="B354" s="104" t="s">
        <v>657</v>
      </c>
      <c r="C354"/>
      <c r="D354"/>
      <c r="E354"/>
      <c r="F354"/>
      <c r="G354"/>
      <c r="H354"/>
      <c r="I354"/>
      <c r="J354"/>
      <c r="K354"/>
      <c r="L354"/>
      <c r="M354"/>
      <c r="N354"/>
      <c r="O354"/>
      <c r="P354"/>
      <c r="Q354"/>
      <c r="R354"/>
      <c r="S354"/>
      <c r="T354"/>
      <c r="U354"/>
    </row>
    <row r="355" spans="1:21" ht="17.25" thickBot="1" x14ac:dyDescent="0.35">
      <c r="A355" s="214"/>
      <c r="B355" s="194" t="s">
        <v>658</v>
      </c>
      <c r="C355" s="152" t="s">
        <v>1226</v>
      </c>
      <c r="D355" s="152" t="s">
        <v>1227</v>
      </c>
      <c r="E355" s="152" t="s">
        <v>1228</v>
      </c>
      <c r="F355" s="200" t="s">
        <v>1229</v>
      </c>
      <c r="G355"/>
      <c r="H355"/>
      <c r="I355"/>
      <c r="J355"/>
      <c r="K355"/>
      <c r="L355"/>
      <c r="M355"/>
      <c r="N355"/>
      <c r="O355"/>
      <c r="P355"/>
      <c r="Q355"/>
      <c r="R355"/>
      <c r="S355"/>
      <c r="T355"/>
      <c r="U355"/>
    </row>
    <row r="356" spans="1:21" ht="17.25" thickBot="1" x14ac:dyDescent="0.35">
      <c r="A356" s="214"/>
      <c r="B356" s="202" t="s">
        <v>659</v>
      </c>
      <c r="C356" s="117">
        <v>5.63</v>
      </c>
      <c r="D356" s="117">
        <v>5.69</v>
      </c>
      <c r="E356" s="117">
        <v>5.89</v>
      </c>
      <c r="F356" s="123">
        <v>5.95</v>
      </c>
      <c r="G356"/>
      <c r="H356"/>
      <c r="I356"/>
      <c r="J356"/>
      <c r="K356"/>
      <c r="L356"/>
      <c r="M356"/>
      <c r="N356"/>
      <c r="O356"/>
      <c r="P356"/>
      <c r="Q356"/>
      <c r="R356"/>
      <c r="S356"/>
      <c r="T356"/>
      <c r="U356"/>
    </row>
    <row r="357" spans="1:21" ht="17.25" thickBot="1" x14ac:dyDescent="0.35">
      <c r="A357" s="214"/>
      <c r="B357" s="202" t="s">
        <v>660</v>
      </c>
      <c r="C357" s="117">
        <v>7.19</v>
      </c>
      <c r="D357" s="117">
        <v>7.34</v>
      </c>
      <c r="E357" s="117">
        <v>7.27</v>
      </c>
      <c r="F357" s="123">
        <v>7.55</v>
      </c>
      <c r="G357"/>
      <c r="H357"/>
      <c r="I357"/>
      <c r="J357"/>
      <c r="K357"/>
      <c r="L357"/>
      <c r="M357"/>
      <c r="N357"/>
      <c r="O357"/>
      <c r="P357"/>
      <c r="Q357"/>
      <c r="R357"/>
      <c r="S357"/>
      <c r="T357"/>
      <c r="U357"/>
    </row>
    <row r="358" spans="1:21" ht="17.25" thickBot="1" x14ac:dyDescent="0.35">
      <c r="A358" s="214"/>
      <c r="B358" s="202" t="s">
        <v>661</v>
      </c>
      <c r="C358" s="117">
        <v>7.43</v>
      </c>
      <c r="D358" s="117">
        <v>7.47</v>
      </c>
      <c r="E358" s="117">
        <v>7.43</v>
      </c>
      <c r="F358" s="123">
        <v>7.74</v>
      </c>
      <c r="G358"/>
      <c r="H358"/>
      <c r="I358"/>
      <c r="J358"/>
      <c r="K358"/>
      <c r="L358"/>
      <c r="M358"/>
      <c r="N358"/>
      <c r="O358"/>
      <c r="P358"/>
      <c r="Q358"/>
      <c r="R358"/>
      <c r="S358"/>
      <c r="T358"/>
      <c r="U358"/>
    </row>
    <row r="359" spans="1:21" ht="33.75" thickBot="1" x14ac:dyDescent="0.35">
      <c r="A359" s="214"/>
      <c r="B359" s="202" t="s">
        <v>465</v>
      </c>
      <c r="C359" s="117">
        <v>10.78</v>
      </c>
      <c r="D359" s="117">
        <v>10.89</v>
      </c>
      <c r="E359" s="117">
        <v>10.81</v>
      </c>
      <c r="F359" s="123">
        <v>1.1599999999999999</v>
      </c>
      <c r="G359"/>
      <c r="H359"/>
      <c r="I359"/>
      <c r="J359"/>
      <c r="K359"/>
      <c r="L359"/>
      <c r="M359"/>
      <c r="N359"/>
      <c r="O359"/>
      <c r="P359"/>
      <c r="Q359"/>
      <c r="R359"/>
      <c r="S359"/>
      <c r="T359"/>
      <c r="U359"/>
    </row>
    <row r="360" spans="1:21" ht="33.75" thickBot="1" x14ac:dyDescent="0.35">
      <c r="A360" s="214"/>
      <c r="B360" s="202" t="s">
        <v>662</v>
      </c>
      <c r="C360" s="117">
        <v>6.56</v>
      </c>
      <c r="D360" s="117">
        <v>6.61</v>
      </c>
      <c r="E360" s="117">
        <v>6.72</v>
      </c>
      <c r="F360" s="123">
        <v>6.91</v>
      </c>
      <c r="G360"/>
      <c r="H360"/>
      <c r="I360"/>
      <c r="J360"/>
      <c r="K360"/>
      <c r="L360"/>
      <c r="M360"/>
      <c r="N360"/>
      <c r="O360"/>
      <c r="P360"/>
      <c r="Q360"/>
      <c r="R360"/>
      <c r="S360"/>
      <c r="T360"/>
      <c r="U360"/>
    </row>
    <row r="361" spans="1:21" ht="17.25" thickBot="1" x14ac:dyDescent="0.35">
      <c r="A361" s="214"/>
      <c r="B361" s="202" t="s">
        <v>466</v>
      </c>
      <c r="C361" s="117">
        <v>6.29</v>
      </c>
      <c r="D361" s="117">
        <v>6.36</v>
      </c>
      <c r="E361" s="117">
        <v>6.38</v>
      </c>
      <c r="F361" s="123">
        <v>6.52</v>
      </c>
      <c r="G361"/>
      <c r="H361"/>
      <c r="I361"/>
      <c r="J361"/>
      <c r="K361"/>
      <c r="L361"/>
      <c r="M361"/>
      <c r="N361"/>
      <c r="O361"/>
      <c r="P361"/>
      <c r="Q361"/>
      <c r="R361"/>
      <c r="S361"/>
      <c r="T361"/>
      <c r="U361"/>
    </row>
    <row r="362" spans="1:21" ht="33.75" thickBot="1" x14ac:dyDescent="0.35">
      <c r="A362" s="214"/>
      <c r="B362" s="202" t="s">
        <v>663</v>
      </c>
      <c r="C362" s="117">
        <v>6.63</v>
      </c>
      <c r="D362" s="117">
        <v>6.75</v>
      </c>
      <c r="E362" s="117">
        <v>6.71</v>
      </c>
      <c r="F362" s="123">
        <v>6.88</v>
      </c>
      <c r="G362"/>
      <c r="H362"/>
      <c r="I362"/>
      <c r="J362"/>
      <c r="K362"/>
      <c r="L362"/>
      <c r="M362"/>
      <c r="N362"/>
      <c r="O362"/>
      <c r="P362"/>
      <c r="Q362"/>
      <c r="R362"/>
      <c r="S362"/>
      <c r="T362"/>
      <c r="U362"/>
    </row>
    <row r="363" spans="1:21" ht="17.25" thickBot="1" x14ac:dyDescent="0.35">
      <c r="A363" s="214"/>
      <c r="B363" s="202" t="s">
        <v>664</v>
      </c>
      <c r="C363" s="117">
        <v>6.42</v>
      </c>
      <c r="D363" s="117">
        <v>6.54</v>
      </c>
      <c r="E363" s="117">
        <v>6.6</v>
      </c>
      <c r="F363" s="123">
        <v>6.77</v>
      </c>
      <c r="G363"/>
      <c r="H363"/>
      <c r="I363"/>
      <c r="J363"/>
      <c r="K363"/>
      <c r="L363"/>
      <c r="M363"/>
      <c r="N363"/>
      <c r="O363"/>
      <c r="P363"/>
      <c r="Q363"/>
      <c r="R363"/>
      <c r="S363"/>
      <c r="T363"/>
      <c r="U363"/>
    </row>
    <row r="364" spans="1:21" ht="17.25" thickBot="1" x14ac:dyDescent="0.35">
      <c r="A364" s="214"/>
      <c r="B364" s="202" t="s">
        <v>469</v>
      </c>
      <c r="C364" s="117">
        <v>4.4800000000000004</v>
      </c>
      <c r="D364" s="117">
        <v>4.66</v>
      </c>
      <c r="E364" s="117">
        <v>4.75</v>
      </c>
      <c r="F364" s="123">
        <v>4.79</v>
      </c>
      <c r="G364"/>
      <c r="H364"/>
      <c r="I364"/>
      <c r="J364"/>
      <c r="K364"/>
      <c r="L364"/>
      <c r="M364"/>
      <c r="N364"/>
      <c r="O364"/>
      <c r="P364"/>
      <c r="Q364"/>
      <c r="R364"/>
      <c r="S364"/>
      <c r="T364"/>
      <c r="U364"/>
    </row>
    <row r="365" spans="1:21" ht="17.25" thickBot="1" x14ac:dyDescent="0.35">
      <c r="A365" s="214"/>
      <c r="B365" s="202" t="s">
        <v>665</v>
      </c>
      <c r="C365" s="117">
        <v>12.04</v>
      </c>
      <c r="D365" s="117">
        <v>12.38</v>
      </c>
      <c r="E365" s="117">
        <v>12.14</v>
      </c>
      <c r="F365" s="123">
        <v>12.6</v>
      </c>
      <c r="G365"/>
      <c r="H365"/>
      <c r="I365"/>
      <c r="J365"/>
      <c r="K365"/>
      <c r="L365"/>
      <c r="M365"/>
      <c r="N365"/>
      <c r="O365"/>
      <c r="P365"/>
      <c r="Q365"/>
      <c r="R365"/>
      <c r="S365"/>
      <c r="T365"/>
      <c r="U365"/>
    </row>
    <row r="366" spans="1:21" ht="17.25" thickBot="1" x14ac:dyDescent="0.35">
      <c r="A366" s="214"/>
      <c r="B366" s="202" t="s">
        <v>471</v>
      </c>
      <c r="C366" s="117">
        <v>11.68</v>
      </c>
      <c r="D366" s="117">
        <v>11.89</v>
      </c>
      <c r="E366" s="117">
        <v>11.77</v>
      </c>
      <c r="F366" s="123">
        <v>11.79</v>
      </c>
      <c r="G366"/>
      <c r="H366"/>
      <c r="I366"/>
      <c r="J366"/>
      <c r="K366"/>
      <c r="L366"/>
      <c r="M366"/>
      <c r="N366"/>
      <c r="O366"/>
      <c r="P366"/>
      <c r="Q366"/>
      <c r="R366"/>
      <c r="S366"/>
      <c r="T366"/>
      <c r="U366"/>
    </row>
    <row r="367" spans="1:21" ht="17.25" thickBot="1" x14ac:dyDescent="0.35">
      <c r="A367" s="214"/>
      <c r="B367" s="202" t="s">
        <v>472</v>
      </c>
      <c r="C367" s="117">
        <v>6.74</v>
      </c>
      <c r="D367" s="117">
        <v>6.7</v>
      </c>
      <c r="E367" s="117">
        <v>6.86</v>
      </c>
      <c r="F367" s="123">
        <v>7.05</v>
      </c>
      <c r="G367"/>
      <c r="H367"/>
      <c r="I367"/>
      <c r="J367"/>
      <c r="K367"/>
      <c r="L367"/>
      <c r="M367"/>
      <c r="N367"/>
      <c r="O367"/>
      <c r="P367"/>
      <c r="Q367"/>
      <c r="R367"/>
      <c r="S367"/>
      <c r="T367"/>
      <c r="U367"/>
    </row>
    <row r="368" spans="1:21" ht="17.25" thickBot="1" x14ac:dyDescent="0.35">
      <c r="A368" s="214"/>
      <c r="B368" s="202" t="s">
        <v>473</v>
      </c>
      <c r="C368" s="117">
        <v>9.3699999999999992</v>
      </c>
      <c r="D368" s="117">
        <v>9.4600000000000009</v>
      </c>
      <c r="E368" s="117">
        <v>9.39</v>
      </c>
      <c r="F368" s="123">
        <v>9.3800000000000008</v>
      </c>
      <c r="G368"/>
      <c r="H368"/>
      <c r="I368"/>
      <c r="J368"/>
      <c r="K368"/>
      <c r="L368"/>
      <c r="M368"/>
      <c r="N368"/>
      <c r="O368"/>
      <c r="P368"/>
      <c r="Q368"/>
      <c r="R368"/>
      <c r="S368"/>
      <c r="T368"/>
      <c r="U368"/>
    </row>
    <row r="369" spans="1:21" ht="17.25" thickBot="1" x14ac:dyDescent="0.35">
      <c r="A369" s="214"/>
      <c r="B369" s="202" t="s">
        <v>474</v>
      </c>
      <c r="C369" s="117">
        <v>5.8</v>
      </c>
      <c r="D369" s="117">
        <v>5.8</v>
      </c>
      <c r="E369" s="117">
        <v>5.76</v>
      </c>
      <c r="F369" s="123">
        <v>5.91</v>
      </c>
      <c r="G369"/>
      <c r="H369"/>
      <c r="I369"/>
      <c r="J369"/>
      <c r="K369"/>
      <c r="L369"/>
      <c r="M369"/>
      <c r="N369"/>
      <c r="O369"/>
      <c r="P369"/>
      <c r="Q369"/>
      <c r="R369"/>
      <c r="S369"/>
      <c r="T369"/>
      <c r="U369"/>
    </row>
    <row r="370" spans="1:21" ht="33.75" thickBot="1" x14ac:dyDescent="0.35">
      <c r="A370" s="214"/>
      <c r="B370" s="202" t="s">
        <v>475</v>
      </c>
      <c r="C370" s="117">
        <v>9.7200000000000006</v>
      </c>
      <c r="D370" s="117">
        <v>9.76</v>
      </c>
      <c r="E370" s="117">
        <v>10.23</v>
      </c>
      <c r="F370" s="123">
        <v>11.49</v>
      </c>
      <c r="G370"/>
      <c r="H370"/>
      <c r="I370"/>
      <c r="J370"/>
      <c r="K370"/>
      <c r="L370"/>
      <c r="M370"/>
      <c r="N370"/>
      <c r="O370"/>
      <c r="P370"/>
      <c r="Q370"/>
      <c r="R370"/>
      <c r="S370"/>
      <c r="T370"/>
      <c r="U370"/>
    </row>
    <row r="371" spans="1:21" ht="17.25" thickBot="1" x14ac:dyDescent="0.35">
      <c r="A371" s="214"/>
      <c r="B371" s="202" t="s">
        <v>476</v>
      </c>
      <c r="C371" s="117">
        <v>6.79</v>
      </c>
      <c r="D371" s="117">
        <v>6.97</v>
      </c>
      <c r="E371" s="117">
        <v>7.89</v>
      </c>
      <c r="F371" s="123">
        <v>7.98</v>
      </c>
      <c r="G371"/>
      <c r="H371"/>
      <c r="I371"/>
      <c r="J371"/>
      <c r="K371"/>
      <c r="L371"/>
      <c r="M371"/>
      <c r="N371"/>
      <c r="O371"/>
      <c r="P371"/>
      <c r="Q371"/>
      <c r="R371"/>
      <c r="S371"/>
      <c r="T371"/>
      <c r="U371"/>
    </row>
    <row r="372" spans="1:21" ht="17.25" thickBot="1" x14ac:dyDescent="0.35">
      <c r="A372" s="214"/>
      <c r="B372" s="202" t="s">
        <v>477</v>
      </c>
      <c r="C372" s="117">
        <v>7.45</v>
      </c>
      <c r="D372" s="117">
        <v>7.78</v>
      </c>
      <c r="E372" s="117">
        <v>7.74</v>
      </c>
      <c r="F372" s="123">
        <v>7.95</v>
      </c>
      <c r="G372"/>
      <c r="H372"/>
      <c r="I372"/>
      <c r="J372"/>
      <c r="K372"/>
      <c r="L372"/>
      <c r="M372"/>
      <c r="N372"/>
      <c r="O372"/>
      <c r="P372"/>
      <c r="Q372"/>
      <c r="R372"/>
      <c r="S372"/>
      <c r="T372"/>
      <c r="U372"/>
    </row>
    <row r="373" spans="1:21" ht="17.25" thickBot="1" x14ac:dyDescent="0.35">
      <c r="A373" s="214"/>
      <c r="B373" s="202" t="s">
        <v>666</v>
      </c>
      <c r="C373" s="117">
        <v>6.19</v>
      </c>
      <c r="D373" s="117">
        <v>6.01</v>
      </c>
      <c r="E373" s="117">
        <v>6.23</v>
      </c>
      <c r="F373" s="123">
        <v>6.36</v>
      </c>
      <c r="G373"/>
      <c r="H373"/>
      <c r="I373"/>
      <c r="J373"/>
      <c r="K373"/>
      <c r="L373"/>
      <c r="M373"/>
      <c r="N373"/>
      <c r="O373"/>
      <c r="P373"/>
      <c r="Q373"/>
      <c r="R373"/>
      <c r="S373"/>
      <c r="T373"/>
      <c r="U373"/>
    </row>
    <row r="374" spans="1:21" ht="17.25" thickBot="1" x14ac:dyDescent="0.35">
      <c r="A374" s="214"/>
      <c r="B374" s="202" t="s">
        <v>479</v>
      </c>
      <c r="C374" s="117">
        <v>5.12</v>
      </c>
      <c r="D374" s="117">
        <v>5.27</v>
      </c>
      <c r="E374" s="117">
        <v>5.07</v>
      </c>
      <c r="F374" s="123">
        <v>5.18</v>
      </c>
      <c r="G374"/>
      <c r="H374"/>
      <c r="I374"/>
      <c r="J374"/>
      <c r="K374"/>
      <c r="L374"/>
      <c r="M374"/>
      <c r="N374"/>
      <c r="O374"/>
      <c r="P374"/>
      <c r="Q374"/>
      <c r="R374"/>
      <c r="S374"/>
      <c r="T374"/>
      <c r="U374"/>
    </row>
    <row r="375" spans="1:21" x14ac:dyDescent="0.3">
      <c r="A375" s="214"/>
      <c r="B375" s="233" t="s">
        <v>1225</v>
      </c>
      <c r="C375"/>
      <c r="D375"/>
      <c r="E375"/>
      <c r="F375"/>
      <c r="G375"/>
      <c r="H375"/>
      <c r="I375"/>
      <c r="J375"/>
      <c r="K375"/>
      <c r="L375"/>
      <c r="M375"/>
      <c r="N375"/>
      <c r="O375"/>
      <c r="P375"/>
      <c r="Q375"/>
      <c r="R375"/>
      <c r="S375"/>
      <c r="T375"/>
      <c r="U375"/>
    </row>
    <row r="376" spans="1:21" x14ac:dyDescent="0.3">
      <c r="A376" s="214"/>
      <c r="B376" s="99"/>
      <c r="C376"/>
      <c r="D376"/>
      <c r="E376"/>
      <c r="F376"/>
      <c r="G376"/>
      <c r="H376"/>
      <c r="I376"/>
      <c r="J376"/>
      <c r="K376"/>
      <c r="L376"/>
      <c r="M376"/>
      <c r="N376"/>
      <c r="O376"/>
      <c r="P376"/>
      <c r="Q376"/>
      <c r="R376"/>
      <c r="S376"/>
      <c r="T376"/>
      <c r="U376"/>
    </row>
    <row r="377" spans="1:21" ht="17.25" thickBot="1" x14ac:dyDescent="0.35">
      <c r="A377" s="214"/>
      <c r="B377" s="7" t="s">
        <v>1026</v>
      </c>
      <c r="C377"/>
      <c r="D377"/>
      <c r="E377"/>
      <c r="F377"/>
      <c r="G377"/>
      <c r="H377"/>
      <c r="I377"/>
      <c r="J377"/>
      <c r="K377"/>
      <c r="L377"/>
      <c r="M377"/>
      <c r="N377"/>
      <c r="O377"/>
      <c r="P377"/>
      <c r="Q377"/>
      <c r="R377"/>
      <c r="S377"/>
      <c r="T377"/>
      <c r="U377"/>
    </row>
    <row r="378" spans="1:21" ht="33.75" thickBot="1" x14ac:dyDescent="0.35">
      <c r="A378" s="214"/>
      <c r="B378" s="445" t="s">
        <v>1230</v>
      </c>
      <c r="C378" s="446" t="s">
        <v>1226</v>
      </c>
      <c r="D378" s="446" t="s">
        <v>1227</v>
      </c>
      <c r="E378" s="446" t="s">
        <v>1228</v>
      </c>
      <c r="F378" s="447" t="s">
        <v>1229</v>
      </c>
      <c r="G378"/>
      <c r="H378"/>
      <c r="I378"/>
      <c r="J378"/>
      <c r="K378"/>
      <c r="L378"/>
      <c r="M378"/>
      <c r="N378"/>
      <c r="O378"/>
      <c r="P378"/>
      <c r="Q378"/>
      <c r="R378"/>
      <c r="S378"/>
      <c r="T378"/>
      <c r="U378"/>
    </row>
    <row r="379" spans="1:21" ht="17.25" thickBot="1" x14ac:dyDescent="0.35">
      <c r="A379" s="214"/>
      <c r="B379" s="40" t="s">
        <v>667</v>
      </c>
      <c r="C379" s="151">
        <v>6.09</v>
      </c>
      <c r="D379" s="151">
        <v>6.33</v>
      </c>
      <c r="E379" s="151">
        <v>6.22</v>
      </c>
      <c r="F379" s="126">
        <v>6.47</v>
      </c>
      <c r="G379"/>
      <c r="H379"/>
      <c r="I379"/>
      <c r="J379"/>
      <c r="K379"/>
      <c r="L379"/>
      <c r="M379"/>
      <c r="N379"/>
      <c r="O379"/>
      <c r="P379"/>
      <c r="Q379"/>
      <c r="R379"/>
      <c r="S379"/>
      <c r="T379"/>
      <c r="U379"/>
    </row>
    <row r="380" spans="1:21" ht="17.25" thickBot="1" x14ac:dyDescent="0.35">
      <c r="A380" s="214"/>
      <c r="B380" s="40" t="s">
        <v>668</v>
      </c>
      <c r="C380" s="151">
        <v>6.38</v>
      </c>
      <c r="D380" s="151">
        <v>6.42</v>
      </c>
      <c r="E380" s="151">
        <v>6.35</v>
      </c>
      <c r="F380" s="126">
        <v>6.55</v>
      </c>
      <c r="G380"/>
      <c r="H380"/>
      <c r="I380"/>
      <c r="J380"/>
      <c r="K380"/>
      <c r="L380"/>
      <c r="M380"/>
      <c r="N380"/>
      <c r="O380"/>
      <c r="P380"/>
      <c r="Q380"/>
      <c r="R380"/>
      <c r="S380"/>
      <c r="T380"/>
      <c r="U380"/>
    </row>
    <row r="381" spans="1:21" ht="17.25" thickBot="1" x14ac:dyDescent="0.35">
      <c r="A381" s="214"/>
      <c r="B381" s="40" t="s">
        <v>285</v>
      </c>
      <c r="C381" s="151">
        <v>6.75</v>
      </c>
      <c r="D381" s="151">
        <v>6.76</v>
      </c>
      <c r="E381" s="151">
        <v>6.7</v>
      </c>
      <c r="F381" s="126">
        <v>6.71</v>
      </c>
      <c r="G381"/>
      <c r="H381"/>
      <c r="I381"/>
      <c r="J381"/>
      <c r="K381"/>
      <c r="L381"/>
      <c r="M381"/>
      <c r="N381"/>
      <c r="O381"/>
      <c r="P381"/>
      <c r="Q381"/>
      <c r="R381"/>
      <c r="S381"/>
      <c r="T381"/>
      <c r="U381"/>
    </row>
    <row r="382" spans="1:21" ht="17.25" thickBot="1" x14ac:dyDescent="0.35">
      <c r="A382" s="214"/>
      <c r="B382" s="40" t="s">
        <v>669</v>
      </c>
      <c r="C382" s="151">
        <v>7.06</v>
      </c>
      <c r="D382" s="151">
        <v>7.09</v>
      </c>
      <c r="E382" s="151">
        <v>7.13</v>
      </c>
      <c r="F382" s="126">
        <v>7.34</v>
      </c>
      <c r="G382"/>
      <c r="H382"/>
      <c r="I382"/>
      <c r="J382"/>
      <c r="K382"/>
      <c r="L382"/>
      <c r="M382"/>
      <c r="N382"/>
      <c r="O382"/>
      <c r="P382"/>
      <c r="Q382"/>
      <c r="R382"/>
      <c r="S382"/>
      <c r="T382"/>
      <c r="U382"/>
    </row>
    <row r="383" spans="1:21" ht="17.25" thickBot="1" x14ac:dyDescent="0.35">
      <c r="A383" s="214"/>
      <c r="B383" s="40" t="s">
        <v>670</v>
      </c>
      <c r="C383" s="151">
        <v>7.45</v>
      </c>
      <c r="D383" s="151">
        <v>7.46</v>
      </c>
      <c r="E383" s="151">
        <v>7.45</v>
      </c>
      <c r="F383" s="126">
        <v>7.52</v>
      </c>
      <c r="G383"/>
      <c r="H383"/>
      <c r="I383"/>
      <c r="J383"/>
      <c r="K383"/>
      <c r="L383"/>
      <c r="M383"/>
      <c r="N383"/>
      <c r="O383"/>
      <c r="P383"/>
      <c r="Q383"/>
      <c r="R383"/>
      <c r="S383"/>
      <c r="T383"/>
      <c r="U383"/>
    </row>
    <row r="384" spans="1:21" ht="17.25" thickBot="1" x14ac:dyDescent="0.35">
      <c r="A384" s="214"/>
      <c r="B384" s="40" t="s">
        <v>287</v>
      </c>
      <c r="C384" s="151">
        <v>7.61</v>
      </c>
      <c r="D384" s="151">
        <v>7.64</v>
      </c>
      <c r="E384" s="151">
        <v>7.68</v>
      </c>
      <c r="F384" s="126">
        <v>7.81</v>
      </c>
      <c r="G384"/>
      <c r="H384"/>
      <c r="I384"/>
      <c r="J384"/>
      <c r="K384"/>
      <c r="L384"/>
      <c r="M384"/>
      <c r="N384"/>
      <c r="O384"/>
      <c r="P384"/>
      <c r="Q384"/>
      <c r="R384"/>
      <c r="S384"/>
      <c r="T384"/>
      <c r="U384"/>
    </row>
    <row r="385" spans="1:21" ht="17.25" thickBot="1" x14ac:dyDescent="0.35">
      <c r="A385" s="214"/>
      <c r="B385" s="40" t="s">
        <v>288</v>
      </c>
      <c r="C385" s="151">
        <v>7.77</v>
      </c>
      <c r="D385" s="151">
        <v>7.89</v>
      </c>
      <c r="E385" s="151">
        <v>7.87</v>
      </c>
      <c r="F385" s="126">
        <v>8.0299999999999994</v>
      </c>
      <c r="G385"/>
      <c r="H385"/>
      <c r="I385"/>
      <c r="J385"/>
      <c r="K385"/>
      <c r="L385"/>
      <c r="M385"/>
      <c r="N385"/>
      <c r="O385"/>
      <c r="P385"/>
      <c r="Q385"/>
      <c r="R385"/>
      <c r="S385"/>
      <c r="T385"/>
      <c r="U385"/>
    </row>
    <row r="386" spans="1:21" ht="17.25" thickBot="1" x14ac:dyDescent="0.35">
      <c r="A386" s="214"/>
      <c r="B386" s="40" t="s">
        <v>289</v>
      </c>
      <c r="C386" s="151">
        <v>8.56</v>
      </c>
      <c r="D386" s="151">
        <v>8.56</v>
      </c>
      <c r="E386" s="151">
        <v>8.4499999999999993</v>
      </c>
      <c r="F386" s="126">
        <v>8.7799999999999994</v>
      </c>
      <c r="G386"/>
      <c r="H386"/>
      <c r="I386"/>
      <c r="J386"/>
      <c r="K386"/>
      <c r="L386"/>
      <c r="M386"/>
      <c r="N386"/>
      <c r="O386"/>
      <c r="P386"/>
      <c r="Q386"/>
      <c r="R386"/>
      <c r="S386"/>
      <c r="T386"/>
      <c r="U386"/>
    </row>
    <row r="387" spans="1:21" x14ac:dyDescent="0.3">
      <c r="A387" s="214"/>
      <c r="B387" s="207" t="s">
        <v>1225</v>
      </c>
      <c r="C387"/>
      <c r="D387"/>
      <c r="E387"/>
      <c r="F387"/>
      <c r="G387"/>
      <c r="H387"/>
      <c r="I387"/>
      <c r="J387"/>
      <c r="K387"/>
      <c r="L387"/>
      <c r="M387"/>
      <c r="N387"/>
      <c r="O387"/>
      <c r="P387"/>
      <c r="Q387"/>
      <c r="R387"/>
      <c r="S387"/>
      <c r="T387"/>
      <c r="U387"/>
    </row>
    <row r="388" spans="1:21" x14ac:dyDescent="0.3">
      <c r="A388" s="214"/>
      <c r="B388" s="113"/>
      <c r="C388"/>
      <c r="D388"/>
      <c r="E388"/>
      <c r="F388"/>
      <c r="G388"/>
      <c r="H388"/>
      <c r="I388"/>
      <c r="J388"/>
      <c r="K388"/>
      <c r="L388"/>
      <c r="M388"/>
      <c r="N388"/>
      <c r="O388"/>
      <c r="P388"/>
      <c r="Q388"/>
      <c r="R388"/>
      <c r="S388"/>
      <c r="T388"/>
      <c r="U388"/>
    </row>
    <row r="389" spans="1:21" ht="17.25" thickBot="1" x14ac:dyDescent="0.35">
      <c r="A389" s="214"/>
      <c r="B389" s="7" t="s">
        <v>671</v>
      </c>
      <c r="C389"/>
      <c r="D389"/>
      <c r="E389"/>
      <c r="F389"/>
      <c r="G389"/>
      <c r="H389"/>
      <c r="I389"/>
      <c r="J389"/>
      <c r="K389"/>
      <c r="L389"/>
      <c r="M389"/>
      <c r="N389"/>
      <c r="O389"/>
      <c r="P389"/>
      <c r="Q389"/>
      <c r="R389"/>
      <c r="S389"/>
      <c r="T389"/>
      <c r="U389"/>
    </row>
    <row r="390" spans="1:21" ht="17.25" thickBot="1" x14ac:dyDescent="0.35">
      <c r="A390" s="214"/>
      <c r="B390" s="194" t="s">
        <v>13</v>
      </c>
      <c r="C390" s="152" t="s">
        <v>1226</v>
      </c>
      <c r="D390" s="152" t="s">
        <v>1227</v>
      </c>
      <c r="E390" s="152" t="s">
        <v>1228</v>
      </c>
      <c r="F390" s="200" t="s">
        <v>1229</v>
      </c>
      <c r="G390"/>
      <c r="H390"/>
      <c r="I390"/>
      <c r="J390"/>
      <c r="K390"/>
      <c r="L390"/>
      <c r="M390"/>
      <c r="N390"/>
      <c r="O390"/>
      <c r="P390"/>
      <c r="Q390"/>
      <c r="R390"/>
      <c r="S390"/>
      <c r="T390"/>
      <c r="U390"/>
    </row>
    <row r="391" spans="1:21" ht="17.25" thickBot="1" x14ac:dyDescent="0.35">
      <c r="A391" s="214"/>
      <c r="B391" s="234" t="s">
        <v>672</v>
      </c>
      <c r="C391" s="151">
        <v>4.79</v>
      </c>
      <c r="D391" s="151">
        <v>4.76</v>
      </c>
      <c r="E391" s="151">
        <v>4.66</v>
      </c>
      <c r="F391" s="126">
        <v>4.75</v>
      </c>
      <c r="G391"/>
      <c r="H391"/>
      <c r="I391"/>
      <c r="K391"/>
      <c r="L391"/>
      <c r="M391"/>
      <c r="N391"/>
      <c r="O391"/>
      <c r="P391"/>
      <c r="Q391"/>
      <c r="R391"/>
      <c r="S391"/>
      <c r="T391"/>
      <c r="U391"/>
    </row>
    <row r="392" spans="1:21" ht="17.25" thickBot="1" x14ac:dyDescent="0.35">
      <c r="A392" s="214"/>
      <c r="B392" s="234" t="s">
        <v>998</v>
      </c>
      <c r="C392" s="151">
        <v>5.38</v>
      </c>
      <c r="D392" s="151">
        <v>5.47</v>
      </c>
      <c r="E392" s="151">
        <v>5.46</v>
      </c>
      <c r="F392" s="126">
        <v>5.56</v>
      </c>
      <c r="G392"/>
      <c r="H392"/>
      <c r="I392"/>
      <c r="K392"/>
      <c r="L392"/>
      <c r="M392"/>
      <c r="N392"/>
      <c r="O392"/>
      <c r="P392"/>
      <c r="Q392"/>
      <c r="R392"/>
      <c r="S392"/>
      <c r="T392"/>
      <c r="U392"/>
    </row>
    <row r="393" spans="1:21" ht="17.25" thickBot="1" x14ac:dyDescent="0.35">
      <c r="A393" s="214"/>
      <c r="B393" s="234" t="s">
        <v>999</v>
      </c>
      <c r="C393" s="151">
        <v>6.55</v>
      </c>
      <c r="D393" s="151">
        <v>6.65</v>
      </c>
      <c r="E393" s="151">
        <v>6.66</v>
      </c>
      <c r="F393" s="126">
        <v>6.86</v>
      </c>
      <c r="G393"/>
      <c r="H393"/>
      <c r="I393"/>
      <c r="K393"/>
      <c r="L393"/>
      <c r="M393"/>
      <c r="N393"/>
      <c r="O393"/>
      <c r="P393"/>
      <c r="Q393"/>
      <c r="R393"/>
      <c r="S393"/>
      <c r="T393"/>
      <c r="U393"/>
    </row>
    <row r="394" spans="1:21" ht="17.25" thickBot="1" x14ac:dyDescent="0.35">
      <c r="A394" s="214"/>
      <c r="B394" s="234" t="s">
        <v>1000</v>
      </c>
      <c r="C394" s="151">
        <v>7.49</v>
      </c>
      <c r="D394" s="151">
        <v>7.57</v>
      </c>
      <c r="E394" s="151">
        <v>7.54</v>
      </c>
      <c r="F394" s="126">
        <v>7.77</v>
      </c>
      <c r="G394"/>
      <c r="H394"/>
      <c r="I394"/>
      <c r="K394"/>
      <c r="L394"/>
      <c r="M394"/>
      <c r="N394"/>
      <c r="O394"/>
      <c r="P394"/>
      <c r="Q394"/>
      <c r="R394"/>
      <c r="S394"/>
      <c r="T394"/>
      <c r="U394"/>
    </row>
    <row r="395" spans="1:21" ht="17.25" thickBot="1" x14ac:dyDescent="0.35">
      <c r="A395" s="214"/>
      <c r="B395" s="234" t="s">
        <v>1001</v>
      </c>
      <c r="C395" s="151">
        <v>7.94</v>
      </c>
      <c r="D395" s="151">
        <v>8.0299999999999994</v>
      </c>
      <c r="E395" s="151">
        <v>8.0399999999999991</v>
      </c>
      <c r="F395" s="126">
        <v>8.2200000000000006</v>
      </c>
      <c r="G395"/>
      <c r="H395"/>
      <c r="I395"/>
      <c r="K395"/>
      <c r="L395"/>
      <c r="M395"/>
      <c r="N395"/>
      <c r="O395"/>
      <c r="P395"/>
      <c r="Q395"/>
      <c r="R395"/>
      <c r="S395"/>
      <c r="T395"/>
      <c r="U395"/>
    </row>
    <row r="396" spans="1:21" ht="17.25" thickBot="1" x14ac:dyDescent="0.35">
      <c r="A396" s="214"/>
      <c r="B396" s="234" t="s">
        <v>1002</v>
      </c>
      <c r="C396" s="151">
        <v>7.91</v>
      </c>
      <c r="D396" s="151">
        <v>7.99</v>
      </c>
      <c r="E396" s="151">
        <v>8.0299999999999994</v>
      </c>
      <c r="F396" s="126">
        <v>8.31</v>
      </c>
      <c r="G396"/>
      <c r="H396"/>
      <c r="I396"/>
      <c r="K396"/>
      <c r="L396"/>
      <c r="M396"/>
      <c r="N396"/>
      <c r="O396"/>
      <c r="P396"/>
      <c r="Q396"/>
      <c r="R396"/>
      <c r="S396"/>
      <c r="T396"/>
      <c r="U396"/>
    </row>
    <row r="397" spans="1:21" ht="17.25" thickBot="1" x14ac:dyDescent="0.35">
      <c r="A397" s="214"/>
      <c r="B397" s="234" t="s">
        <v>1003</v>
      </c>
      <c r="C397" s="151">
        <v>7.49</v>
      </c>
      <c r="D397" s="151">
        <v>7.59</v>
      </c>
      <c r="E397" s="151">
        <v>7.65</v>
      </c>
      <c r="F397" s="126">
        <v>7.94</v>
      </c>
      <c r="G397"/>
      <c r="H397"/>
      <c r="I397"/>
      <c r="K397"/>
      <c r="L397"/>
      <c r="M397"/>
      <c r="N397"/>
      <c r="O397"/>
      <c r="P397"/>
      <c r="Q397"/>
      <c r="R397"/>
      <c r="S397"/>
      <c r="T397"/>
      <c r="U397"/>
    </row>
    <row r="398" spans="1:21" ht="17.25" thickBot="1" x14ac:dyDescent="0.35">
      <c r="A398" s="214"/>
      <c r="B398" s="234" t="s">
        <v>1004</v>
      </c>
      <c r="C398" s="151">
        <v>7.09</v>
      </c>
      <c r="D398" s="151">
        <v>7.15</v>
      </c>
      <c r="E398" s="151">
        <v>7.15</v>
      </c>
      <c r="F398" s="126">
        <v>7.34</v>
      </c>
      <c r="G398"/>
      <c r="H398"/>
      <c r="I398"/>
      <c r="K398"/>
      <c r="L398"/>
      <c r="M398"/>
      <c r="N398"/>
      <c r="O398"/>
      <c r="P398"/>
      <c r="Q398"/>
      <c r="R398"/>
      <c r="S398"/>
      <c r="T398"/>
      <c r="U398"/>
    </row>
    <row r="399" spans="1:21" ht="17.25" thickBot="1" x14ac:dyDescent="0.35">
      <c r="A399" s="214"/>
      <c r="B399" s="234" t="s">
        <v>1005</v>
      </c>
      <c r="C399" s="151">
        <v>6.85</v>
      </c>
      <c r="D399" s="151">
        <v>6.93</v>
      </c>
      <c r="E399" s="151">
        <v>6.91</v>
      </c>
      <c r="F399" s="126">
        <v>7.14</v>
      </c>
      <c r="G399"/>
      <c r="H399"/>
      <c r="I399"/>
      <c r="K399"/>
      <c r="L399"/>
      <c r="M399"/>
      <c r="N399"/>
      <c r="O399"/>
      <c r="P399"/>
      <c r="Q399"/>
      <c r="R399"/>
      <c r="S399"/>
      <c r="T399"/>
      <c r="U399"/>
    </row>
    <row r="400" spans="1:21" ht="17.25" thickBot="1" x14ac:dyDescent="0.35">
      <c r="A400" s="214"/>
      <c r="B400" s="234" t="s">
        <v>673</v>
      </c>
      <c r="C400" s="151">
        <v>7</v>
      </c>
      <c r="D400" s="151">
        <v>7.1</v>
      </c>
      <c r="E400" s="151">
        <v>7.07</v>
      </c>
      <c r="F400" s="126">
        <v>7.24</v>
      </c>
      <c r="G400"/>
      <c r="H400"/>
      <c r="I400"/>
      <c r="K400"/>
      <c r="L400"/>
      <c r="M400"/>
      <c r="N400"/>
      <c r="O400"/>
      <c r="P400"/>
      <c r="Q400"/>
      <c r="R400"/>
      <c r="S400"/>
      <c r="T400"/>
      <c r="U400"/>
    </row>
    <row r="401" spans="1:21" x14ac:dyDescent="0.3">
      <c r="A401" s="214"/>
      <c r="B401" s="207" t="s">
        <v>1225</v>
      </c>
      <c r="C401"/>
      <c r="D401"/>
      <c r="E401"/>
      <c r="F401"/>
      <c r="G401"/>
      <c r="H401"/>
      <c r="I401"/>
      <c r="K401"/>
      <c r="L401"/>
      <c r="M401"/>
      <c r="N401"/>
      <c r="O401"/>
      <c r="P401"/>
      <c r="Q401"/>
      <c r="R401"/>
      <c r="S401"/>
      <c r="T401"/>
      <c r="U401"/>
    </row>
    <row r="402" spans="1:21" x14ac:dyDescent="0.3">
      <c r="A402" s="214"/>
      <c r="B402" s="113"/>
      <c r="C402"/>
      <c r="D402"/>
      <c r="E402"/>
      <c r="F402"/>
      <c r="G402"/>
      <c r="H402"/>
      <c r="I402"/>
      <c r="K402"/>
      <c r="L402"/>
      <c r="M402"/>
      <c r="N402"/>
      <c r="O402"/>
      <c r="P402"/>
      <c r="Q402"/>
      <c r="R402"/>
      <c r="S402"/>
      <c r="T402"/>
      <c r="U402"/>
    </row>
    <row r="403" spans="1:21" ht="17.25" thickBot="1" x14ac:dyDescent="0.35">
      <c r="A403" s="214"/>
      <c r="B403" s="7" t="s">
        <v>1231</v>
      </c>
      <c r="C403"/>
      <c r="D403"/>
      <c r="E403"/>
      <c r="F403"/>
      <c r="G403"/>
      <c r="H403"/>
      <c r="I403"/>
      <c r="K403"/>
      <c r="L403"/>
      <c r="M403"/>
      <c r="N403"/>
      <c r="O403"/>
      <c r="P403"/>
      <c r="Q403"/>
      <c r="R403"/>
      <c r="S403"/>
      <c r="T403"/>
      <c r="U403"/>
    </row>
    <row r="404" spans="1:21" ht="17.25" thickBot="1" x14ac:dyDescent="0.35">
      <c r="A404" s="214"/>
      <c r="B404" s="615" t="s">
        <v>674</v>
      </c>
      <c r="C404" s="615" t="s">
        <v>14</v>
      </c>
      <c r="D404" s="603" t="s">
        <v>675</v>
      </c>
      <c r="E404" s="604"/>
      <c r="F404" s="235" t="s">
        <v>676</v>
      </c>
      <c r="G404"/>
      <c r="H404"/>
      <c r="I404"/>
      <c r="K404"/>
      <c r="L404"/>
      <c r="M404"/>
      <c r="N404"/>
      <c r="O404"/>
      <c r="P404"/>
      <c r="Q404"/>
      <c r="R404"/>
      <c r="S404"/>
      <c r="T404"/>
      <c r="U404"/>
    </row>
    <row r="405" spans="1:21" ht="17.25" thickBot="1" x14ac:dyDescent="0.35">
      <c r="A405" s="214"/>
      <c r="B405" s="616"/>
      <c r="C405" s="616"/>
      <c r="D405" s="223" t="s">
        <v>15</v>
      </c>
      <c r="E405" s="223" t="s">
        <v>16</v>
      </c>
      <c r="F405" s="223" t="s">
        <v>1025</v>
      </c>
      <c r="G405"/>
      <c r="H405"/>
      <c r="I405"/>
      <c r="K405"/>
      <c r="L405"/>
      <c r="M405"/>
      <c r="N405"/>
      <c r="O405"/>
      <c r="P405"/>
      <c r="Q405"/>
      <c r="R405"/>
      <c r="S405"/>
      <c r="T405"/>
      <c r="U405"/>
    </row>
    <row r="406" spans="1:21" ht="17.25" thickBot="1" x14ac:dyDescent="0.35">
      <c r="A406" s="214"/>
      <c r="B406" s="236" t="s">
        <v>677</v>
      </c>
      <c r="C406" s="237">
        <v>7.51</v>
      </c>
      <c r="D406" s="237">
        <v>8.15</v>
      </c>
      <c r="E406" s="237">
        <v>6.63</v>
      </c>
      <c r="F406" s="453">
        <v>81.349693251533736</v>
      </c>
      <c r="G406"/>
      <c r="H406"/>
      <c r="I406"/>
      <c r="K406"/>
      <c r="L406"/>
      <c r="M406"/>
      <c r="N406"/>
      <c r="O406"/>
      <c r="P406"/>
      <c r="Q406"/>
      <c r="R406"/>
      <c r="S406"/>
      <c r="T406"/>
      <c r="U406"/>
    </row>
    <row r="407" spans="1:21" x14ac:dyDescent="0.3">
      <c r="A407" s="214"/>
      <c r="B407" s="3" t="s">
        <v>1188</v>
      </c>
      <c r="C407"/>
      <c r="D407"/>
      <c r="E407"/>
      <c r="F407"/>
      <c r="G407"/>
      <c r="H407"/>
      <c r="I407"/>
      <c r="K407"/>
      <c r="L407"/>
      <c r="M407"/>
      <c r="N407"/>
      <c r="O407"/>
      <c r="P407"/>
      <c r="Q407"/>
      <c r="R407"/>
      <c r="S407"/>
      <c r="T407"/>
      <c r="U407"/>
    </row>
    <row r="408" spans="1:21" x14ac:dyDescent="0.3">
      <c r="A408" s="214"/>
      <c r="C408"/>
      <c r="D408"/>
      <c r="E408"/>
      <c r="F408"/>
      <c r="G408"/>
      <c r="H408"/>
      <c r="I408"/>
      <c r="K408"/>
      <c r="L408"/>
      <c r="M408"/>
      <c r="N408"/>
      <c r="O408"/>
      <c r="P408"/>
      <c r="Q408"/>
      <c r="R408"/>
      <c r="S408"/>
      <c r="T408"/>
      <c r="U408"/>
    </row>
    <row r="409" spans="1:21" ht="17.25" thickBot="1" x14ac:dyDescent="0.35">
      <c r="A409" s="214"/>
      <c r="B409" s="7" t="s">
        <v>1232</v>
      </c>
      <c r="C409"/>
      <c r="D409"/>
      <c r="E409"/>
      <c r="F409"/>
      <c r="G409"/>
      <c r="H409"/>
      <c r="I409"/>
      <c r="J409" s="238" t="s">
        <v>1027</v>
      </c>
      <c r="K409"/>
      <c r="L409"/>
      <c r="M409"/>
      <c r="N409"/>
      <c r="O409"/>
      <c r="P409"/>
      <c r="Q409"/>
      <c r="R409"/>
      <c r="S409"/>
      <c r="T409"/>
      <c r="U409"/>
    </row>
    <row r="410" spans="1:21" ht="17.25" thickBot="1" x14ac:dyDescent="0.35">
      <c r="A410" s="214"/>
      <c r="B410" s="615" t="s">
        <v>678</v>
      </c>
      <c r="C410" s="615" t="s">
        <v>679</v>
      </c>
      <c r="D410" s="432" t="s">
        <v>250</v>
      </c>
      <c r="E410" s="434"/>
      <c r="F410" s="434"/>
      <c r="G410" s="434"/>
      <c r="H410" s="434"/>
      <c r="I410" s="434"/>
      <c r="J410" s="433"/>
      <c r="K410"/>
      <c r="L410"/>
      <c r="M410"/>
      <c r="N410"/>
      <c r="O410"/>
      <c r="P410"/>
      <c r="Q410"/>
      <c r="R410"/>
      <c r="S410"/>
      <c r="T410"/>
      <c r="U410"/>
    </row>
    <row r="411" spans="1:21" ht="17.25" thickBot="1" x14ac:dyDescent="0.35">
      <c r="A411" s="214"/>
      <c r="B411" s="657"/>
      <c r="C411" s="657"/>
      <c r="D411" s="624" t="s">
        <v>680</v>
      </c>
      <c r="E411" s="641" t="s">
        <v>572</v>
      </c>
      <c r="F411" s="643"/>
      <c r="G411" s="624" t="s">
        <v>681</v>
      </c>
      <c r="H411" s="429" t="s">
        <v>572</v>
      </c>
      <c r="I411" s="431"/>
      <c r="J411" s="624" t="s">
        <v>682</v>
      </c>
      <c r="K411"/>
      <c r="L411"/>
      <c r="M411"/>
      <c r="N411"/>
      <c r="O411"/>
      <c r="P411"/>
      <c r="Q411"/>
      <c r="R411"/>
      <c r="S411"/>
      <c r="T411"/>
      <c r="U411"/>
    </row>
    <row r="412" spans="1:21" ht="51.75" thickBot="1" x14ac:dyDescent="0.35">
      <c r="A412" s="214"/>
      <c r="B412" s="616"/>
      <c r="C412" s="616"/>
      <c r="D412" s="625"/>
      <c r="E412" s="119" t="s">
        <v>683</v>
      </c>
      <c r="F412" s="119" t="s">
        <v>684</v>
      </c>
      <c r="G412" s="625"/>
      <c r="H412" s="119" t="s">
        <v>685</v>
      </c>
      <c r="I412" s="119" t="s">
        <v>686</v>
      </c>
      <c r="J412" s="625"/>
      <c r="K412"/>
      <c r="L412"/>
      <c r="M412"/>
      <c r="N412"/>
      <c r="O412"/>
      <c r="P412"/>
      <c r="Q412"/>
      <c r="R412"/>
      <c r="S412"/>
      <c r="T412"/>
      <c r="U412"/>
    </row>
    <row r="413" spans="1:21" ht="17.25" thickBot="1" x14ac:dyDescent="0.35">
      <c r="A413" s="214"/>
      <c r="B413" s="124" t="s">
        <v>687</v>
      </c>
      <c r="C413" s="188">
        <v>1598</v>
      </c>
      <c r="D413" s="188">
        <v>1162</v>
      </c>
      <c r="E413" s="125">
        <v>1010</v>
      </c>
      <c r="F413" s="125">
        <v>142</v>
      </c>
      <c r="G413" s="125">
        <v>437</v>
      </c>
      <c r="H413" s="125">
        <v>400</v>
      </c>
      <c r="I413" s="125">
        <v>8</v>
      </c>
      <c r="J413" s="125">
        <v>-1</v>
      </c>
      <c r="K413"/>
      <c r="L413"/>
      <c r="M413"/>
      <c r="N413"/>
      <c r="O413"/>
      <c r="P413"/>
      <c r="Q413"/>
      <c r="R413"/>
      <c r="S413"/>
      <c r="T413"/>
      <c r="U413"/>
    </row>
    <row r="414" spans="1:21" ht="17.25" thickBot="1" x14ac:dyDescent="0.35">
      <c r="A414" s="214"/>
      <c r="B414" s="195" t="s">
        <v>688</v>
      </c>
      <c r="C414" s="184">
        <v>1283</v>
      </c>
      <c r="D414" s="126">
        <v>927</v>
      </c>
      <c r="E414" s="126">
        <v>804</v>
      </c>
      <c r="F414" s="126">
        <v>117</v>
      </c>
      <c r="G414" s="126">
        <v>356</v>
      </c>
      <c r="H414" s="126">
        <v>323</v>
      </c>
      <c r="I414" s="126">
        <v>6</v>
      </c>
      <c r="J414" s="126">
        <v>0</v>
      </c>
      <c r="K414"/>
      <c r="L414"/>
      <c r="M414"/>
      <c r="N414"/>
      <c r="O414"/>
      <c r="P414"/>
      <c r="Q414"/>
      <c r="R414"/>
      <c r="S414"/>
      <c r="T414"/>
      <c r="U414"/>
    </row>
    <row r="415" spans="1:21" ht="17.25" thickBot="1" x14ac:dyDescent="0.35">
      <c r="A415" s="214"/>
      <c r="B415" s="195" t="s">
        <v>660</v>
      </c>
      <c r="C415" s="184">
        <v>1784</v>
      </c>
      <c r="D415" s="184">
        <v>1266</v>
      </c>
      <c r="E415" s="184">
        <v>1087</v>
      </c>
      <c r="F415" s="126">
        <v>170</v>
      </c>
      <c r="G415" s="126">
        <v>518</v>
      </c>
      <c r="H415" s="126">
        <v>453</v>
      </c>
      <c r="I415" s="126">
        <v>24</v>
      </c>
      <c r="J415" s="126" t="s">
        <v>79</v>
      </c>
      <c r="K415"/>
      <c r="L415"/>
      <c r="M415"/>
      <c r="N415"/>
      <c r="O415"/>
      <c r="P415"/>
      <c r="Q415"/>
      <c r="R415"/>
      <c r="S415"/>
      <c r="T415"/>
      <c r="U415"/>
    </row>
    <row r="416" spans="1:21" ht="17.25" thickBot="1" x14ac:dyDescent="0.35">
      <c r="A416" s="214"/>
      <c r="B416" s="195" t="s">
        <v>464</v>
      </c>
      <c r="C416" s="184">
        <v>1652</v>
      </c>
      <c r="D416" s="184">
        <v>1194</v>
      </c>
      <c r="E416" s="126">
        <v>1033</v>
      </c>
      <c r="F416" s="126">
        <v>153</v>
      </c>
      <c r="G416" s="126">
        <v>458</v>
      </c>
      <c r="H416" s="126">
        <v>413</v>
      </c>
      <c r="I416" s="126">
        <v>11</v>
      </c>
      <c r="J416" s="126">
        <v>0</v>
      </c>
      <c r="K416"/>
      <c r="L416"/>
      <c r="M416"/>
      <c r="N416"/>
      <c r="O416"/>
      <c r="P416"/>
      <c r="Q416"/>
      <c r="R416"/>
      <c r="S416"/>
      <c r="T416"/>
      <c r="U416"/>
    </row>
    <row r="417" spans="1:21" ht="17.25" thickBot="1" x14ac:dyDescent="0.35">
      <c r="A417" s="214"/>
      <c r="B417" s="195" t="s">
        <v>689</v>
      </c>
      <c r="C417" s="184">
        <v>2494</v>
      </c>
      <c r="D417" s="184">
        <v>1755</v>
      </c>
      <c r="E417" s="184">
        <v>1485</v>
      </c>
      <c r="F417" s="126">
        <v>235</v>
      </c>
      <c r="G417" s="126">
        <v>739</v>
      </c>
      <c r="H417" s="126">
        <v>619</v>
      </c>
      <c r="I417" s="126">
        <v>36</v>
      </c>
      <c r="J417" s="126" t="s">
        <v>79</v>
      </c>
      <c r="Q417"/>
      <c r="R417"/>
      <c r="S417"/>
      <c r="T417"/>
      <c r="U417"/>
    </row>
    <row r="418" spans="1:21" ht="17.25" thickBot="1" x14ac:dyDescent="0.35">
      <c r="A418" s="214"/>
      <c r="B418" s="195" t="s">
        <v>690</v>
      </c>
      <c r="C418" s="184">
        <v>1416</v>
      </c>
      <c r="D418" s="126">
        <v>1041</v>
      </c>
      <c r="E418" s="126">
        <v>851</v>
      </c>
      <c r="F418" s="126">
        <v>138</v>
      </c>
      <c r="G418" s="126">
        <v>398</v>
      </c>
      <c r="H418" s="126">
        <v>351</v>
      </c>
      <c r="I418" s="126">
        <v>17</v>
      </c>
      <c r="J418" s="126">
        <v>-22</v>
      </c>
      <c r="Q418"/>
      <c r="R418"/>
      <c r="S418"/>
      <c r="T418"/>
      <c r="U418"/>
    </row>
    <row r="419" spans="1:21" ht="17.25" thickBot="1" x14ac:dyDescent="0.35">
      <c r="A419" s="214"/>
      <c r="B419" s="195" t="s">
        <v>466</v>
      </c>
      <c r="C419" s="184">
        <v>1406</v>
      </c>
      <c r="D419" s="126">
        <v>1027</v>
      </c>
      <c r="E419" s="126">
        <v>895</v>
      </c>
      <c r="F419" s="126">
        <v>128</v>
      </c>
      <c r="G419" s="126">
        <v>378</v>
      </c>
      <c r="H419" s="126">
        <v>353</v>
      </c>
      <c r="I419" s="126">
        <v>4</v>
      </c>
      <c r="J419" s="126">
        <v>0</v>
      </c>
      <c r="Q419"/>
      <c r="R419"/>
      <c r="S419"/>
      <c r="T419"/>
      <c r="U419"/>
    </row>
    <row r="420" spans="1:21" ht="17.25" thickBot="1" x14ac:dyDescent="0.35">
      <c r="A420" s="214"/>
      <c r="B420" s="195" t="s">
        <v>691</v>
      </c>
      <c r="C420" s="184">
        <v>1558</v>
      </c>
      <c r="D420" s="184">
        <v>1144</v>
      </c>
      <c r="E420" s="126">
        <v>1007</v>
      </c>
      <c r="F420" s="126">
        <v>124</v>
      </c>
      <c r="G420" s="126">
        <v>415</v>
      </c>
      <c r="H420" s="126">
        <v>388</v>
      </c>
      <c r="I420" s="126">
        <v>4</v>
      </c>
      <c r="J420" s="126">
        <v>0</v>
      </c>
      <c r="Q420"/>
      <c r="R420"/>
      <c r="S420"/>
      <c r="T420"/>
      <c r="U420"/>
    </row>
    <row r="421" spans="1:21" ht="17.25" thickBot="1" x14ac:dyDescent="0.35">
      <c r="A421" s="214"/>
      <c r="B421" s="195" t="s">
        <v>664</v>
      </c>
      <c r="C421" s="184">
        <v>1434</v>
      </c>
      <c r="D421" s="126">
        <v>1037</v>
      </c>
      <c r="E421" s="126">
        <v>899</v>
      </c>
      <c r="F421" s="126">
        <v>132</v>
      </c>
      <c r="G421" s="126">
        <v>408</v>
      </c>
      <c r="H421" s="126">
        <v>367</v>
      </c>
      <c r="I421" s="126">
        <v>11</v>
      </c>
      <c r="J421" s="126">
        <v>-10</v>
      </c>
      <c r="Q421"/>
      <c r="R421"/>
      <c r="S421"/>
      <c r="T421"/>
      <c r="U421"/>
    </row>
    <row r="422" spans="1:21" ht="17.25" thickBot="1" x14ac:dyDescent="0.35">
      <c r="A422" s="214"/>
      <c r="B422" s="195" t="s">
        <v>692</v>
      </c>
      <c r="C422" s="126">
        <v>960</v>
      </c>
      <c r="D422" s="126">
        <v>707</v>
      </c>
      <c r="E422" s="126">
        <v>632</v>
      </c>
      <c r="F422" s="126">
        <v>72</v>
      </c>
      <c r="G422" s="126">
        <v>253</v>
      </c>
      <c r="H422" s="126">
        <v>239</v>
      </c>
      <c r="I422" s="126">
        <v>1</v>
      </c>
      <c r="J422" s="126">
        <v>0</v>
      </c>
      <c r="Q422"/>
      <c r="R422"/>
      <c r="S422"/>
      <c r="T422"/>
      <c r="U422"/>
    </row>
    <row r="423" spans="1:21" ht="17.25" thickBot="1" x14ac:dyDescent="0.35">
      <c r="A423" s="214"/>
      <c r="B423" s="195" t="s">
        <v>693</v>
      </c>
      <c r="C423" s="184">
        <v>2844</v>
      </c>
      <c r="D423" s="184">
        <v>2085</v>
      </c>
      <c r="E423" s="184">
        <v>1825</v>
      </c>
      <c r="F423" s="126">
        <v>226</v>
      </c>
      <c r="G423" s="126">
        <v>759</v>
      </c>
      <c r="H423" s="126">
        <v>702</v>
      </c>
      <c r="I423" s="126">
        <v>10</v>
      </c>
      <c r="J423" s="126" t="s">
        <v>79</v>
      </c>
      <c r="Q423"/>
      <c r="R423"/>
      <c r="S423"/>
      <c r="T423"/>
      <c r="U423"/>
    </row>
    <row r="424" spans="1:21" ht="17.25" thickBot="1" x14ac:dyDescent="0.35">
      <c r="A424" s="214"/>
      <c r="B424" s="195" t="s">
        <v>694</v>
      </c>
      <c r="C424" s="184">
        <v>2777</v>
      </c>
      <c r="D424" s="184">
        <v>1998</v>
      </c>
      <c r="E424" s="184">
        <v>1722</v>
      </c>
      <c r="F424" s="126">
        <v>252</v>
      </c>
      <c r="G424" s="126">
        <v>779</v>
      </c>
      <c r="H424" s="126">
        <v>674</v>
      </c>
      <c r="I424" s="126">
        <v>22</v>
      </c>
      <c r="J424" s="126" t="s">
        <v>79</v>
      </c>
      <c r="Q424"/>
      <c r="R424"/>
      <c r="S424"/>
      <c r="T424"/>
      <c r="U424"/>
    </row>
    <row r="425" spans="1:21" ht="17.25" thickBot="1" x14ac:dyDescent="0.35">
      <c r="A425" s="214"/>
      <c r="B425" s="195" t="s">
        <v>695</v>
      </c>
      <c r="C425" s="184">
        <v>1588</v>
      </c>
      <c r="D425" s="184">
        <v>1151</v>
      </c>
      <c r="E425" s="184">
        <v>1044</v>
      </c>
      <c r="F425" s="126">
        <v>135</v>
      </c>
      <c r="G425" s="126">
        <v>437</v>
      </c>
      <c r="H425" s="126">
        <v>399</v>
      </c>
      <c r="I425" s="126">
        <v>6</v>
      </c>
      <c r="J425" s="126">
        <v>0</v>
      </c>
      <c r="Q425"/>
      <c r="R425"/>
      <c r="S425"/>
      <c r="T425"/>
      <c r="U425"/>
    </row>
    <row r="426" spans="1:21" ht="17.25" thickBot="1" x14ac:dyDescent="0.35">
      <c r="A426" s="214"/>
      <c r="B426" s="195" t="s">
        <v>696</v>
      </c>
      <c r="C426" s="184">
        <v>2010</v>
      </c>
      <c r="D426" s="184">
        <v>1474</v>
      </c>
      <c r="E426" s="184">
        <v>1299</v>
      </c>
      <c r="F426" s="126">
        <v>162</v>
      </c>
      <c r="G426" s="126">
        <v>536</v>
      </c>
      <c r="H426" s="126">
        <v>504</v>
      </c>
      <c r="I426" s="126">
        <v>7</v>
      </c>
      <c r="J426" s="126">
        <v>0</v>
      </c>
      <c r="Q426"/>
      <c r="R426"/>
      <c r="S426"/>
      <c r="T426"/>
      <c r="U426"/>
    </row>
    <row r="427" spans="1:21" ht="17.25" thickBot="1" x14ac:dyDescent="0.35">
      <c r="A427" s="214"/>
      <c r="B427" s="195" t="s">
        <v>697</v>
      </c>
      <c r="C427" s="184">
        <v>1167</v>
      </c>
      <c r="D427" s="126">
        <v>854</v>
      </c>
      <c r="E427" s="126">
        <v>752</v>
      </c>
      <c r="F427" s="126">
        <v>93</v>
      </c>
      <c r="G427" s="126">
        <v>314</v>
      </c>
      <c r="H427" s="126">
        <v>296</v>
      </c>
      <c r="I427" s="126">
        <v>2</v>
      </c>
      <c r="J427" s="126" t="s">
        <v>79</v>
      </c>
      <c r="Q427"/>
      <c r="R427"/>
      <c r="S427"/>
      <c r="T427"/>
      <c r="U427"/>
    </row>
    <row r="428" spans="1:21" ht="17.25" thickBot="1" x14ac:dyDescent="0.35">
      <c r="A428" s="214"/>
      <c r="B428" s="195" t="s">
        <v>698</v>
      </c>
      <c r="C428" s="184">
        <v>1570</v>
      </c>
      <c r="D428" s="184">
        <v>1128</v>
      </c>
      <c r="E428" s="126">
        <v>1002</v>
      </c>
      <c r="F428" s="126">
        <v>120</v>
      </c>
      <c r="G428" s="126">
        <v>442</v>
      </c>
      <c r="H428" s="126">
        <v>385</v>
      </c>
      <c r="I428" s="237">
        <v>13</v>
      </c>
      <c r="J428" s="126">
        <v>0</v>
      </c>
      <c r="Q428"/>
      <c r="R428"/>
      <c r="S428"/>
      <c r="T428"/>
      <c r="U428"/>
    </row>
    <row r="429" spans="1:21" ht="17.25" thickBot="1" x14ac:dyDescent="0.35">
      <c r="A429" s="214"/>
      <c r="B429" s="220" t="s">
        <v>476</v>
      </c>
      <c r="C429" s="239">
        <v>1411</v>
      </c>
      <c r="D429" s="237">
        <v>1029</v>
      </c>
      <c r="E429" s="237">
        <v>860</v>
      </c>
      <c r="F429" s="237">
        <v>168</v>
      </c>
      <c r="G429" s="237">
        <v>383</v>
      </c>
      <c r="H429" s="237">
        <v>358</v>
      </c>
      <c r="I429" s="237">
        <v>7</v>
      </c>
      <c r="J429" s="237">
        <v>0</v>
      </c>
      <c r="Q429"/>
      <c r="R429"/>
      <c r="S429"/>
      <c r="T429"/>
      <c r="U429"/>
    </row>
    <row r="430" spans="1:21" ht="17.25" thickBot="1" x14ac:dyDescent="0.35">
      <c r="A430" s="214"/>
      <c r="B430" s="220" t="s">
        <v>477</v>
      </c>
      <c r="C430" s="239">
        <v>1575</v>
      </c>
      <c r="D430" s="239">
        <v>1157</v>
      </c>
      <c r="E430" s="237">
        <v>1003</v>
      </c>
      <c r="F430" s="237">
        <v>133</v>
      </c>
      <c r="G430" s="237">
        <v>418</v>
      </c>
      <c r="H430" s="237">
        <v>397</v>
      </c>
      <c r="I430" s="237">
        <v>7</v>
      </c>
      <c r="J430" s="237">
        <v>0</v>
      </c>
      <c r="Q430"/>
      <c r="R430"/>
      <c r="S430"/>
      <c r="T430"/>
      <c r="U430"/>
    </row>
    <row r="431" spans="1:21" ht="17.25" thickBot="1" x14ac:dyDescent="0.35">
      <c r="A431" s="214"/>
      <c r="B431" s="220" t="s">
        <v>478</v>
      </c>
      <c r="C431" s="239">
        <v>1289</v>
      </c>
      <c r="D431" s="237">
        <v>942</v>
      </c>
      <c r="E431" s="237">
        <v>835</v>
      </c>
      <c r="F431" s="237">
        <v>99</v>
      </c>
      <c r="G431" s="237">
        <v>348</v>
      </c>
      <c r="H431" s="237">
        <v>321</v>
      </c>
      <c r="I431" s="237">
        <v>4</v>
      </c>
      <c r="J431" s="237" t="s">
        <v>79</v>
      </c>
      <c r="Q431"/>
      <c r="R431"/>
      <c r="S431"/>
      <c r="T431"/>
      <c r="U431"/>
    </row>
    <row r="432" spans="1:21" ht="17.25" thickBot="1" x14ac:dyDescent="0.35">
      <c r="A432" s="214"/>
      <c r="B432" s="220" t="s">
        <v>479</v>
      </c>
      <c r="C432" s="237">
        <v>1052</v>
      </c>
      <c r="D432" s="237">
        <v>792</v>
      </c>
      <c r="E432" s="237">
        <v>705</v>
      </c>
      <c r="F432" s="237">
        <v>83</v>
      </c>
      <c r="G432" s="237">
        <v>288</v>
      </c>
      <c r="H432" s="237">
        <v>271</v>
      </c>
      <c r="I432" s="237">
        <v>1</v>
      </c>
      <c r="J432" s="237">
        <v>-28</v>
      </c>
      <c r="Q432"/>
      <c r="R432"/>
      <c r="S432"/>
      <c r="T432"/>
      <c r="U432"/>
    </row>
    <row r="433" spans="1:21" x14ac:dyDescent="0.3">
      <c r="A433" s="214"/>
      <c r="B433" s="207" t="s">
        <v>499</v>
      </c>
      <c r="C433"/>
      <c r="D433"/>
      <c r="E433"/>
      <c r="F433"/>
      <c r="G433"/>
      <c r="H433"/>
      <c r="I433"/>
      <c r="Q433"/>
      <c r="R433"/>
      <c r="S433"/>
      <c r="T433"/>
      <c r="U433"/>
    </row>
    <row r="434" spans="1:21" x14ac:dyDescent="0.3">
      <c r="A434" s="214"/>
      <c r="B434" s="207" t="s">
        <v>954</v>
      </c>
      <c r="C434"/>
      <c r="D434"/>
      <c r="E434"/>
      <c r="F434"/>
      <c r="G434"/>
      <c r="H434"/>
      <c r="I434"/>
      <c r="Q434"/>
      <c r="R434"/>
      <c r="S434"/>
      <c r="T434"/>
      <c r="U434"/>
    </row>
    <row r="435" spans="1:21" x14ac:dyDescent="0.3">
      <c r="A435" s="214"/>
      <c r="Q435"/>
      <c r="R435"/>
      <c r="S435"/>
      <c r="T435"/>
      <c r="U435"/>
    </row>
    <row r="436" spans="1:21" x14ac:dyDescent="0.3">
      <c r="A436" s="214"/>
      <c r="Q436"/>
      <c r="R436"/>
      <c r="S436"/>
      <c r="T436"/>
      <c r="U436"/>
    </row>
  </sheetData>
  <mergeCells count="32">
    <mergeCell ref="J411:J412"/>
    <mergeCell ref="B404:B405"/>
    <mergeCell ref="C404:C405"/>
    <mergeCell ref="B266:B267"/>
    <mergeCell ref="B271:B272"/>
    <mergeCell ref="B410:B412"/>
    <mergeCell ref="C410:C412"/>
    <mergeCell ref="D411:D412"/>
    <mergeCell ref="D404:E404"/>
    <mergeCell ref="D271:L271"/>
    <mergeCell ref="G411:G412"/>
    <mergeCell ref="E411:F411"/>
    <mergeCell ref="B3:B4"/>
    <mergeCell ref="C3:E3"/>
    <mergeCell ref="F3:H3"/>
    <mergeCell ref="F68:H68"/>
    <mergeCell ref="C68:E68"/>
    <mergeCell ref="B88:H88"/>
    <mergeCell ref="B327:B328"/>
    <mergeCell ref="C327:E327"/>
    <mergeCell ref="F327:H327"/>
    <mergeCell ref="B311:B312"/>
    <mergeCell ref="C311:E311"/>
    <mergeCell ref="F311:H311"/>
    <mergeCell ref="E170:F170"/>
    <mergeCell ref="B260:C261"/>
    <mergeCell ref="D260:D261"/>
    <mergeCell ref="B262:B263"/>
    <mergeCell ref="B264:B265"/>
    <mergeCell ref="C271:C272"/>
    <mergeCell ref="B170:B171"/>
    <mergeCell ref="C170:D170"/>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AI70"/>
  <sheetViews>
    <sheetView zoomScale="65" zoomScaleNormal="65" workbookViewId="0"/>
  </sheetViews>
  <sheetFormatPr defaultRowHeight="16.5" x14ac:dyDescent="0.3"/>
  <cols>
    <col min="1" max="1" width="9.140625" style="249"/>
    <col min="2" max="2" width="42.7109375" style="1" customWidth="1"/>
    <col min="3" max="3" width="108.5703125" style="1" customWidth="1"/>
    <col min="4" max="4" width="22.7109375" style="1" customWidth="1"/>
    <col min="5" max="5" width="24" style="1" customWidth="1"/>
    <col min="6" max="6" width="12.28515625" style="1" customWidth="1"/>
    <col min="7" max="13" width="9.140625" style="1"/>
    <col min="14" max="15" width="9.28515625" style="1" bestFit="1" customWidth="1"/>
    <col min="16" max="16384" width="9.140625" style="1"/>
  </cols>
  <sheetData>
    <row r="2" spans="1:5" ht="17.25" thickBot="1" x14ac:dyDescent="0.35">
      <c r="B2" s="240" t="s">
        <v>1214</v>
      </c>
    </row>
    <row r="3" spans="1:5" ht="42" customHeight="1" x14ac:dyDescent="0.3">
      <c r="B3" s="754" t="s">
        <v>1406</v>
      </c>
      <c r="C3" s="659" t="s">
        <v>866</v>
      </c>
      <c r="D3" s="755" t="s">
        <v>1407</v>
      </c>
      <c r="E3" s="659" t="s">
        <v>1408</v>
      </c>
    </row>
    <row r="4" spans="1:5" ht="17.25" thickBot="1" x14ac:dyDescent="0.35">
      <c r="B4" s="248" t="s">
        <v>867</v>
      </c>
      <c r="C4" s="660"/>
      <c r="D4" s="756"/>
      <c r="E4" s="661"/>
    </row>
    <row r="5" spans="1:5" ht="17.25" thickBot="1" x14ac:dyDescent="0.35">
      <c r="B5" s="662" t="s">
        <v>868</v>
      </c>
      <c r="C5" s="663"/>
      <c r="D5" s="664"/>
      <c r="E5" s="665"/>
    </row>
    <row r="6" spans="1:5" ht="97.5" customHeight="1" x14ac:dyDescent="0.3">
      <c r="B6" s="243" t="s">
        <v>1365</v>
      </c>
      <c r="C6" s="672" t="s">
        <v>1362</v>
      </c>
      <c r="D6" s="666" t="s">
        <v>1363</v>
      </c>
      <c r="E6" s="669">
        <v>8279432.0800000001</v>
      </c>
    </row>
    <row r="7" spans="1:5" x14ac:dyDescent="0.3">
      <c r="B7" s="244" t="s">
        <v>870</v>
      </c>
      <c r="C7" s="672"/>
      <c r="D7" s="667"/>
      <c r="E7" s="670"/>
    </row>
    <row r="8" spans="1:5" ht="17.25" thickBot="1" x14ac:dyDescent="0.35">
      <c r="B8" s="245" t="s">
        <v>1364</v>
      </c>
      <c r="C8" s="672"/>
      <c r="D8" s="668"/>
      <c r="E8" s="671"/>
    </row>
    <row r="9" spans="1:5" ht="57" customHeight="1" x14ac:dyDescent="0.3">
      <c r="B9" s="558" t="s">
        <v>871</v>
      </c>
      <c r="C9" s="673" t="s">
        <v>1345</v>
      </c>
      <c r="D9" s="666" t="s">
        <v>1346</v>
      </c>
      <c r="E9" s="669">
        <v>49321239.759999998</v>
      </c>
    </row>
    <row r="10" spans="1:5" ht="18" customHeight="1" x14ac:dyDescent="0.3">
      <c r="B10" s="246" t="s">
        <v>870</v>
      </c>
      <c r="C10" s="674"/>
      <c r="D10" s="667"/>
      <c r="E10" s="670"/>
    </row>
    <row r="11" spans="1:5" ht="43.5" customHeight="1" thickBot="1" x14ac:dyDescent="0.35">
      <c r="B11" s="247" t="s">
        <v>872</v>
      </c>
      <c r="C11" s="675"/>
      <c r="D11" s="668"/>
      <c r="E11" s="671"/>
    </row>
    <row r="12" spans="1:5" ht="43.5" customHeight="1" x14ac:dyDescent="0.3">
      <c r="B12" s="243" t="s">
        <v>873</v>
      </c>
      <c r="C12" s="673" t="s">
        <v>1189</v>
      </c>
      <c r="D12" s="666" t="s">
        <v>1347</v>
      </c>
      <c r="E12" s="669">
        <v>48779382.329999998</v>
      </c>
    </row>
    <row r="13" spans="1:5" ht="177" customHeight="1" x14ac:dyDescent="0.3">
      <c r="B13" s="559" t="s">
        <v>870</v>
      </c>
      <c r="C13" s="674"/>
      <c r="D13" s="667"/>
      <c r="E13" s="670"/>
    </row>
    <row r="14" spans="1:5" ht="17.25" customHeight="1" thickBot="1" x14ac:dyDescent="0.35">
      <c r="B14" s="560" t="s">
        <v>872</v>
      </c>
      <c r="C14" s="675"/>
      <c r="D14" s="668"/>
      <c r="E14" s="671"/>
    </row>
    <row r="15" spans="1:5" s="139" customFormat="1" x14ac:dyDescent="0.3">
      <c r="A15" s="757"/>
      <c r="B15" s="9" t="s">
        <v>877</v>
      </c>
    </row>
    <row r="18" spans="2:4" ht="17.25" thickBot="1" x14ac:dyDescent="0.35">
      <c r="B18" s="240" t="s">
        <v>1338</v>
      </c>
    </row>
    <row r="19" spans="2:4" ht="17.25" thickBot="1" x14ac:dyDescent="0.35">
      <c r="B19" s="19" t="s">
        <v>874</v>
      </c>
      <c r="C19" s="152">
        <v>2019</v>
      </c>
    </row>
    <row r="20" spans="2:4" ht="17.25" thickBot="1" x14ac:dyDescent="0.35">
      <c r="B20" s="122" t="s">
        <v>875</v>
      </c>
      <c r="C20" s="123">
        <v>44</v>
      </c>
    </row>
    <row r="21" spans="2:4" ht="17.25" thickBot="1" x14ac:dyDescent="0.35">
      <c r="B21" s="122" t="s">
        <v>1190</v>
      </c>
      <c r="C21" s="123">
        <v>1</v>
      </c>
    </row>
    <row r="22" spans="2:4" ht="17.25" thickBot="1" x14ac:dyDescent="0.35">
      <c r="B22" s="122" t="s">
        <v>876</v>
      </c>
      <c r="C22" s="123">
        <v>0</v>
      </c>
    </row>
    <row r="23" spans="2:4" ht="17.25" thickBot="1" x14ac:dyDescent="0.35">
      <c r="B23" s="120" t="s">
        <v>14</v>
      </c>
      <c r="C23" s="121">
        <v>44</v>
      </c>
    </row>
    <row r="24" spans="2:4" x14ac:dyDescent="0.3">
      <c r="B24" s="9" t="s">
        <v>877</v>
      </c>
    </row>
    <row r="26" spans="2:4" ht="17.25" thickBot="1" x14ac:dyDescent="0.35">
      <c r="B26" s="240" t="s">
        <v>1339</v>
      </c>
    </row>
    <row r="27" spans="2:4" ht="17.25" thickBot="1" x14ac:dyDescent="0.35">
      <c r="B27" s="19" t="s">
        <v>878</v>
      </c>
      <c r="C27" s="152" t="s">
        <v>879</v>
      </c>
      <c r="D27" s="152" t="s">
        <v>880</v>
      </c>
    </row>
    <row r="28" spans="2:4" ht="17.25" thickBot="1" x14ac:dyDescent="0.35">
      <c r="B28" s="122" t="s">
        <v>1191</v>
      </c>
      <c r="C28" s="123" t="s">
        <v>1192</v>
      </c>
      <c r="D28" s="117">
        <v>1</v>
      </c>
    </row>
    <row r="29" spans="2:4" ht="17.25" thickBot="1" x14ac:dyDescent="0.35">
      <c r="B29" s="122" t="s">
        <v>1193</v>
      </c>
      <c r="C29" s="123" t="s">
        <v>1194</v>
      </c>
      <c r="D29" s="117">
        <v>1</v>
      </c>
    </row>
    <row r="30" spans="2:4" ht="17.25" thickBot="1" x14ac:dyDescent="0.35">
      <c r="B30" s="122" t="s">
        <v>1195</v>
      </c>
      <c r="C30" s="123" t="s">
        <v>1196</v>
      </c>
      <c r="D30" s="117">
        <v>1</v>
      </c>
    </row>
    <row r="31" spans="2:4" ht="17.25" thickBot="1" x14ac:dyDescent="0.35">
      <c r="B31" s="122" t="s">
        <v>1197</v>
      </c>
      <c r="C31" s="123" t="s">
        <v>1198</v>
      </c>
      <c r="D31" s="117">
        <v>1</v>
      </c>
    </row>
    <row r="32" spans="2:4" ht="33.75" thickBot="1" x14ac:dyDescent="0.35">
      <c r="B32" s="39" t="s">
        <v>1199</v>
      </c>
      <c r="C32" s="123" t="s">
        <v>1200</v>
      </c>
      <c r="D32" s="117">
        <v>2</v>
      </c>
    </row>
    <row r="33" spans="1:25" ht="17.25" thickBot="1" x14ac:dyDescent="0.35">
      <c r="B33" s="122" t="s">
        <v>1201</v>
      </c>
      <c r="C33" s="123" t="s">
        <v>881</v>
      </c>
      <c r="D33" s="117">
        <v>1</v>
      </c>
    </row>
    <row r="34" spans="1:25" ht="17.25" thickBot="1" x14ac:dyDescent="0.35">
      <c r="B34" s="122" t="s">
        <v>1202</v>
      </c>
      <c r="C34" s="123" t="s">
        <v>1203</v>
      </c>
      <c r="D34" s="117">
        <v>1</v>
      </c>
    </row>
    <row r="35" spans="1:25" ht="66.75" thickBot="1" x14ac:dyDescent="0.35">
      <c r="B35" s="39" t="s">
        <v>1204</v>
      </c>
      <c r="C35" s="123" t="s">
        <v>1205</v>
      </c>
      <c r="D35" s="117">
        <v>4</v>
      </c>
    </row>
    <row r="36" spans="1:25" ht="17.25" thickBot="1" x14ac:dyDescent="0.35">
      <c r="B36" s="122" t="s">
        <v>1206</v>
      </c>
      <c r="C36" s="123" t="s">
        <v>1207</v>
      </c>
      <c r="D36" s="117">
        <v>1</v>
      </c>
    </row>
    <row r="37" spans="1:25" ht="17.25" thickBot="1" x14ac:dyDescent="0.35">
      <c r="B37" s="122" t="s">
        <v>1208</v>
      </c>
      <c r="C37" s="123" t="s">
        <v>883</v>
      </c>
      <c r="D37" s="117">
        <v>1</v>
      </c>
    </row>
    <row r="38" spans="1:25" ht="17.25" thickBot="1" x14ac:dyDescent="0.35">
      <c r="B38" s="122" t="s">
        <v>1209</v>
      </c>
      <c r="C38" s="123" t="s">
        <v>1210</v>
      </c>
      <c r="D38" s="117">
        <v>1</v>
      </c>
    </row>
    <row r="39" spans="1:25" ht="17.25" thickBot="1" x14ac:dyDescent="0.35">
      <c r="B39" s="122" t="s">
        <v>1211</v>
      </c>
      <c r="C39" s="123" t="s">
        <v>1212</v>
      </c>
      <c r="D39" s="117">
        <v>1</v>
      </c>
    </row>
    <row r="40" spans="1:25" ht="31.5" customHeight="1" thickBot="1" x14ac:dyDescent="0.35">
      <c r="B40" s="39" t="s">
        <v>1213</v>
      </c>
      <c r="C40" s="123" t="s">
        <v>882</v>
      </c>
      <c r="D40" s="117">
        <v>4</v>
      </c>
    </row>
    <row r="41" spans="1:25" ht="17.25" thickBot="1" x14ac:dyDescent="0.35">
      <c r="B41" s="120" t="s">
        <v>14</v>
      </c>
      <c r="C41" s="121" t="s">
        <v>869</v>
      </c>
      <c r="D41" s="116">
        <v>20</v>
      </c>
    </row>
    <row r="42" spans="1:25" s="141" customFormat="1" x14ac:dyDescent="0.3">
      <c r="A42" s="147"/>
      <c r="B42" s="242" t="s">
        <v>877</v>
      </c>
      <c r="V42" s="1"/>
      <c r="W42" s="1"/>
      <c r="X42" s="1"/>
      <c r="Y42" s="1"/>
    </row>
    <row r="43" spans="1:25" x14ac:dyDescent="0.3">
      <c r="A43" s="758"/>
    </row>
    <row r="63" spans="20:35" x14ac:dyDescent="0.3">
      <c r="T63" s="241"/>
      <c r="X63" s="141"/>
      <c r="Y63" s="141"/>
      <c r="Z63" s="141"/>
      <c r="AA63" s="141"/>
      <c r="AB63" s="141"/>
      <c r="AC63" s="141"/>
      <c r="AD63" s="141"/>
      <c r="AE63" s="141"/>
      <c r="AF63" s="141"/>
      <c r="AG63" s="141"/>
      <c r="AH63" s="141"/>
      <c r="AI63" s="141"/>
    </row>
    <row r="64" spans="20:35" x14ac:dyDescent="0.3">
      <c r="T64" s="241"/>
      <c r="X64" s="141"/>
      <c r="Y64" s="141"/>
      <c r="Z64" s="141"/>
      <c r="AA64" s="141"/>
      <c r="AB64" s="141"/>
      <c r="AC64" s="141"/>
      <c r="AD64" s="141"/>
      <c r="AE64" s="141"/>
      <c r="AF64" s="141"/>
      <c r="AG64" s="141"/>
      <c r="AH64" s="141"/>
      <c r="AI64" s="141"/>
    </row>
    <row r="65" spans="24:35" x14ac:dyDescent="0.3">
      <c r="X65" s="141"/>
      <c r="Y65" s="141"/>
      <c r="Z65" s="141"/>
      <c r="AA65" s="141"/>
      <c r="AB65" s="141"/>
      <c r="AC65" s="141"/>
      <c r="AD65" s="141"/>
      <c r="AE65" s="141"/>
      <c r="AF65" s="141"/>
      <c r="AG65" s="141"/>
      <c r="AH65" s="141"/>
      <c r="AI65" s="141"/>
    </row>
    <row r="66" spans="24:35" x14ac:dyDescent="0.3">
      <c r="X66" s="141"/>
      <c r="Y66" s="141"/>
      <c r="Z66" s="141"/>
      <c r="AA66" s="141"/>
      <c r="AB66" s="141"/>
      <c r="AC66" s="141"/>
      <c r="AD66" s="141"/>
      <c r="AE66" s="141"/>
      <c r="AF66" s="141"/>
      <c r="AG66" s="141"/>
      <c r="AH66" s="141"/>
      <c r="AI66" s="141"/>
    </row>
    <row r="67" spans="24:35" x14ac:dyDescent="0.3">
      <c r="X67" s="141"/>
      <c r="Y67" s="141"/>
      <c r="Z67" s="141"/>
      <c r="AA67" s="141"/>
      <c r="AB67" s="141"/>
      <c r="AC67" s="141"/>
      <c r="AD67" s="141"/>
      <c r="AE67" s="141"/>
      <c r="AF67" s="141"/>
      <c r="AG67" s="141"/>
      <c r="AH67" s="141"/>
      <c r="AI67" s="141"/>
    </row>
    <row r="68" spans="24:35" x14ac:dyDescent="0.3">
      <c r="X68" s="141"/>
      <c r="Y68" s="141"/>
      <c r="Z68" s="141"/>
      <c r="AA68" s="141"/>
      <c r="AB68" s="141"/>
      <c r="AC68" s="141"/>
      <c r="AD68" s="141"/>
      <c r="AE68" s="141"/>
      <c r="AF68" s="141"/>
      <c r="AG68" s="141"/>
      <c r="AH68" s="141"/>
      <c r="AI68" s="141"/>
    </row>
    <row r="69" spans="24:35" x14ac:dyDescent="0.3">
      <c r="X69" s="141"/>
      <c r="Y69" s="102"/>
      <c r="Z69" s="141"/>
      <c r="AA69" s="141"/>
      <c r="AB69" s="141"/>
      <c r="AC69" s="141"/>
      <c r="AD69" s="141"/>
      <c r="AE69" s="141"/>
      <c r="AF69" s="141"/>
      <c r="AG69" s="141"/>
      <c r="AH69" s="141"/>
      <c r="AI69" s="141"/>
    </row>
    <row r="70" spans="24:35" x14ac:dyDescent="0.3">
      <c r="X70" s="141"/>
      <c r="Y70" s="102" t="s">
        <v>321</v>
      </c>
      <c r="Z70" s="141"/>
      <c r="AA70" s="141"/>
      <c r="AB70" s="141"/>
      <c r="AC70" s="141"/>
      <c r="AD70" s="141"/>
      <c r="AE70" s="141"/>
      <c r="AF70" s="141"/>
      <c r="AG70" s="141"/>
      <c r="AH70" s="141"/>
      <c r="AI70" s="141"/>
    </row>
  </sheetData>
  <mergeCells count="13">
    <mergeCell ref="C9:C11"/>
    <mergeCell ref="D9:D11"/>
    <mergeCell ref="E9:E11"/>
    <mergeCell ref="C12:C14"/>
    <mergeCell ref="D12:D14"/>
    <mergeCell ref="E12:E14"/>
    <mergeCell ref="C3:C4"/>
    <mergeCell ref="D3:D4"/>
    <mergeCell ref="E3:E4"/>
    <mergeCell ref="B5:E5"/>
    <mergeCell ref="D6:D8"/>
    <mergeCell ref="E6:E8"/>
    <mergeCell ref="C6:C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B2:I46"/>
  <sheetViews>
    <sheetView zoomScale="80" zoomScaleNormal="80" workbookViewId="0"/>
  </sheetViews>
  <sheetFormatPr defaultRowHeight="16.5" x14ac:dyDescent="0.3"/>
  <cols>
    <col min="1" max="1" width="4.28515625" style="1" customWidth="1"/>
    <col min="2" max="2" width="9.140625" style="1"/>
    <col min="3" max="3" width="20.7109375" style="1" customWidth="1"/>
    <col min="4" max="4" width="14" style="1" customWidth="1"/>
    <col min="5" max="5" width="11.28515625" style="1" customWidth="1"/>
    <col min="6" max="6" width="16.85546875" style="1" customWidth="1"/>
    <col min="7" max="7" width="10.7109375" style="1" customWidth="1"/>
    <col min="8" max="8" width="9.140625" style="1"/>
    <col min="10" max="10" width="9.140625" style="1"/>
    <col min="11" max="13" width="9.140625" style="1" customWidth="1"/>
    <col min="14" max="14" width="16.28515625" style="1" bestFit="1" customWidth="1"/>
    <col min="15" max="16384" width="9.140625" style="1"/>
  </cols>
  <sheetData>
    <row r="2" spans="2:8" x14ac:dyDescent="0.3">
      <c r="B2" s="2" t="s">
        <v>1393</v>
      </c>
      <c r="C2" s="2"/>
    </row>
    <row r="6" spans="2:8" x14ac:dyDescent="0.3">
      <c r="H6" s="241"/>
    </row>
    <row r="7" spans="2:8" x14ac:dyDescent="0.3">
      <c r="H7" s="241"/>
    </row>
    <row r="8" spans="2:8" x14ac:dyDescent="0.3">
      <c r="H8" s="241"/>
    </row>
    <row r="9" spans="2:8" x14ac:dyDescent="0.3">
      <c r="H9" s="241"/>
    </row>
    <row r="10" spans="2:8" x14ac:dyDescent="0.3">
      <c r="H10" s="241"/>
    </row>
    <row r="11" spans="2:8" x14ac:dyDescent="0.3">
      <c r="H11" s="241"/>
    </row>
    <row r="12" spans="2:8" x14ac:dyDescent="0.3">
      <c r="H12" s="241"/>
    </row>
    <row r="13" spans="2:8" x14ac:dyDescent="0.3">
      <c r="H13" s="241"/>
    </row>
    <row r="14" spans="2:8" x14ac:dyDescent="0.3">
      <c r="H14" s="241"/>
    </row>
    <row r="15" spans="2:8" x14ac:dyDescent="0.3">
      <c r="H15" s="241"/>
    </row>
    <row r="17" spans="2:9" x14ac:dyDescent="0.3">
      <c r="B17" s="3" t="s">
        <v>1340</v>
      </c>
    </row>
    <row r="18" spans="2:9" x14ac:dyDescent="0.3">
      <c r="B18" s="3"/>
    </row>
    <row r="20" spans="2:9" ht="31.5" customHeight="1" x14ac:dyDescent="0.3">
      <c r="D20" s="4"/>
      <c r="E20" s="263" t="s">
        <v>967</v>
      </c>
      <c r="F20" s="263" t="s">
        <v>1309</v>
      </c>
    </row>
    <row r="21" spans="2:9" x14ac:dyDescent="0.3">
      <c r="D21" s="259">
        <v>2010</v>
      </c>
      <c r="E21" s="260">
        <v>68.093000000000004</v>
      </c>
      <c r="F21" s="260">
        <v>70.17880000000001</v>
      </c>
    </row>
    <row r="22" spans="2:9" x14ac:dyDescent="0.3">
      <c r="D22" s="259">
        <v>2011</v>
      </c>
      <c r="E22" s="260">
        <v>71.214399999999998</v>
      </c>
      <c r="F22" s="260">
        <v>72.188999999999993</v>
      </c>
    </row>
    <row r="23" spans="2:9" x14ac:dyDescent="0.3">
      <c r="D23" s="259">
        <v>2012</v>
      </c>
      <c r="E23" s="260">
        <v>73.483800000000002</v>
      </c>
      <c r="F23" s="260">
        <v>73.557600000000008</v>
      </c>
    </row>
    <row r="24" spans="2:9" x14ac:dyDescent="0.3">
      <c r="D24" s="259">
        <v>2013</v>
      </c>
      <c r="E24" s="260">
        <v>74.354799999999997</v>
      </c>
      <c r="F24" s="260">
        <v>74.051000000000002</v>
      </c>
    </row>
    <row r="25" spans="2:9" x14ac:dyDescent="0.3">
      <c r="D25" s="259">
        <v>2014</v>
      </c>
      <c r="E25" s="260">
        <v>76.255899999999997</v>
      </c>
      <c r="F25" s="260">
        <v>76.089199999999991</v>
      </c>
    </row>
    <row r="26" spans="2:9" x14ac:dyDescent="0.3">
      <c r="D26" s="259">
        <v>2015</v>
      </c>
      <c r="E26" s="260">
        <v>79.758200000000002</v>
      </c>
      <c r="F26" s="260">
        <v>79.758200000000002</v>
      </c>
    </row>
    <row r="27" spans="2:9" x14ac:dyDescent="0.3">
      <c r="D27" s="259">
        <v>2016</v>
      </c>
      <c r="E27" s="260">
        <v>81.038300000000007</v>
      </c>
      <c r="F27" s="260">
        <v>81.451700000000002</v>
      </c>
    </row>
    <row r="28" spans="2:9" x14ac:dyDescent="0.3">
      <c r="D28" s="259">
        <v>2017</v>
      </c>
      <c r="E28" s="260">
        <v>84.521199999999993</v>
      </c>
      <c r="F28" s="260">
        <v>83.933000000000007</v>
      </c>
    </row>
    <row r="29" spans="2:9" x14ac:dyDescent="0.3">
      <c r="D29" s="259">
        <v>2018</v>
      </c>
      <c r="E29" s="261">
        <v>89.605899999999991</v>
      </c>
      <c r="F29" s="262">
        <v>87.203699999999998</v>
      </c>
    </row>
    <row r="30" spans="2:9" x14ac:dyDescent="0.3">
      <c r="D30" s="259">
        <v>2019</v>
      </c>
      <c r="E30" s="261">
        <v>94.171199999999999</v>
      </c>
      <c r="F30" s="262">
        <v>89.295299999999997</v>
      </c>
    </row>
    <row r="31" spans="2:9" x14ac:dyDescent="0.3">
      <c r="I31" s="1"/>
    </row>
    <row r="32" spans="2:9" x14ac:dyDescent="0.3">
      <c r="I32" s="1"/>
    </row>
    <row r="33" spans="9:9" x14ac:dyDescent="0.3">
      <c r="I33" s="1"/>
    </row>
    <row r="34" spans="9:9" x14ac:dyDescent="0.3">
      <c r="I34" s="1"/>
    </row>
    <row r="35" spans="9:9" x14ac:dyDescent="0.3">
      <c r="I35" s="1"/>
    </row>
    <row r="36" spans="9:9" x14ac:dyDescent="0.3">
      <c r="I36" s="1"/>
    </row>
    <row r="37" spans="9:9" x14ac:dyDescent="0.3">
      <c r="I37" s="1"/>
    </row>
    <row r="38" spans="9:9" x14ac:dyDescent="0.3">
      <c r="I38" s="1"/>
    </row>
    <row r="39" spans="9:9" x14ac:dyDescent="0.3">
      <c r="I39" s="1"/>
    </row>
    <row r="40" spans="9:9" x14ac:dyDescent="0.3">
      <c r="I40" s="1"/>
    </row>
    <row r="41" spans="9:9" x14ac:dyDescent="0.3">
      <c r="I41" s="1"/>
    </row>
    <row r="42" spans="9:9" x14ac:dyDescent="0.3">
      <c r="I42" s="1"/>
    </row>
    <row r="43" spans="9:9" x14ac:dyDescent="0.3">
      <c r="I43" s="1"/>
    </row>
    <row r="44" spans="9:9" x14ac:dyDescent="0.3">
      <c r="I44" s="1"/>
    </row>
    <row r="45" spans="9:9" x14ac:dyDescent="0.3">
      <c r="I45" s="1"/>
    </row>
    <row r="46" spans="9:9" x14ac:dyDescent="0.3">
      <c r="I46" s="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1:Z125"/>
  <sheetViews>
    <sheetView zoomScale="80" zoomScaleNormal="80" workbookViewId="0">
      <selection activeCell="F7" sqref="F7"/>
    </sheetView>
  </sheetViews>
  <sheetFormatPr defaultRowHeight="16.5" x14ac:dyDescent="0.3"/>
  <cols>
    <col min="1" max="1" width="9.42578125" style="109" customWidth="1"/>
    <col min="2" max="2" width="10.85546875" style="1" customWidth="1"/>
    <col min="3" max="3" width="12.7109375" style="1" bestFit="1" customWidth="1"/>
    <col min="4" max="4" width="7.7109375" style="1" bestFit="1" customWidth="1"/>
    <col min="5" max="5" width="10.85546875" style="1" customWidth="1"/>
    <col min="6" max="6" width="9.140625" style="1"/>
    <col min="7" max="7" width="8.85546875" style="1" bestFit="1" customWidth="1"/>
    <col min="8" max="10" width="9.140625" style="1"/>
    <col min="11" max="11" width="26.28515625" style="1" customWidth="1"/>
    <col min="12" max="12" width="19" style="1" customWidth="1"/>
    <col min="13" max="13" width="9.7109375" style="1" customWidth="1"/>
    <col min="14" max="16" width="8.85546875" style="1" customWidth="1"/>
    <col min="17" max="18" width="9.5703125" style="1" customWidth="1"/>
    <col min="19" max="19" width="9.140625" style="1"/>
    <col min="20" max="20" width="15.85546875" style="1" bestFit="1" customWidth="1"/>
    <col min="21" max="21" width="12" style="1" customWidth="1"/>
    <col min="22" max="26" width="10.140625" style="1" bestFit="1" customWidth="1"/>
    <col min="27" max="267" width="9.140625" style="1"/>
    <col min="268" max="268" width="19" style="1" bestFit="1" customWidth="1"/>
    <col min="269" max="269" width="48.42578125" style="1" bestFit="1" customWidth="1"/>
    <col min="270" max="272" width="8.85546875" style="1" bestFit="1" customWidth="1"/>
    <col min="273" max="274" width="9.5703125" style="1" bestFit="1" customWidth="1"/>
    <col min="275" max="523" width="9.140625" style="1"/>
    <col min="524" max="524" width="19" style="1" bestFit="1" customWidth="1"/>
    <col min="525" max="525" width="48.42578125" style="1" bestFit="1" customWidth="1"/>
    <col min="526" max="528" width="8.85546875" style="1" bestFit="1" customWidth="1"/>
    <col min="529" max="530" width="9.5703125" style="1" bestFit="1" customWidth="1"/>
    <col min="531" max="779" width="9.140625" style="1"/>
    <col min="780" max="780" width="19" style="1" bestFit="1" customWidth="1"/>
    <col min="781" max="781" width="48.42578125" style="1" bestFit="1" customWidth="1"/>
    <col min="782" max="784" width="8.85546875" style="1" bestFit="1" customWidth="1"/>
    <col min="785" max="786" width="9.5703125" style="1" bestFit="1" customWidth="1"/>
    <col min="787" max="1035" width="9.140625" style="1"/>
    <col min="1036" max="1036" width="19" style="1" bestFit="1" customWidth="1"/>
    <col min="1037" max="1037" width="48.42578125" style="1" bestFit="1" customWidth="1"/>
    <col min="1038" max="1040" width="8.85546875" style="1" bestFit="1" customWidth="1"/>
    <col min="1041" max="1042" width="9.5703125" style="1" bestFit="1" customWidth="1"/>
    <col min="1043" max="1291" width="9.140625" style="1"/>
    <col min="1292" max="1292" width="19" style="1" bestFit="1" customWidth="1"/>
    <col min="1293" max="1293" width="48.42578125" style="1" bestFit="1" customWidth="1"/>
    <col min="1294" max="1296" width="8.85546875" style="1" bestFit="1" customWidth="1"/>
    <col min="1297" max="1298" width="9.5703125" style="1" bestFit="1" customWidth="1"/>
    <col min="1299" max="1547" width="9.140625" style="1"/>
    <col min="1548" max="1548" width="19" style="1" bestFit="1" customWidth="1"/>
    <col min="1549" max="1549" width="48.42578125" style="1" bestFit="1" customWidth="1"/>
    <col min="1550" max="1552" width="8.85546875" style="1" bestFit="1" customWidth="1"/>
    <col min="1553" max="1554" width="9.5703125" style="1" bestFit="1" customWidth="1"/>
    <col min="1555" max="1803" width="9.140625" style="1"/>
    <col min="1804" max="1804" width="19" style="1" bestFit="1" customWidth="1"/>
    <col min="1805" max="1805" width="48.42578125" style="1" bestFit="1" customWidth="1"/>
    <col min="1806" max="1808" width="8.85546875" style="1" bestFit="1" customWidth="1"/>
    <col min="1809" max="1810" width="9.5703125" style="1" bestFit="1" customWidth="1"/>
    <col min="1811" max="2059" width="9.140625" style="1"/>
    <col min="2060" max="2060" width="19" style="1" bestFit="1" customWidth="1"/>
    <col min="2061" max="2061" width="48.42578125" style="1" bestFit="1" customWidth="1"/>
    <col min="2062" max="2064" width="8.85546875" style="1" bestFit="1" customWidth="1"/>
    <col min="2065" max="2066" width="9.5703125" style="1" bestFit="1" customWidth="1"/>
    <col min="2067" max="2315" width="9.140625" style="1"/>
    <col min="2316" max="2316" width="19" style="1" bestFit="1" customWidth="1"/>
    <col min="2317" max="2317" width="48.42578125" style="1" bestFit="1" customWidth="1"/>
    <col min="2318" max="2320" width="8.85546875" style="1" bestFit="1" customWidth="1"/>
    <col min="2321" max="2322" width="9.5703125" style="1" bestFit="1" customWidth="1"/>
    <col min="2323" max="2571" width="9.140625" style="1"/>
    <col min="2572" max="2572" width="19" style="1" bestFit="1" customWidth="1"/>
    <col min="2573" max="2573" width="48.42578125" style="1" bestFit="1" customWidth="1"/>
    <col min="2574" max="2576" width="8.85546875" style="1" bestFit="1" customWidth="1"/>
    <col min="2577" max="2578" width="9.5703125" style="1" bestFit="1" customWidth="1"/>
    <col min="2579" max="2827" width="9.140625" style="1"/>
    <col min="2828" max="2828" width="19" style="1" bestFit="1" customWidth="1"/>
    <col min="2829" max="2829" width="48.42578125" style="1" bestFit="1" customWidth="1"/>
    <col min="2830" max="2832" width="8.85546875" style="1" bestFit="1" customWidth="1"/>
    <col min="2833" max="2834" width="9.5703125" style="1" bestFit="1" customWidth="1"/>
    <col min="2835" max="3083" width="9.140625" style="1"/>
    <col min="3084" max="3084" width="19" style="1" bestFit="1" customWidth="1"/>
    <col min="3085" max="3085" width="48.42578125" style="1" bestFit="1" customWidth="1"/>
    <col min="3086" max="3088" width="8.85546875" style="1" bestFit="1" customWidth="1"/>
    <col min="3089" max="3090" width="9.5703125" style="1" bestFit="1" customWidth="1"/>
    <col min="3091" max="3339" width="9.140625" style="1"/>
    <col min="3340" max="3340" width="19" style="1" bestFit="1" customWidth="1"/>
    <col min="3341" max="3341" width="48.42578125" style="1" bestFit="1" customWidth="1"/>
    <col min="3342" max="3344" width="8.85546875" style="1" bestFit="1" customWidth="1"/>
    <col min="3345" max="3346" width="9.5703125" style="1" bestFit="1" customWidth="1"/>
    <col min="3347" max="3595" width="9.140625" style="1"/>
    <col min="3596" max="3596" width="19" style="1" bestFit="1" customWidth="1"/>
    <col min="3597" max="3597" width="48.42578125" style="1" bestFit="1" customWidth="1"/>
    <col min="3598" max="3600" width="8.85546875" style="1" bestFit="1" customWidth="1"/>
    <col min="3601" max="3602" width="9.5703125" style="1" bestFit="1" customWidth="1"/>
    <col min="3603" max="3851" width="9.140625" style="1"/>
    <col min="3852" max="3852" width="19" style="1" bestFit="1" customWidth="1"/>
    <col min="3853" max="3853" width="48.42578125" style="1" bestFit="1" customWidth="1"/>
    <col min="3854" max="3856" width="8.85546875" style="1" bestFit="1" customWidth="1"/>
    <col min="3857" max="3858" width="9.5703125" style="1" bestFit="1" customWidth="1"/>
    <col min="3859" max="4107" width="9.140625" style="1"/>
    <col min="4108" max="4108" width="19" style="1" bestFit="1" customWidth="1"/>
    <col min="4109" max="4109" width="48.42578125" style="1" bestFit="1" customWidth="1"/>
    <col min="4110" max="4112" width="8.85546875" style="1" bestFit="1" customWidth="1"/>
    <col min="4113" max="4114" width="9.5703125" style="1" bestFit="1" customWidth="1"/>
    <col min="4115" max="4363" width="9.140625" style="1"/>
    <col min="4364" max="4364" width="19" style="1" bestFit="1" customWidth="1"/>
    <col min="4365" max="4365" width="48.42578125" style="1" bestFit="1" customWidth="1"/>
    <col min="4366" max="4368" width="8.85546875" style="1" bestFit="1" customWidth="1"/>
    <col min="4369" max="4370" width="9.5703125" style="1" bestFit="1" customWidth="1"/>
    <col min="4371" max="4619" width="9.140625" style="1"/>
    <col min="4620" max="4620" width="19" style="1" bestFit="1" customWidth="1"/>
    <col min="4621" max="4621" width="48.42578125" style="1" bestFit="1" customWidth="1"/>
    <col min="4622" max="4624" width="8.85546875" style="1" bestFit="1" customWidth="1"/>
    <col min="4625" max="4626" width="9.5703125" style="1" bestFit="1" customWidth="1"/>
    <col min="4627" max="4875" width="9.140625" style="1"/>
    <col min="4876" max="4876" width="19" style="1" bestFit="1" customWidth="1"/>
    <col min="4877" max="4877" width="48.42578125" style="1" bestFit="1" customWidth="1"/>
    <col min="4878" max="4880" width="8.85546875" style="1" bestFit="1" customWidth="1"/>
    <col min="4881" max="4882" width="9.5703125" style="1" bestFit="1" customWidth="1"/>
    <col min="4883" max="5131" width="9.140625" style="1"/>
    <col min="5132" max="5132" width="19" style="1" bestFit="1" customWidth="1"/>
    <col min="5133" max="5133" width="48.42578125" style="1" bestFit="1" customWidth="1"/>
    <col min="5134" max="5136" width="8.85546875" style="1" bestFit="1" customWidth="1"/>
    <col min="5137" max="5138" width="9.5703125" style="1" bestFit="1" customWidth="1"/>
    <col min="5139" max="5387" width="9.140625" style="1"/>
    <col min="5388" max="5388" width="19" style="1" bestFit="1" customWidth="1"/>
    <col min="5389" max="5389" width="48.42578125" style="1" bestFit="1" customWidth="1"/>
    <col min="5390" max="5392" width="8.85546875" style="1" bestFit="1" customWidth="1"/>
    <col min="5393" max="5394" width="9.5703125" style="1" bestFit="1" customWidth="1"/>
    <col min="5395" max="5643" width="9.140625" style="1"/>
    <col min="5644" max="5644" width="19" style="1" bestFit="1" customWidth="1"/>
    <col min="5645" max="5645" width="48.42578125" style="1" bestFit="1" customWidth="1"/>
    <col min="5646" max="5648" width="8.85546875" style="1" bestFit="1" customWidth="1"/>
    <col min="5649" max="5650" width="9.5703125" style="1" bestFit="1" customWidth="1"/>
    <col min="5651" max="5899" width="9.140625" style="1"/>
    <col min="5900" max="5900" width="19" style="1" bestFit="1" customWidth="1"/>
    <col min="5901" max="5901" width="48.42578125" style="1" bestFit="1" customWidth="1"/>
    <col min="5902" max="5904" width="8.85546875" style="1" bestFit="1" customWidth="1"/>
    <col min="5905" max="5906" width="9.5703125" style="1" bestFit="1" customWidth="1"/>
    <col min="5907" max="6155" width="9.140625" style="1"/>
    <col min="6156" max="6156" width="19" style="1" bestFit="1" customWidth="1"/>
    <col min="6157" max="6157" width="48.42578125" style="1" bestFit="1" customWidth="1"/>
    <col min="6158" max="6160" width="8.85546875" style="1" bestFit="1" customWidth="1"/>
    <col min="6161" max="6162" width="9.5703125" style="1" bestFit="1" customWidth="1"/>
    <col min="6163" max="6411" width="9.140625" style="1"/>
    <col min="6412" max="6412" width="19" style="1" bestFit="1" customWidth="1"/>
    <col min="6413" max="6413" width="48.42578125" style="1" bestFit="1" customWidth="1"/>
    <col min="6414" max="6416" width="8.85546875" style="1" bestFit="1" customWidth="1"/>
    <col min="6417" max="6418" width="9.5703125" style="1" bestFit="1" customWidth="1"/>
    <col min="6419" max="6667" width="9.140625" style="1"/>
    <col min="6668" max="6668" width="19" style="1" bestFit="1" customWidth="1"/>
    <col min="6669" max="6669" width="48.42578125" style="1" bestFit="1" customWidth="1"/>
    <col min="6670" max="6672" width="8.85546875" style="1" bestFit="1" customWidth="1"/>
    <col min="6673" max="6674" width="9.5703125" style="1" bestFit="1" customWidth="1"/>
    <col min="6675" max="6923" width="9.140625" style="1"/>
    <col min="6924" max="6924" width="19" style="1" bestFit="1" customWidth="1"/>
    <col min="6925" max="6925" width="48.42578125" style="1" bestFit="1" customWidth="1"/>
    <col min="6926" max="6928" width="8.85546875" style="1" bestFit="1" customWidth="1"/>
    <col min="6929" max="6930" width="9.5703125" style="1" bestFit="1" customWidth="1"/>
    <col min="6931" max="7179" width="9.140625" style="1"/>
    <col min="7180" max="7180" width="19" style="1" bestFit="1" customWidth="1"/>
    <col min="7181" max="7181" width="48.42578125" style="1" bestFit="1" customWidth="1"/>
    <col min="7182" max="7184" width="8.85546875" style="1" bestFit="1" customWidth="1"/>
    <col min="7185" max="7186" width="9.5703125" style="1" bestFit="1" customWidth="1"/>
    <col min="7187" max="7435" width="9.140625" style="1"/>
    <col min="7436" max="7436" width="19" style="1" bestFit="1" customWidth="1"/>
    <col min="7437" max="7437" width="48.42578125" style="1" bestFit="1" customWidth="1"/>
    <col min="7438" max="7440" width="8.85546875" style="1" bestFit="1" customWidth="1"/>
    <col min="7441" max="7442" width="9.5703125" style="1" bestFit="1" customWidth="1"/>
    <col min="7443" max="7691" width="9.140625" style="1"/>
    <col min="7692" max="7692" width="19" style="1" bestFit="1" customWidth="1"/>
    <col min="7693" max="7693" width="48.42578125" style="1" bestFit="1" customWidth="1"/>
    <col min="7694" max="7696" width="8.85546875" style="1" bestFit="1" customWidth="1"/>
    <col min="7697" max="7698" width="9.5703125" style="1" bestFit="1" customWidth="1"/>
    <col min="7699" max="7947" width="9.140625" style="1"/>
    <col min="7948" max="7948" width="19" style="1" bestFit="1" customWidth="1"/>
    <col min="7949" max="7949" width="48.42578125" style="1" bestFit="1" customWidth="1"/>
    <col min="7950" max="7952" width="8.85546875" style="1" bestFit="1" customWidth="1"/>
    <col min="7953" max="7954" width="9.5703125" style="1" bestFit="1" customWidth="1"/>
    <col min="7955" max="8203" width="9.140625" style="1"/>
    <col min="8204" max="8204" width="19" style="1" bestFit="1" customWidth="1"/>
    <col min="8205" max="8205" width="48.42578125" style="1" bestFit="1" customWidth="1"/>
    <col min="8206" max="8208" width="8.85546875" style="1" bestFit="1" customWidth="1"/>
    <col min="8209" max="8210" width="9.5703125" style="1" bestFit="1" customWidth="1"/>
    <col min="8211" max="8459" width="9.140625" style="1"/>
    <col min="8460" max="8460" width="19" style="1" bestFit="1" customWidth="1"/>
    <col min="8461" max="8461" width="48.42578125" style="1" bestFit="1" customWidth="1"/>
    <col min="8462" max="8464" width="8.85546875" style="1" bestFit="1" customWidth="1"/>
    <col min="8465" max="8466" width="9.5703125" style="1" bestFit="1" customWidth="1"/>
    <col min="8467" max="8715" width="9.140625" style="1"/>
    <col min="8716" max="8716" width="19" style="1" bestFit="1" customWidth="1"/>
    <col min="8717" max="8717" width="48.42578125" style="1" bestFit="1" customWidth="1"/>
    <col min="8718" max="8720" width="8.85546875" style="1" bestFit="1" customWidth="1"/>
    <col min="8721" max="8722" width="9.5703125" style="1" bestFit="1" customWidth="1"/>
    <col min="8723" max="8971" width="9.140625" style="1"/>
    <col min="8972" max="8972" width="19" style="1" bestFit="1" customWidth="1"/>
    <col min="8973" max="8973" width="48.42578125" style="1" bestFit="1" customWidth="1"/>
    <col min="8974" max="8976" width="8.85546875" style="1" bestFit="1" customWidth="1"/>
    <col min="8977" max="8978" width="9.5703125" style="1" bestFit="1" customWidth="1"/>
    <col min="8979" max="9227" width="9.140625" style="1"/>
    <col min="9228" max="9228" width="19" style="1" bestFit="1" customWidth="1"/>
    <col min="9229" max="9229" width="48.42578125" style="1" bestFit="1" customWidth="1"/>
    <col min="9230" max="9232" width="8.85546875" style="1" bestFit="1" customWidth="1"/>
    <col min="9233" max="9234" width="9.5703125" style="1" bestFit="1" customWidth="1"/>
    <col min="9235" max="9483" width="9.140625" style="1"/>
    <col min="9484" max="9484" width="19" style="1" bestFit="1" customWidth="1"/>
    <col min="9485" max="9485" width="48.42578125" style="1" bestFit="1" customWidth="1"/>
    <col min="9486" max="9488" width="8.85546875" style="1" bestFit="1" customWidth="1"/>
    <col min="9489" max="9490" width="9.5703125" style="1" bestFit="1" customWidth="1"/>
    <col min="9491" max="9739" width="9.140625" style="1"/>
    <col min="9740" max="9740" width="19" style="1" bestFit="1" customWidth="1"/>
    <col min="9741" max="9741" width="48.42578125" style="1" bestFit="1" customWidth="1"/>
    <col min="9742" max="9744" width="8.85546875" style="1" bestFit="1" customWidth="1"/>
    <col min="9745" max="9746" width="9.5703125" style="1" bestFit="1" customWidth="1"/>
    <col min="9747" max="9995" width="9.140625" style="1"/>
    <col min="9996" max="9996" width="19" style="1" bestFit="1" customWidth="1"/>
    <col min="9997" max="9997" width="48.42578125" style="1" bestFit="1" customWidth="1"/>
    <col min="9998" max="10000" width="8.85546875" style="1" bestFit="1" customWidth="1"/>
    <col min="10001" max="10002" width="9.5703125" style="1" bestFit="1" customWidth="1"/>
    <col min="10003" max="10251" width="9.140625" style="1"/>
    <col min="10252" max="10252" width="19" style="1" bestFit="1" customWidth="1"/>
    <col min="10253" max="10253" width="48.42578125" style="1" bestFit="1" customWidth="1"/>
    <col min="10254" max="10256" width="8.85546875" style="1" bestFit="1" customWidth="1"/>
    <col min="10257" max="10258" width="9.5703125" style="1" bestFit="1" customWidth="1"/>
    <col min="10259" max="10507" width="9.140625" style="1"/>
    <col min="10508" max="10508" width="19" style="1" bestFit="1" customWidth="1"/>
    <col min="10509" max="10509" width="48.42578125" style="1" bestFit="1" customWidth="1"/>
    <col min="10510" max="10512" width="8.85546875" style="1" bestFit="1" customWidth="1"/>
    <col min="10513" max="10514" width="9.5703125" style="1" bestFit="1" customWidth="1"/>
    <col min="10515" max="10763" width="9.140625" style="1"/>
    <col min="10764" max="10764" width="19" style="1" bestFit="1" customWidth="1"/>
    <col min="10765" max="10765" width="48.42578125" style="1" bestFit="1" customWidth="1"/>
    <col min="10766" max="10768" width="8.85546875" style="1" bestFit="1" customWidth="1"/>
    <col min="10769" max="10770" width="9.5703125" style="1" bestFit="1" customWidth="1"/>
    <col min="10771" max="11019" width="9.140625" style="1"/>
    <col min="11020" max="11020" width="19" style="1" bestFit="1" customWidth="1"/>
    <col min="11021" max="11021" width="48.42578125" style="1" bestFit="1" customWidth="1"/>
    <col min="11022" max="11024" width="8.85546875" style="1" bestFit="1" customWidth="1"/>
    <col min="11025" max="11026" width="9.5703125" style="1" bestFit="1" customWidth="1"/>
    <col min="11027" max="11275" width="9.140625" style="1"/>
    <col min="11276" max="11276" width="19" style="1" bestFit="1" customWidth="1"/>
    <col min="11277" max="11277" width="48.42578125" style="1" bestFit="1" customWidth="1"/>
    <col min="11278" max="11280" width="8.85546875" style="1" bestFit="1" customWidth="1"/>
    <col min="11281" max="11282" width="9.5703125" style="1" bestFit="1" customWidth="1"/>
    <col min="11283" max="11531" width="9.140625" style="1"/>
    <col min="11532" max="11532" width="19" style="1" bestFit="1" customWidth="1"/>
    <col min="11533" max="11533" width="48.42578125" style="1" bestFit="1" customWidth="1"/>
    <col min="11534" max="11536" width="8.85546875" style="1" bestFit="1" customWidth="1"/>
    <col min="11537" max="11538" width="9.5703125" style="1" bestFit="1" customWidth="1"/>
    <col min="11539" max="11787" width="9.140625" style="1"/>
    <col min="11788" max="11788" width="19" style="1" bestFit="1" customWidth="1"/>
    <col min="11789" max="11789" width="48.42578125" style="1" bestFit="1" customWidth="1"/>
    <col min="11790" max="11792" width="8.85546875" style="1" bestFit="1" customWidth="1"/>
    <col min="11793" max="11794" width="9.5703125" style="1" bestFit="1" customWidth="1"/>
    <col min="11795" max="12043" width="9.140625" style="1"/>
    <col min="12044" max="12044" width="19" style="1" bestFit="1" customWidth="1"/>
    <col min="12045" max="12045" width="48.42578125" style="1" bestFit="1" customWidth="1"/>
    <col min="12046" max="12048" width="8.85546875" style="1" bestFit="1" customWidth="1"/>
    <col min="12049" max="12050" width="9.5703125" style="1" bestFit="1" customWidth="1"/>
    <col min="12051" max="12299" width="9.140625" style="1"/>
    <col min="12300" max="12300" width="19" style="1" bestFit="1" customWidth="1"/>
    <col min="12301" max="12301" width="48.42578125" style="1" bestFit="1" customWidth="1"/>
    <col min="12302" max="12304" width="8.85546875" style="1" bestFit="1" customWidth="1"/>
    <col min="12305" max="12306" width="9.5703125" style="1" bestFit="1" customWidth="1"/>
    <col min="12307" max="12555" width="9.140625" style="1"/>
    <col min="12556" max="12556" width="19" style="1" bestFit="1" customWidth="1"/>
    <col min="12557" max="12557" width="48.42578125" style="1" bestFit="1" customWidth="1"/>
    <col min="12558" max="12560" width="8.85546875" style="1" bestFit="1" customWidth="1"/>
    <col min="12561" max="12562" width="9.5703125" style="1" bestFit="1" customWidth="1"/>
    <col min="12563" max="12811" width="9.140625" style="1"/>
    <col min="12812" max="12812" width="19" style="1" bestFit="1" customWidth="1"/>
    <col min="12813" max="12813" width="48.42578125" style="1" bestFit="1" customWidth="1"/>
    <col min="12814" max="12816" width="8.85546875" style="1" bestFit="1" customWidth="1"/>
    <col min="12817" max="12818" width="9.5703125" style="1" bestFit="1" customWidth="1"/>
    <col min="12819" max="13067" width="9.140625" style="1"/>
    <col min="13068" max="13068" width="19" style="1" bestFit="1" customWidth="1"/>
    <col min="13069" max="13069" width="48.42578125" style="1" bestFit="1" customWidth="1"/>
    <col min="13070" max="13072" width="8.85546875" style="1" bestFit="1" customWidth="1"/>
    <col min="13073" max="13074" width="9.5703125" style="1" bestFit="1" customWidth="1"/>
    <col min="13075" max="13323" width="9.140625" style="1"/>
    <col min="13324" max="13324" width="19" style="1" bestFit="1" customWidth="1"/>
    <col min="13325" max="13325" width="48.42578125" style="1" bestFit="1" customWidth="1"/>
    <col min="13326" max="13328" width="8.85546875" style="1" bestFit="1" customWidth="1"/>
    <col min="13329" max="13330" width="9.5703125" style="1" bestFit="1" customWidth="1"/>
    <col min="13331" max="13579" width="9.140625" style="1"/>
    <col min="13580" max="13580" width="19" style="1" bestFit="1" customWidth="1"/>
    <col min="13581" max="13581" width="48.42578125" style="1" bestFit="1" customWidth="1"/>
    <col min="13582" max="13584" width="8.85546875" style="1" bestFit="1" customWidth="1"/>
    <col min="13585" max="13586" width="9.5703125" style="1" bestFit="1" customWidth="1"/>
    <col min="13587" max="13835" width="9.140625" style="1"/>
    <col min="13836" max="13836" width="19" style="1" bestFit="1" customWidth="1"/>
    <col min="13837" max="13837" width="48.42578125" style="1" bestFit="1" customWidth="1"/>
    <col min="13838" max="13840" width="8.85546875" style="1" bestFit="1" customWidth="1"/>
    <col min="13841" max="13842" width="9.5703125" style="1" bestFit="1" customWidth="1"/>
    <col min="13843" max="14091" width="9.140625" style="1"/>
    <col min="14092" max="14092" width="19" style="1" bestFit="1" customWidth="1"/>
    <col min="14093" max="14093" width="48.42578125" style="1" bestFit="1" customWidth="1"/>
    <col min="14094" max="14096" width="8.85546875" style="1" bestFit="1" customWidth="1"/>
    <col min="14097" max="14098" width="9.5703125" style="1" bestFit="1" customWidth="1"/>
    <col min="14099" max="14347" width="9.140625" style="1"/>
    <col min="14348" max="14348" width="19" style="1" bestFit="1" customWidth="1"/>
    <col min="14349" max="14349" width="48.42578125" style="1" bestFit="1" customWidth="1"/>
    <col min="14350" max="14352" width="8.85546875" style="1" bestFit="1" customWidth="1"/>
    <col min="14353" max="14354" width="9.5703125" style="1" bestFit="1" customWidth="1"/>
    <col min="14355" max="14603" width="9.140625" style="1"/>
    <col min="14604" max="14604" width="19" style="1" bestFit="1" customWidth="1"/>
    <col min="14605" max="14605" width="48.42578125" style="1" bestFit="1" customWidth="1"/>
    <col min="14606" max="14608" width="8.85546875" style="1" bestFit="1" customWidth="1"/>
    <col min="14609" max="14610" width="9.5703125" style="1" bestFit="1" customWidth="1"/>
    <col min="14611" max="14859" width="9.140625" style="1"/>
    <col min="14860" max="14860" width="19" style="1" bestFit="1" customWidth="1"/>
    <col min="14861" max="14861" width="48.42578125" style="1" bestFit="1" customWidth="1"/>
    <col min="14862" max="14864" width="8.85546875" style="1" bestFit="1" customWidth="1"/>
    <col min="14865" max="14866" width="9.5703125" style="1" bestFit="1" customWidth="1"/>
    <col min="14867" max="15115" width="9.140625" style="1"/>
    <col min="15116" max="15116" width="19" style="1" bestFit="1" customWidth="1"/>
    <col min="15117" max="15117" width="48.42578125" style="1" bestFit="1" customWidth="1"/>
    <col min="15118" max="15120" width="8.85546875" style="1" bestFit="1" customWidth="1"/>
    <col min="15121" max="15122" width="9.5703125" style="1" bestFit="1" customWidth="1"/>
    <col min="15123" max="15371" width="9.140625" style="1"/>
    <col min="15372" max="15372" width="19" style="1" bestFit="1" customWidth="1"/>
    <col min="15373" max="15373" width="48.42578125" style="1" bestFit="1" customWidth="1"/>
    <col min="15374" max="15376" width="8.85546875" style="1" bestFit="1" customWidth="1"/>
    <col min="15377" max="15378" width="9.5703125" style="1" bestFit="1" customWidth="1"/>
    <col min="15379" max="15627" width="9.140625" style="1"/>
    <col min="15628" max="15628" width="19" style="1" bestFit="1" customWidth="1"/>
    <col min="15629" max="15629" width="48.42578125" style="1" bestFit="1" customWidth="1"/>
    <col min="15630" max="15632" width="8.85546875" style="1" bestFit="1" customWidth="1"/>
    <col min="15633" max="15634" width="9.5703125" style="1" bestFit="1" customWidth="1"/>
    <col min="15635" max="15883" width="9.140625" style="1"/>
    <col min="15884" max="15884" width="19" style="1" bestFit="1" customWidth="1"/>
    <col min="15885" max="15885" width="48.42578125" style="1" bestFit="1" customWidth="1"/>
    <col min="15886" max="15888" width="8.85546875" style="1" bestFit="1" customWidth="1"/>
    <col min="15889" max="15890" width="9.5703125" style="1" bestFit="1" customWidth="1"/>
    <col min="15891" max="16139" width="9.140625" style="1"/>
    <col min="16140" max="16140" width="19" style="1" bestFit="1" customWidth="1"/>
    <col min="16141" max="16141" width="48.42578125" style="1" bestFit="1" customWidth="1"/>
    <col min="16142" max="16144" width="8.85546875" style="1" bestFit="1" customWidth="1"/>
    <col min="16145" max="16146" width="9.5703125" style="1" bestFit="1" customWidth="1"/>
    <col min="16147" max="16384" width="9.140625" style="1"/>
  </cols>
  <sheetData>
    <row r="1" spans="1:26" x14ac:dyDescent="0.3">
      <c r="A1" s="266"/>
    </row>
    <row r="2" spans="1:26" ht="17.25" thickBot="1" x14ac:dyDescent="0.35">
      <c r="B2" s="2" t="s">
        <v>1308</v>
      </c>
    </row>
    <row r="3" spans="1:26" ht="33.75" thickBot="1" x14ac:dyDescent="0.35">
      <c r="B3" s="23" t="s">
        <v>2</v>
      </c>
      <c r="C3" s="24" t="s">
        <v>3</v>
      </c>
      <c r="D3" s="24" t="s">
        <v>4</v>
      </c>
      <c r="E3" s="24" t="s">
        <v>5</v>
      </c>
      <c r="F3" s="24" t="s">
        <v>6</v>
      </c>
      <c r="G3" s="24" t="s">
        <v>7</v>
      </c>
    </row>
    <row r="4" spans="1:26" ht="17.25" thickBot="1" x14ac:dyDescent="0.35">
      <c r="B4" s="27">
        <v>2018</v>
      </c>
      <c r="C4" s="28">
        <v>57639</v>
      </c>
      <c r="D4" s="28">
        <v>54293</v>
      </c>
      <c r="E4" s="28">
        <v>3346</v>
      </c>
      <c r="F4" s="28">
        <v>3955</v>
      </c>
      <c r="G4" s="28">
        <v>7301</v>
      </c>
      <c r="H4" s="25"/>
    </row>
    <row r="5" spans="1:26" ht="17.25" thickBot="1" x14ac:dyDescent="0.35">
      <c r="B5" s="27">
        <v>2019</v>
      </c>
      <c r="C5" s="28">
        <v>57054</v>
      </c>
      <c r="D5" s="28">
        <v>53234</v>
      </c>
      <c r="E5" s="28">
        <v>3820</v>
      </c>
      <c r="F5" s="28">
        <v>3632</v>
      </c>
      <c r="G5" s="28">
        <v>7452</v>
      </c>
      <c r="H5" s="25"/>
    </row>
    <row r="6" spans="1:26" x14ac:dyDescent="0.3">
      <c r="B6" s="3" t="s">
        <v>8</v>
      </c>
      <c r="C6" s="8">
        <f>C5-C4</f>
        <v>-585</v>
      </c>
      <c r="D6" s="8">
        <f>D5-D4</f>
        <v>-1059</v>
      </c>
    </row>
    <row r="8" spans="1:26" x14ac:dyDescent="0.3">
      <c r="B8" s="12" t="s">
        <v>1334</v>
      </c>
    </row>
    <row r="9" spans="1:26" x14ac:dyDescent="0.3">
      <c r="Q9" s="1" t="s">
        <v>863</v>
      </c>
    </row>
    <row r="10" spans="1:26" x14ac:dyDescent="0.3">
      <c r="L10" s="565" t="s">
        <v>13</v>
      </c>
      <c r="M10" s="567" t="s">
        <v>1330</v>
      </c>
      <c r="N10" s="567" t="s">
        <v>1331</v>
      </c>
      <c r="O10" s="567" t="s">
        <v>1096</v>
      </c>
      <c r="P10" s="567" t="s">
        <v>1095</v>
      </c>
      <c r="Q10" s="565" t="s">
        <v>1332</v>
      </c>
      <c r="R10" s="565" t="s">
        <v>1333</v>
      </c>
    </row>
    <row r="11" spans="1:26" x14ac:dyDescent="0.3">
      <c r="L11" s="566"/>
      <c r="M11" s="568"/>
      <c r="N11" s="568"/>
      <c r="O11" s="568"/>
      <c r="P11" s="568"/>
      <c r="Q11" s="566"/>
      <c r="R11" s="566"/>
    </row>
    <row r="12" spans="1:26" x14ac:dyDescent="0.3">
      <c r="L12" s="29" t="s">
        <v>14</v>
      </c>
      <c r="M12" s="30">
        <v>2636938</v>
      </c>
      <c r="N12" s="30">
        <v>2787987</v>
      </c>
      <c r="O12" s="30">
        <v>2665350</v>
      </c>
      <c r="P12" s="30">
        <v>2792523</v>
      </c>
      <c r="Q12" s="31">
        <f>-O12</f>
        <v>-2665350</v>
      </c>
      <c r="R12" s="31">
        <f>-M12</f>
        <v>-2636938</v>
      </c>
      <c r="U12" s="8"/>
      <c r="V12" s="8"/>
      <c r="W12" s="8"/>
      <c r="X12" s="8"/>
      <c r="Y12" s="8"/>
      <c r="Z12" s="8"/>
    </row>
    <row r="13" spans="1:26" x14ac:dyDescent="0.3">
      <c r="L13" s="11" t="s">
        <v>94</v>
      </c>
      <c r="M13" s="11">
        <v>31411</v>
      </c>
      <c r="N13" s="11">
        <v>29570</v>
      </c>
      <c r="O13" s="11">
        <v>29571</v>
      </c>
      <c r="P13" s="11">
        <v>28292</v>
      </c>
      <c r="Q13" s="32">
        <f t="shared" ref="Q13:Q76" si="0">-O13</f>
        <v>-29571</v>
      </c>
      <c r="R13" s="32">
        <f t="shared" ref="R13:R76" si="1">-M13</f>
        <v>-31411</v>
      </c>
      <c r="T13" s="8"/>
      <c r="U13" s="8"/>
      <c r="V13" s="8"/>
      <c r="W13" s="8"/>
      <c r="X13" s="8"/>
      <c r="Y13" s="33"/>
      <c r="Z13" s="8"/>
    </row>
    <row r="14" spans="1:26" x14ac:dyDescent="0.3">
      <c r="L14" s="11" t="s">
        <v>95</v>
      </c>
      <c r="M14" s="11">
        <v>29222</v>
      </c>
      <c r="N14" s="11">
        <v>27945</v>
      </c>
      <c r="O14" s="11">
        <v>30473</v>
      </c>
      <c r="P14" s="11">
        <v>28742</v>
      </c>
      <c r="Q14" s="32">
        <f t="shared" si="0"/>
        <v>-30473</v>
      </c>
      <c r="R14" s="32">
        <f t="shared" si="1"/>
        <v>-29222</v>
      </c>
      <c r="T14" s="8"/>
      <c r="U14" s="8"/>
      <c r="V14" s="8"/>
      <c r="W14" s="8"/>
      <c r="X14" s="8"/>
      <c r="Y14" s="33"/>
      <c r="Z14" s="8"/>
    </row>
    <row r="15" spans="1:26" x14ac:dyDescent="0.3">
      <c r="L15" s="11" t="s">
        <v>96</v>
      </c>
      <c r="M15" s="11">
        <v>27778</v>
      </c>
      <c r="N15" s="11">
        <v>26453</v>
      </c>
      <c r="O15" s="11">
        <v>30673</v>
      </c>
      <c r="P15" s="11">
        <v>29129</v>
      </c>
      <c r="Q15" s="32">
        <f t="shared" si="0"/>
        <v>-30673</v>
      </c>
      <c r="R15" s="32">
        <f t="shared" si="1"/>
        <v>-27778</v>
      </c>
      <c r="T15" s="8"/>
      <c r="U15" s="8"/>
      <c r="V15" s="8"/>
      <c r="W15" s="8"/>
      <c r="X15" s="8"/>
      <c r="Y15" s="33"/>
      <c r="Z15" s="8"/>
    </row>
    <row r="16" spans="1:26" x14ac:dyDescent="0.3">
      <c r="L16" s="11" t="s">
        <v>97</v>
      </c>
      <c r="M16" s="11">
        <v>27537</v>
      </c>
      <c r="N16" s="11">
        <v>26122</v>
      </c>
      <c r="O16" s="11">
        <v>30474</v>
      </c>
      <c r="P16" s="11">
        <v>29127</v>
      </c>
      <c r="Q16" s="32">
        <f t="shared" si="0"/>
        <v>-30474</v>
      </c>
      <c r="R16" s="32">
        <f t="shared" si="1"/>
        <v>-27537</v>
      </c>
      <c r="T16" s="8"/>
      <c r="U16" s="8"/>
      <c r="V16" s="8"/>
      <c r="W16" s="8"/>
      <c r="X16" s="8"/>
      <c r="Y16" s="33"/>
      <c r="Z16" s="8"/>
    </row>
    <row r="17" spans="12:26" x14ac:dyDescent="0.3">
      <c r="L17" s="11" t="s">
        <v>98</v>
      </c>
      <c r="M17" s="11">
        <v>27798</v>
      </c>
      <c r="N17" s="11">
        <v>26340</v>
      </c>
      <c r="O17" s="11">
        <v>29722</v>
      </c>
      <c r="P17" s="11">
        <v>27925</v>
      </c>
      <c r="Q17" s="32">
        <f t="shared" si="0"/>
        <v>-29722</v>
      </c>
      <c r="R17" s="32">
        <f t="shared" si="1"/>
        <v>-27798</v>
      </c>
      <c r="U17" s="8"/>
      <c r="V17" s="8"/>
      <c r="W17" s="8"/>
      <c r="X17" s="8"/>
      <c r="Y17" s="8"/>
      <c r="Z17" s="8"/>
    </row>
    <row r="18" spans="12:26" x14ac:dyDescent="0.3">
      <c r="L18" s="11" t="s">
        <v>99</v>
      </c>
      <c r="M18" s="11">
        <v>27466</v>
      </c>
      <c r="N18" s="11">
        <v>25957</v>
      </c>
      <c r="O18" s="11">
        <v>29002</v>
      </c>
      <c r="P18" s="11">
        <v>27887</v>
      </c>
      <c r="Q18" s="32">
        <f t="shared" si="0"/>
        <v>-29002</v>
      </c>
      <c r="R18" s="32">
        <f t="shared" si="1"/>
        <v>-27466</v>
      </c>
      <c r="U18" s="8"/>
      <c r="V18" s="8"/>
      <c r="W18" s="8"/>
      <c r="X18" s="8"/>
      <c r="Y18" s="8"/>
      <c r="Z18" s="8"/>
    </row>
    <row r="19" spans="12:26" x14ac:dyDescent="0.3">
      <c r="L19" s="11" t="s">
        <v>100</v>
      </c>
      <c r="M19" s="11">
        <v>26368</v>
      </c>
      <c r="N19" s="11">
        <v>25035</v>
      </c>
      <c r="O19" s="11">
        <v>28881</v>
      </c>
      <c r="P19" s="11">
        <v>27558</v>
      </c>
      <c r="Q19" s="32">
        <f t="shared" si="0"/>
        <v>-28881</v>
      </c>
      <c r="R19" s="32">
        <f t="shared" si="1"/>
        <v>-26368</v>
      </c>
      <c r="T19" s="10"/>
      <c r="U19" s="33"/>
      <c r="V19" s="33"/>
      <c r="W19" s="33"/>
      <c r="X19" s="33"/>
      <c r="Y19" s="8"/>
      <c r="Z19" s="33"/>
    </row>
    <row r="20" spans="12:26" x14ac:dyDescent="0.3">
      <c r="L20" s="11" t="s">
        <v>101</v>
      </c>
      <c r="M20" s="11">
        <v>25833</v>
      </c>
      <c r="N20" s="11">
        <v>24652</v>
      </c>
      <c r="O20" s="11">
        <v>29412</v>
      </c>
      <c r="P20" s="11">
        <v>27593</v>
      </c>
      <c r="Q20" s="32">
        <f t="shared" si="0"/>
        <v>-29412</v>
      </c>
      <c r="R20" s="32">
        <f t="shared" si="1"/>
        <v>-25833</v>
      </c>
      <c r="T20" s="10"/>
      <c r="U20" s="33"/>
      <c r="V20" s="33"/>
      <c r="W20" s="33"/>
      <c r="X20" s="33"/>
      <c r="Y20" s="8"/>
      <c r="Z20" s="33"/>
    </row>
    <row r="21" spans="12:26" x14ac:dyDescent="0.3">
      <c r="L21" s="11" t="s">
        <v>102</v>
      </c>
      <c r="M21" s="11">
        <v>26262</v>
      </c>
      <c r="N21" s="11">
        <v>24580</v>
      </c>
      <c r="O21" s="11">
        <v>31469</v>
      </c>
      <c r="P21" s="11">
        <v>30100</v>
      </c>
      <c r="Q21" s="32">
        <f t="shared" si="0"/>
        <v>-31469</v>
      </c>
      <c r="R21" s="32">
        <f t="shared" si="1"/>
        <v>-26262</v>
      </c>
      <c r="T21" s="10"/>
      <c r="U21" s="33"/>
      <c r="V21" s="33"/>
      <c r="W21" s="33"/>
      <c r="X21" s="33"/>
      <c r="Y21" s="8"/>
      <c r="Z21" s="33"/>
    </row>
    <row r="22" spans="12:26" x14ac:dyDescent="0.3">
      <c r="L22" s="11" t="s">
        <v>103</v>
      </c>
      <c r="M22" s="11">
        <v>27559</v>
      </c>
      <c r="N22" s="11">
        <v>26401</v>
      </c>
      <c r="O22" s="11">
        <v>29449</v>
      </c>
      <c r="P22" s="11">
        <v>28710</v>
      </c>
      <c r="Q22" s="32">
        <f t="shared" si="0"/>
        <v>-29449</v>
      </c>
      <c r="R22" s="32">
        <f t="shared" si="1"/>
        <v>-27559</v>
      </c>
      <c r="U22" s="8"/>
      <c r="V22" s="8"/>
      <c r="W22" s="8"/>
      <c r="X22" s="8"/>
      <c r="Y22" s="8"/>
      <c r="Z22" s="8"/>
    </row>
    <row r="23" spans="12:26" x14ac:dyDescent="0.3">
      <c r="L23" s="11" t="s">
        <v>104</v>
      </c>
      <c r="M23" s="11">
        <v>28385</v>
      </c>
      <c r="N23" s="11">
        <v>27254</v>
      </c>
      <c r="O23" s="11">
        <v>30836</v>
      </c>
      <c r="P23" s="11">
        <v>28966</v>
      </c>
      <c r="Q23" s="32">
        <f t="shared" si="0"/>
        <v>-30836</v>
      </c>
      <c r="R23" s="32">
        <f t="shared" si="1"/>
        <v>-28385</v>
      </c>
      <c r="U23" s="8"/>
      <c r="V23" s="8"/>
      <c r="W23" s="8"/>
      <c r="X23" s="8"/>
      <c r="Y23" s="8"/>
      <c r="Z23" s="8"/>
    </row>
    <row r="24" spans="12:26" x14ac:dyDescent="0.3">
      <c r="L24" s="11" t="s">
        <v>105</v>
      </c>
      <c r="M24" s="11">
        <v>28956</v>
      </c>
      <c r="N24" s="11">
        <v>27465</v>
      </c>
      <c r="O24" s="11">
        <v>29269</v>
      </c>
      <c r="P24" s="11">
        <v>27727</v>
      </c>
      <c r="Q24" s="32">
        <f t="shared" si="0"/>
        <v>-29269</v>
      </c>
      <c r="R24" s="32">
        <f t="shared" si="1"/>
        <v>-28956</v>
      </c>
      <c r="U24" s="8"/>
      <c r="V24" s="8"/>
      <c r="W24" s="8"/>
      <c r="X24" s="8"/>
      <c r="Y24" s="8"/>
      <c r="Z24" s="8"/>
    </row>
    <row r="25" spans="12:26" x14ac:dyDescent="0.3">
      <c r="L25" s="11" t="s">
        <v>106</v>
      </c>
      <c r="M25" s="11">
        <v>29728</v>
      </c>
      <c r="N25" s="11">
        <v>28192</v>
      </c>
      <c r="O25" s="11">
        <v>27909</v>
      </c>
      <c r="P25" s="11">
        <v>26521</v>
      </c>
      <c r="Q25" s="32">
        <f t="shared" si="0"/>
        <v>-27909</v>
      </c>
      <c r="R25" s="32">
        <f t="shared" si="1"/>
        <v>-29728</v>
      </c>
      <c r="U25" s="8"/>
      <c r="V25" s="8"/>
      <c r="W25" s="8"/>
      <c r="X25" s="8"/>
      <c r="Y25" s="8"/>
      <c r="Z25" s="8"/>
    </row>
    <row r="26" spans="12:26" x14ac:dyDescent="0.3">
      <c r="L26" s="11" t="s">
        <v>107</v>
      </c>
      <c r="M26" s="11">
        <v>30861</v>
      </c>
      <c r="N26" s="11">
        <v>29121</v>
      </c>
      <c r="O26" s="11">
        <v>27709</v>
      </c>
      <c r="P26" s="11">
        <v>26175</v>
      </c>
      <c r="Q26" s="32">
        <f t="shared" si="0"/>
        <v>-27709</v>
      </c>
      <c r="R26" s="32">
        <f t="shared" si="1"/>
        <v>-30861</v>
      </c>
      <c r="U26" s="8"/>
      <c r="V26" s="8"/>
      <c r="W26" s="8"/>
      <c r="X26" s="8"/>
      <c r="Y26" s="8"/>
      <c r="Z26" s="8"/>
    </row>
    <row r="27" spans="12:26" x14ac:dyDescent="0.3">
      <c r="L27" s="11" t="s">
        <v>108</v>
      </c>
      <c r="M27" s="11">
        <v>31217</v>
      </c>
      <c r="N27" s="11">
        <v>29852</v>
      </c>
      <c r="O27" s="11">
        <v>28028</v>
      </c>
      <c r="P27" s="11">
        <v>26391</v>
      </c>
      <c r="Q27" s="32">
        <f t="shared" si="0"/>
        <v>-28028</v>
      </c>
      <c r="R27" s="32">
        <f t="shared" si="1"/>
        <v>-31217</v>
      </c>
      <c r="U27" s="8"/>
      <c r="V27" s="8"/>
      <c r="W27" s="8"/>
      <c r="X27" s="8"/>
      <c r="Y27" s="8"/>
      <c r="Z27" s="8"/>
    </row>
    <row r="28" spans="12:26" x14ac:dyDescent="0.3">
      <c r="L28" s="11" t="s">
        <v>109</v>
      </c>
      <c r="M28" s="11">
        <v>33486</v>
      </c>
      <c r="N28" s="11">
        <v>32350</v>
      </c>
      <c r="O28" s="11">
        <v>27671</v>
      </c>
      <c r="P28" s="11">
        <v>26233</v>
      </c>
      <c r="Q28" s="32">
        <f t="shared" si="0"/>
        <v>-27671</v>
      </c>
      <c r="R28" s="32">
        <f t="shared" si="1"/>
        <v>-33486</v>
      </c>
      <c r="U28" s="8"/>
      <c r="V28" s="8"/>
      <c r="W28" s="8"/>
      <c r="X28" s="8"/>
      <c r="Y28" s="8"/>
      <c r="Z28" s="8"/>
    </row>
    <row r="29" spans="12:26" x14ac:dyDescent="0.3">
      <c r="L29" s="11" t="s">
        <v>110</v>
      </c>
      <c r="M29" s="11">
        <v>37158</v>
      </c>
      <c r="N29" s="11">
        <v>35102</v>
      </c>
      <c r="O29" s="11">
        <v>26494</v>
      </c>
      <c r="P29" s="11">
        <v>25086</v>
      </c>
      <c r="Q29" s="32">
        <f t="shared" si="0"/>
        <v>-26494</v>
      </c>
      <c r="R29" s="32">
        <f t="shared" si="1"/>
        <v>-37158</v>
      </c>
      <c r="U29" s="8"/>
      <c r="V29" s="8"/>
      <c r="W29" s="8"/>
      <c r="X29" s="8"/>
      <c r="Y29" s="8"/>
      <c r="Z29" s="8"/>
    </row>
    <row r="30" spans="12:26" x14ac:dyDescent="0.3">
      <c r="L30" s="11" t="s">
        <v>111</v>
      </c>
      <c r="M30" s="11">
        <v>37586</v>
      </c>
      <c r="N30" s="11">
        <v>36240</v>
      </c>
      <c r="O30" s="11">
        <v>25964</v>
      </c>
      <c r="P30" s="11">
        <v>24808</v>
      </c>
      <c r="Q30" s="32">
        <f t="shared" si="0"/>
        <v>-25964</v>
      </c>
      <c r="R30" s="32">
        <f t="shared" si="1"/>
        <v>-37586</v>
      </c>
      <c r="U30" s="8"/>
      <c r="V30" s="8"/>
      <c r="W30" s="8"/>
      <c r="X30" s="8"/>
      <c r="Y30" s="8"/>
      <c r="Z30" s="8"/>
    </row>
    <row r="31" spans="12:26" x14ac:dyDescent="0.3">
      <c r="L31" s="11" t="s">
        <v>112</v>
      </c>
      <c r="M31" s="11">
        <v>39450</v>
      </c>
      <c r="N31" s="11">
        <v>37903</v>
      </c>
      <c r="O31" s="11">
        <v>26636</v>
      </c>
      <c r="P31" s="11">
        <v>24882</v>
      </c>
      <c r="Q31" s="32">
        <f t="shared" si="0"/>
        <v>-26636</v>
      </c>
      <c r="R31" s="32">
        <f t="shared" si="1"/>
        <v>-39450</v>
      </c>
      <c r="U31" s="8"/>
      <c r="V31" s="8"/>
      <c r="W31" s="8"/>
      <c r="X31" s="8"/>
      <c r="Y31" s="8"/>
      <c r="Z31" s="8"/>
    </row>
    <row r="32" spans="12:26" x14ac:dyDescent="0.3">
      <c r="L32" s="11" t="s">
        <v>113</v>
      </c>
      <c r="M32" s="11">
        <v>40552</v>
      </c>
      <c r="N32" s="11">
        <v>38359</v>
      </c>
      <c r="O32" s="11">
        <v>28181</v>
      </c>
      <c r="P32" s="11">
        <v>26796</v>
      </c>
      <c r="Q32" s="32">
        <f t="shared" si="0"/>
        <v>-28181</v>
      </c>
      <c r="R32" s="32">
        <f t="shared" si="1"/>
        <v>-40552</v>
      </c>
      <c r="U32" s="8"/>
      <c r="V32" s="8"/>
      <c r="W32" s="8"/>
      <c r="X32" s="8"/>
      <c r="Y32" s="8"/>
      <c r="Z32" s="8"/>
    </row>
    <row r="33" spans="2:26" x14ac:dyDescent="0.3">
      <c r="L33" s="11" t="s">
        <v>114</v>
      </c>
      <c r="M33" s="11">
        <v>40517</v>
      </c>
      <c r="N33" s="11">
        <v>38785</v>
      </c>
      <c r="O33" s="11">
        <v>28464</v>
      </c>
      <c r="P33" s="11">
        <v>27446</v>
      </c>
      <c r="Q33" s="32">
        <f t="shared" si="0"/>
        <v>-28464</v>
      </c>
      <c r="R33" s="32">
        <f t="shared" si="1"/>
        <v>-40517</v>
      </c>
      <c r="U33" s="8"/>
      <c r="V33" s="8"/>
      <c r="W33" s="8"/>
      <c r="X33" s="8"/>
      <c r="Y33" s="8"/>
      <c r="Z33" s="8"/>
    </row>
    <row r="34" spans="2:26" x14ac:dyDescent="0.3">
      <c r="L34" s="11" t="s">
        <v>115</v>
      </c>
      <c r="M34" s="11">
        <v>42012</v>
      </c>
      <c r="N34" s="11">
        <v>40308</v>
      </c>
      <c r="O34" s="11">
        <v>29146</v>
      </c>
      <c r="P34" s="11">
        <v>27672</v>
      </c>
      <c r="Q34" s="32">
        <f t="shared" si="0"/>
        <v>-29146</v>
      </c>
      <c r="R34" s="32">
        <f t="shared" si="1"/>
        <v>-42012</v>
      </c>
      <c r="U34" s="8"/>
      <c r="V34" s="8"/>
      <c r="W34" s="8"/>
      <c r="X34" s="8"/>
      <c r="Y34" s="8"/>
      <c r="Z34" s="8"/>
    </row>
    <row r="35" spans="2:26" x14ac:dyDescent="0.3">
      <c r="L35" s="11" t="s">
        <v>116</v>
      </c>
      <c r="M35" s="11">
        <v>42023</v>
      </c>
      <c r="N35" s="11">
        <v>40797</v>
      </c>
      <c r="O35" s="11">
        <v>30090</v>
      </c>
      <c r="P35" s="11">
        <v>28496</v>
      </c>
      <c r="Q35" s="32">
        <f t="shared" si="0"/>
        <v>-30090</v>
      </c>
      <c r="R35" s="32">
        <f t="shared" si="1"/>
        <v>-42023</v>
      </c>
      <c r="U35" s="8"/>
      <c r="V35" s="8"/>
      <c r="W35" s="8"/>
      <c r="X35" s="8"/>
      <c r="Y35" s="8"/>
      <c r="Z35" s="8"/>
    </row>
    <row r="36" spans="2:26" x14ac:dyDescent="0.3">
      <c r="L36" s="11" t="s">
        <v>117</v>
      </c>
      <c r="M36" s="11">
        <v>44123</v>
      </c>
      <c r="N36" s="11">
        <v>42245</v>
      </c>
      <c r="O36" s="11">
        <v>30812</v>
      </c>
      <c r="P36" s="11">
        <v>28986</v>
      </c>
      <c r="Q36" s="32">
        <f t="shared" si="0"/>
        <v>-30812</v>
      </c>
      <c r="R36" s="32">
        <f t="shared" si="1"/>
        <v>-44123</v>
      </c>
      <c r="U36" s="8"/>
      <c r="V36" s="8"/>
      <c r="W36" s="8"/>
      <c r="X36" s="8"/>
      <c r="Y36" s="8"/>
      <c r="Z36" s="8"/>
    </row>
    <row r="37" spans="2:26" x14ac:dyDescent="0.3">
      <c r="L37" s="11" t="s">
        <v>118</v>
      </c>
      <c r="M37" s="11">
        <v>45438</v>
      </c>
      <c r="N37" s="11">
        <v>43611</v>
      </c>
      <c r="O37" s="11">
        <v>31263</v>
      </c>
      <c r="P37" s="11">
        <v>29869</v>
      </c>
      <c r="Q37" s="32">
        <f t="shared" si="0"/>
        <v>-31263</v>
      </c>
      <c r="R37" s="32">
        <f t="shared" si="1"/>
        <v>-45438</v>
      </c>
      <c r="U37" s="8"/>
      <c r="V37" s="8"/>
      <c r="W37" s="8"/>
      <c r="X37" s="8"/>
      <c r="Y37" s="8"/>
      <c r="Z37" s="8"/>
    </row>
    <row r="38" spans="2:26" x14ac:dyDescent="0.3">
      <c r="L38" s="34" t="s">
        <v>119</v>
      </c>
      <c r="M38" s="34">
        <v>45382</v>
      </c>
      <c r="N38" s="34">
        <v>43748</v>
      </c>
      <c r="O38" s="34">
        <v>33554</v>
      </c>
      <c r="P38" s="34">
        <v>32419</v>
      </c>
      <c r="Q38" s="35">
        <f t="shared" si="0"/>
        <v>-33554</v>
      </c>
      <c r="R38" s="35">
        <f t="shared" si="1"/>
        <v>-45382</v>
      </c>
      <c r="U38" s="8"/>
      <c r="V38" s="8"/>
      <c r="W38" s="8"/>
      <c r="X38" s="8"/>
      <c r="Y38" s="8"/>
      <c r="Z38" s="8"/>
    </row>
    <row r="39" spans="2:26" x14ac:dyDescent="0.3">
      <c r="L39" s="11" t="s">
        <v>120</v>
      </c>
      <c r="M39" s="11">
        <v>45706</v>
      </c>
      <c r="N39" s="11">
        <v>43815</v>
      </c>
      <c r="O39" s="11">
        <v>37180</v>
      </c>
      <c r="P39" s="11">
        <v>35330</v>
      </c>
      <c r="Q39" s="32">
        <f t="shared" si="0"/>
        <v>-37180</v>
      </c>
      <c r="R39" s="32">
        <f t="shared" si="1"/>
        <v>-45706</v>
      </c>
      <c r="U39" s="8"/>
      <c r="V39" s="8"/>
      <c r="W39" s="8"/>
      <c r="X39" s="8"/>
      <c r="Y39" s="8"/>
      <c r="Z39" s="8"/>
    </row>
    <row r="40" spans="2:26" x14ac:dyDescent="0.3">
      <c r="L40" s="11" t="s">
        <v>121</v>
      </c>
      <c r="M40" s="11">
        <v>46701</v>
      </c>
      <c r="N40" s="11">
        <v>44160</v>
      </c>
      <c r="O40" s="11">
        <v>37655</v>
      </c>
      <c r="P40" s="11">
        <v>36075</v>
      </c>
      <c r="Q40" s="32">
        <f t="shared" si="0"/>
        <v>-37655</v>
      </c>
      <c r="R40" s="32">
        <f t="shared" si="1"/>
        <v>-46701</v>
      </c>
      <c r="U40" s="8"/>
      <c r="V40" s="8"/>
      <c r="W40" s="8"/>
      <c r="X40" s="8"/>
      <c r="Y40" s="8"/>
      <c r="Z40" s="8"/>
    </row>
    <row r="41" spans="2:26" x14ac:dyDescent="0.3">
      <c r="L41" s="11" t="s">
        <v>122</v>
      </c>
      <c r="M41" s="11">
        <v>46549</v>
      </c>
      <c r="N41" s="11">
        <v>44507</v>
      </c>
      <c r="O41" s="11">
        <v>39307</v>
      </c>
      <c r="P41" s="11">
        <v>37828</v>
      </c>
      <c r="Q41" s="32">
        <f t="shared" si="0"/>
        <v>-39307</v>
      </c>
      <c r="R41" s="32">
        <f t="shared" si="1"/>
        <v>-46549</v>
      </c>
      <c r="U41" s="8"/>
      <c r="V41" s="8"/>
      <c r="W41" s="8"/>
      <c r="X41" s="8"/>
      <c r="Y41" s="8"/>
      <c r="Z41" s="8"/>
    </row>
    <row r="42" spans="2:26" x14ac:dyDescent="0.3">
      <c r="L42" s="11" t="s">
        <v>123</v>
      </c>
      <c r="M42" s="11">
        <v>47364</v>
      </c>
      <c r="N42" s="11">
        <v>45035</v>
      </c>
      <c r="O42" s="11">
        <v>40218</v>
      </c>
      <c r="P42" s="11">
        <v>38269</v>
      </c>
      <c r="Q42" s="32">
        <f t="shared" si="0"/>
        <v>-40218</v>
      </c>
      <c r="R42" s="32">
        <f t="shared" si="1"/>
        <v>-47364</v>
      </c>
      <c r="U42" s="8"/>
      <c r="V42" s="8"/>
      <c r="W42" s="8"/>
      <c r="X42" s="8"/>
      <c r="Y42" s="8"/>
      <c r="Z42" s="8"/>
    </row>
    <row r="43" spans="2:26" x14ac:dyDescent="0.3">
      <c r="L43" s="11" t="s">
        <v>124</v>
      </c>
      <c r="M43" s="11">
        <v>48918</v>
      </c>
      <c r="N43" s="11">
        <v>47364</v>
      </c>
      <c r="O43" s="11">
        <v>39915</v>
      </c>
      <c r="P43" s="11">
        <v>38517</v>
      </c>
      <c r="Q43" s="32">
        <f t="shared" si="0"/>
        <v>-39915</v>
      </c>
      <c r="R43" s="32">
        <f t="shared" si="1"/>
        <v>-48918</v>
      </c>
      <c r="U43" s="8"/>
      <c r="V43" s="8"/>
      <c r="W43" s="8"/>
      <c r="X43" s="8"/>
      <c r="Y43" s="8"/>
      <c r="Z43" s="8"/>
    </row>
    <row r="44" spans="2:26" x14ac:dyDescent="0.3">
      <c r="L44" s="11" t="s">
        <v>125</v>
      </c>
      <c r="M44" s="11">
        <v>48441</v>
      </c>
      <c r="N44" s="11">
        <v>46739</v>
      </c>
      <c r="O44" s="11">
        <v>41257</v>
      </c>
      <c r="P44" s="11">
        <v>39633</v>
      </c>
      <c r="Q44" s="32">
        <f t="shared" si="0"/>
        <v>-41257</v>
      </c>
      <c r="R44" s="32">
        <f t="shared" si="1"/>
        <v>-48441</v>
      </c>
      <c r="U44" s="8"/>
      <c r="V44" s="8"/>
      <c r="W44" s="8"/>
      <c r="X44" s="8"/>
      <c r="Y44" s="8"/>
      <c r="Z44" s="8"/>
    </row>
    <row r="45" spans="2:26" x14ac:dyDescent="0.3">
      <c r="B45" s="3" t="s">
        <v>8</v>
      </c>
      <c r="L45" s="11" t="s">
        <v>126</v>
      </c>
      <c r="M45" s="11">
        <v>48546</v>
      </c>
      <c r="N45" s="11">
        <v>46043</v>
      </c>
      <c r="O45" s="11">
        <v>41471</v>
      </c>
      <c r="P45" s="11">
        <v>40119</v>
      </c>
      <c r="Q45" s="32">
        <f t="shared" si="0"/>
        <v>-41471</v>
      </c>
      <c r="R45" s="32">
        <f t="shared" si="1"/>
        <v>-48546</v>
      </c>
      <c r="U45" s="8"/>
      <c r="V45" s="8"/>
      <c r="W45" s="8"/>
      <c r="X45" s="8"/>
      <c r="Y45" s="8"/>
      <c r="Z45" s="8"/>
    </row>
    <row r="46" spans="2:26" x14ac:dyDescent="0.3">
      <c r="L46" s="11" t="s">
        <v>127</v>
      </c>
      <c r="M46" s="11">
        <v>48593</v>
      </c>
      <c r="N46" s="11">
        <v>46084</v>
      </c>
      <c r="O46" s="11">
        <v>42852</v>
      </c>
      <c r="P46" s="11">
        <v>40956</v>
      </c>
      <c r="Q46" s="32">
        <f t="shared" si="0"/>
        <v>-42852</v>
      </c>
      <c r="R46" s="32">
        <f t="shared" si="1"/>
        <v>-48593</v>
      </c>
      <c r="U46" s="8"/>
      <c r="V46" s="8"/>
      <c r="W46" s="8"/>
      <c r="X46" s="8"/>
      <c r="Y46" s="8"/>
      <c r="Z46" s="8"/>
    </row>
    <row r="47" spans="2:26" x14ac:dyDescent="0.3">
      <c r="L47" s="11" t="s">
        <v>128</v>
      </c>
      <c r="M47" s="11">
        <v>46871</v>
      </c>
      <c r="N47" s="11">
        <v>45326</v>
      </c>
      <c r="O47" s="11">
        <v>44416</v>
      </c>
      <c r="P47" s="11">
        <v>42234</v>
      </c>
      <c r="Q47" s="32">
        <f t="shared" si="0"/>
        <v>-44416</v>
      </c>
      <c r="R47" s="32">
        <f t="shared" si="1"/>
        <v>-46871</v>
      </c>
      <c r="U47" s="8"/>
      <c r="V47" s="8"/>
      <c r="W47" s="8"/>
      <c r="X47" s="8"/>
      <c r="Y47" s="8"/>
      <c r="Z47" s="8"/>
    </row>
    <row r="48" spans="2:26" x14ac:dyDescent="0.3">
      <c r="L48" s="11" t="s">
        <v>129</v>
      </c>
      <c r="M48" s="11">
        <v>46894</v>
      </c>
      <c r="N48" s="11">
        <v>44874</v>
      </c>
      <c r="O48" s="11">
        <v>44395</v>
      </c>
      <c r="P48" s="11">
        <v>42239</v>
      </c>
      <c r="Q48" s="32">
        <f t="shared" si="0"/>
        <v>-44395</v>
      </c>
      <c r="R48" s="32">
        <f t="shared" si="1"/>
        <v>-46894</v>
      </c>
      <c r="U48" s="8"/>
      <c r="V48" s="8"/>
      <c r="W48" s="8"/>
      <c r="X48" s="8"/>
      <c r="Y48" s="8"/>
      <c r="Z48" s="8"/>
    </row>
    <row r="49" spans="12:26" x14ac:dyDescent="0.3">
      <c r="L49" s="11" t="s">
        <v>130</v>
      </c>
      <c r="M49" s="11">
        <v>43996</v>
      </c>
      <c r="N49" s="11">
        <v>42903</v>
      </c>
      <c r="O49" s="11">
        <v>44687</v>
      </c>
      <c r="P49" s="11">
        <v>42182</v>
      </c>
      <c r="Q49" s="32">
        <f t="shared" si="0"/>
        <v>-44687</v>
      </c>
      <c r="R49" s="32">
        <f t="shared" si="1"/>
        <v>-43996</v>
      </c>
      <c r="U49" s="8"/>
      <c r="V49" s="8"/>
      <c r="W49" s="8"/>
      <c r="X49" s="8"/>
      <c r="Y49" s="8"/>
      <c r="Z49" s="8"/>
    </row>
    <row r="50" spans="12:26" x14ac:dyDescent="0.3">
      <c r="L50" s="11" t="s">
        <v>131</v>
      </c>
      <c r="M50" s="11">
        <v>41677</v>
      </c>
      <c r="N50" s="11">
        <v>40533</v>
      </c>
      <c r="O50" s="11">
        <v>45178</v>
      </c>
      <c r="P50" s="11">
        <v>41971</v>
      </c>
      <c r="Q50" s="32">
        <f t="shared" si="0"/>
        <v>-45178</v>
      </c>
      <c r="R50" s="32">
        <f t="shared" si="1"/>
        <v>-41677</v>
      </c>
      <c r="U50" s="8"/>
      <c r="V50" s="8"/>
      <c r="W50" s="8"/>
      <c r="X50" s="8"/>
      <c r="Y50" s="8"/>
      <c r="Z50" s="8"/>
    </row>
    <row r="51" spans="12:26" x14ac:dyDescent="0.3">
      <c r="L51" s="11" t="s">
        <v>132</v>
      </c>
      <c r="M51" s="11">
        <v>39153</v>
      </c>
      <c r="N51" s="11">
        <v>37966</v>
      </c>
      <c r="O51" s="11">
        <v>44743</v>
      </c>
      <c r="P51" s="11">
        <v>42484</v>
      </c>
      <c r="Q51" s="32">
        <f t="shared" si="0"/>
        <v>-44743</v>
      </c>
      <c r="R51" s="32">
        <f t="shared" si="1"/>
        <v>-39153</v>
      </c>
      <c r="U51" s="8"/>
      <c r="V51" s="8"/>
      <c r="W51" s="8"/>
      <c r="X51" s="8"/>
      <c r="Y51" s="8"/>
      <c r="Z51" s="8"/>
    </row>
    <row r="52" spans="12:26" x14ac:dyDescent="0.3">
      <c r="L52" s="11" t="s">
        <v>133</v>
      </c>
      <c r="M52" s="11">
        <v>37949</v>
      </c>
      <c r="N52" s="11">
        <v>36702</v>
      </c>
      <c r="O52" s="11">
        <v>45694</v>
      </c>
      <c r="P52" s="11">
        <v>42528</v>
      </c>
      <c r="Q52" s="32">
        <f t="shared" si="0"/>
        <v>-45694</v>
      </c>
      <c r="R52" s="32">
        <f t="shared" si="1"/>
        <v>-37949</v>
      </c>
      <c r="U52" s="8"/>
      <c r="V52" s="8"/>
      <c r="W52" s="8"/>
      <c r="X52" s="8"/>
      <c r="Y52" s="8"/>
      <c r="Z52" s="8"/>
    </row>
    <row r="53" spans="12:26" x14ac:dyDescent="0.3">
      <c r="L53" s="11" t="s">
        <v>134</v>
      </c>
      <c r="M53" s="11">
        <v>37093</v>
      </c>
      <c r="N53" s="11">
        <v>36156</v>
      </c>
      <c r="O53" s="11">
        <v>47483</v>
      </c>
      <c r="P53" s="11">
        <v>45017</v>
      </c>
      <c r="Q53" s="32">
        <f t="shared" si="0"/>
        <v>-47483</v>
      </c>
      <c r="R53" s="32">
        <f t="shared" si="1"/>
        <v>-37093</v>
      </c>
      <c r="U53" s="8"/>
      <c r="V53" s="8"/>
      <c r="W53" s="8"/>
      <c r="X53" s="8"/>
      <c r="Y53" s="8"/>
      <c r="Z53" s="8"/>
    </row>
    <row r="54" spans="12:26" x14ac:dyDescent="0.3">
      <c r="L54" s="11" t="s">
        <v>135</v>
      </c>
      <c r="M54" s="11">
        <v>35247</v>
      </c>
      <c r="N54" s="11">
        <v>34529</v>
      </c>
      <c r="O54" s="11">
        <v>47110</v>
      </c>
      <c r="P54" s="11">
        <v>44607</v>
      </c>
      <c r="Q54" s="32">
        <f t="shared" si="0"/>
        <v>-47110</v>
      </c>
      <c r="R54" s="32">
        <f t="shared" si="1"/>
        <v>-35247</v>
      </c>
      <c r="U54" s="8"/>
      <c r="V54" s="8"/>
      <c r="W54" s="8"/>
      <c r="X54" s="8"/>
      <c r="Y54" s="8"/>
      <c r="Z54" s="8"/>
    </row>
    <row r="55" spans="12:26" x14ac:dyDescent="0.3">
      <c r="L55" s="11" t="s">
        <v>136</v>
      </c>
      <c r="M55" s="11">
        <v>35488</v>
      </c>
      <c r="N55" s="11">
        <v>34857</v>
      </c>
      <c r="O55" s="11">
        <v>47197</v>
      </c>
      <c r="P55" s="11">
        <v>44180</v>
      </c>
      <c r="Q55" s="32">
        <f t="shared" si="0"/>
        <v>-47197</v>
      </c>
      <c r="R55" s="32">
        <f t="shared" si="1"/>
        <v>-35488</v>
      </c>
      <c r="U55" s="8"/>
      <c r="V55" s="8"/>
      <c r="W55" s="8"/>
      <c r="X55" s="8"/>
      <c r="Y55" s="8"/>
      <c r="Z55" s="8"/>
    </row>
    <row r="56" spans="12:26" x14ac:dyDescent="0.3">
      <c r="L56" s="11" t="s">
        <v>137</v>
      </c>
      <c r="M56" s="11">
        <v>36774</v>
      </c>
      <c r="N56" s="11">
        <v>36788</v>
      </c>
      <c r="O56" s="11">
        <v>46936</v>
      </c>
      <c r="P56" s="11">
        <v>43927</v>
      </c>
      <c r="Q56" s="32">
        <f t="shared" si="0"/>
        <v>-46936</v>
      </c>
      <c r="R56" s="32">
        <f t="shared" si="1"/>
        <v>-36774</v>
      </c>
      <c r="U56" s="8"/>
      <c r="V56" s="8"/>
      <c r="W56" s="8"/>
      <c r="X56" s="8"/>
      <c r="Y56" s="8"/>
      <c r="Z56" s="8"/>
    </row>
    <row r="57" spans="12:26" x14ac:dyDescent="0.3">
      <c r="L57" s="11" t="s">
        <v>138</v>
      </c>
      <c r="M57" s="11">
        <v>37784</v>
      </c>
      <c r="N57" s="11">
        <v>37744</v>
      </c>
      <c r="O57" s="11">
        <v>45369</v>
      </c>
      <c r="P57" s="11">
        <v>43489</v>
      </c>
      <c r="Q57" s="32">
        <f t="shared" si="0"/>
        <v>-45369</v>
      </c>
      <c r="R57" s="32">
        <f t="shared" si="1"/>
        <v>-37784</v>
      </c>
      <c r="U57" s="8"/>
      <c r="V57" s="8"/>
      <c r="W57" s="8"/>
      <c r="X57" s="8"/>
      <c r="Y57" s="8"/>
      <c r="Z57" s="8"/>
    </row>
    <row r="58" spans="12:26" x14ac:dyDescent="0.3">
      <c r="L58" s="11" t="s">
        <v>139</v>
      </c>
      <c r="M58" s="11">
        <v>39068</v>
      </c>
      <c r="N58" s="11">
        <v>38800</v>
      </c>
      <c r="O58" s="11">
        <v>45501</v>
      </c>
      <c r="P58" s="11">
        <v>43234</v>
      </c>
      <c r="Q58" s="32">
        <f t="shared" si="0"/>
        <v>-45501</v>
      </c>
      <c r="R58" s="32">
        <f t="shared" si="1"/>
        <v>-39068</v>
      </c>
      <c r="U58" s="8"/>
      <c r="V58" s="8"/>
      <c r="W58" s="8"/>
      <c r="X58" s="8"/>
      <c r="Y58" s="8"/>
      <c r="Z58" s="8"/>
    </row>
    <row r="59" spans="12:26" x14ac:dyDescent="0.3">
      <c r="L59" s="11" t="s">
        <v>140</v>
      </c>
      <c r="M59" s="11">
        <v>38494</v>
      </c>
      <c r="N59" s="11">
        <v>38374</v>
      </c>
      <c r="O59" s="11">
        <v>42679</v>
      </c>
      <c r="P59" s="11">
        <v>41407</v>
      </c>
      <c r="Q59" s="32">
        <f t="shared" si="0"/>
        <v>-42679</v>
      </c>
      <c r="R59" s="32">
        <f t="shared" si="1"/>
        <v>-38494</v>
      </c>
      <c r="U59" s="8"/>
      <c r="V59" s="8"/>
      <c r="W59" s="8"/>
      <c r="X59" s="8"/>
      <c r="Y59" s="8"/>
      <c r="Z59" s="8"/>
    </row>
    <row r="60" spans="12:26" x14ac:dyDescent="0.3">
      <c r="L60" s="11" t="s">
        <v>141</v>
      </c>
      <c r="M60" s="11">
        <v>37019</v>
      </c>
      <c r="N60" s="11">
        <v>37142</v>
      </c>
      <c r="O60" s="11">
        <v>40093</v>
      </c>
      <c r="P60" s="11">
        <v>39032</v>
      </c>
      <c r="Q60" s="32">
        <f t="shared" si="0"/>
        <v>-40093</v>
      </c>
      <c r="R60" s="32">
        <f t="shared" si="1"/>
        <v>-37019</v>
      </c>
      <c r="U60" s="8"/>
      <c r="V60" s="8"/>
      <c r="W60" s="8"/>
      <c r="X60" s="8"/>
      <c r="Y60" s="8"/>
      <c r="Z60" s="8"/>
    </row>
    <row r="61" spans="12:26" x14ac:dyDescent="0.3">
      <c r="L61" s="11" t="s">
        <v>142</v>
      </c>
      <c r="M61" s="11">
        <v>37910</v>
      </c>
      <c r="N61" s="11">
        <v>38387</v>
      </c>
      <c r="O61" s="11">
        <v>37756</v>
      </c>
      <c r="P61" s="11">
        <v>36768</v>
      </c>
      <c r="Q61" s="32">
        <f t="shared" si="0"/>
        <v>-37756</v>
      </c>
      <c r="R61" s="32">
        <f t="shared" si="1"/>
        <v>-37910</v>
      </c>
      <c r="U61" s="8"/>
      <c r="V61" s="8"/>
      <c r="W61" s="8"/>
      <c r="X61" s="8"/>
      <c r="Y61" s="8"/>
      <c r="Z61" s="8"/>
    </row>
    <row r="62" spans="12:26" x14ac:dyDescent="0.3">
      <c r="L62" s="11" t="s">
        <v>143</v>
      </c>
      <c r="M62" s="11">
        <v>38032</v>
      </c>
      <c r="N62" s="11">
        <v>38304</v>
      </c>
      <c r="O62" s="11">
        <v>36428</v>
      </c>
      <c r="P62" s="11">
        <v>35651</v>
      </c>
      <c r="Q62" s="32">
        <f t="shared" si="0"/>
        <v>-36428</v>
      </c>
      <c r="R62" s="32">
        <f t="shared" si="1"/>
        <v>-38032</v>
      </c>
      <c r="U62" s="8"/>
      <c r="V62" s="8"/>
      <c r="W62" s="8"/>
      <c r="X62" s="8"/>
      <c r="Y62" s="8"/>
      <c r="Z62" s="8"/>
    </row>
    <row r="63" spans="12:26" x14ac:dyDescent="0.3">
      <c r="L63" s="11" t="s">
        <v>144</v>
      </c>
      <c r="M63" s="11">
        <v>37491</v>
      </c>
      <c r="N63" s="11">
        <v>37686</v>
      </c>
      <c r="O63" s="11">
        <v>35664</v>
      </c>
      <c r="P63" s="11">
        <v>35093</v>
      </c>
      <c r="Q63" s="32">
        <f t="shared" si="0"/>
        <v>-35664</v>
      </c>
      <c r="R63" s="32">
        <f t="shared" si="1"/>
        <v>-37491</v>
      </c>
      <c r="U63" s="8"/>
      <c r="V63" s="8"/>
      <c r="W63" s="8"/>
      <c r="X63" s="8"/>
      <c r="Y63" s="8"/>
      <c r="Z63" s="8"/>
    </row>
    <row r="64" spans="12:26" x14ac:dyDescent="0.3">
      <c r="L64" s="11" t="s">
        <v>145</v>
      </c>
      <c r="M64" s="11">
        <v>38625</v>
      </c>
      <c r="N64" s="11">
        <v>39556</v>
      </c>
      <c r="O64" s="11">
        <v>33654</v>
      </c>
      <c r="P64" s="11">
        <v>33585</v>
      </c>
      <c r="Q64" s="32">
        <f t="shared" si="0"/>
        <v>-33654</v>
      </c>
      <c r="R64" s="32">
        <f t="shared" si="1"/>
        <v>-38625</v>
      </c>
      <c r="U64" s="8"/>
      <c r="V64" s="8"/>
      <c r="W64" s="8"/>
      <c r="X64" s="8"/>
      <c r="Y64" s="8"/>
      <c r="Z64" s="8"/>
    </row>
    <row r="65" spans="12:26" x14ac:dyDescent="0.3">
      <c r="L65" s="11" t="s">
        <v>146</v>
      </c>
      <c r="M65" s="11">
        <v>39502</v>
      </c>
      <c r="N65" s="11">
        <v>40705</v>
      </c>
      <c r="O65" s="11">
        <v>33807</v>
      </c>
      <c r="P65" s="11">
        <v>33768</v>
      </c>
      <c r="Q65" s="32">
        <f t="shared" si="0"/>
        <v>-33807</v>
      </c>
      <c r="R65" s="32">
        <f t="shared" si="1"/>
        <v>-39502</v>
      </c>
      <c r="U65" s="8"/>
      <c r="V65" s="8"/>
      <c r="W65" s="8"/>
      <c r="X65" s="8"/>
      <c r="Y65" s="8"/>
      <c r="Z65" s="8"/>
    </row>
    <row r="66" spans="12:26" x14ac:dyDescent="0.3">
      <c r="L66" s="11" t="s">
        <v>147</v>
      </c>
      <c r="M66" s="11">
        <v>39800</v>
      </c>
      <c r="N66" s="11">
        <v>42240</v>
      </c>
      <c r="O66" s="11">
        <v>34536</v>
      </c>
      <c r="P66" s="11">
        <v>35231</v>
      </c>
      <c r="Q66" s="32">
        <f t="shared" si="0"/>
        <v>-34536</v>
      </c>
      <c r="R66" s="32">
        <f t="shared" si="1"/>
        <v>-39800</v>
      </c>
      <c r="U66" s="8"/>
      <c r="V66" s="8"/>
      <c r="W66" s="8"/>
      <c r="X66" s="8"/>
      <c r="Y66" s="8"/>
      <c r="Z66" s="8"/>
    </row>
    <row r="67" spans="12:26" x14ac:dyDescent="0.3">
      <c r="L67" s="11" t="s">
        <v>148</v>
      </c>
      <c r="M67" s="11">
        <v>39099</v>
      </c>
      <c r="N67" s="11">
        <v>41824</v>
      </c>
      <c r="O67" s="11">
        <v>35359</v>
      </c>
      <c r="P67" s="11">
        <v>36283</v>
      </c>
      <c r="Q67" s="32">
        <f t="shared" si="0"/>
        <v>-35359</v>
      </c>
      <c r="R67" s="32">
        <f t="shared" si="1"/>
        <v>-39099</v>
      </c>
      <c r="U67" s="8"/>
      <c r="V67" s="8"/>
      <c r="W67" s="8"/>
      <c r="X67" s="8"/>
      <c r="Y67" s="8"/>
      <c r="Z67" s="8"/>
    </row>
    <row r="68" spans="12:26" x14ac:dyDescent="0.3">
      <c r="L68" s="11" t="s">
        <v>149</v>
      </c>
      <c r="M68" s="11">
        <v>38070</v>
      </c>
      <c r="N68" s="11">
        <v>40617</v>
      </c>
      <c r="O68" s="11">
        <v>36553</v>
      </c>
      <c r="P68" s="11">
        <v>37422</v>
      </c>
      <c r="Q68" s="32">
        <f t="shared" si="0"/>
        <v>-36553</v>
      </c>
      <c r="R68" s="32">
        <f t="shared" si="1"/>
        <v>-38070</v>
      </c>
      <c r="U68" s="8"/>
      <c r="V68" s="8"/>
      <c r="W68" s="8"/>
      <c r="X68" s="8"/>
      <c r="Y68" s="8"/>
      <c r="Z68" s="8"/>
    </row>
    <row r="69" spans="12:26" x14ac:dyDescent="0.3">
      <c r="L69" s="11" t="s">
        <v>150</v>
      </c>
      <c r="M69" s="11">
        <v>37191</v>
      </c>
      <c r="N69" s="11">
        <v>39887</v>
      </c>
      <c r="O69" s="11">
        <v>35804</v>
      </c>
      <c r="P69" s="11">
        <v>36786</v>
      </c>
      <c r="Q69" s="32">
        <f t="shared" si="0"/>
        <v>-35804</v>
      </c>
      <c r="R69" s="32">
        <f t="shared" si="1"/>
        <v>-37191</v>
      </c>
      <c r="U69" s="8"/>
      <c r="V69" s="8"/>
      <c r="W69" s="8"/>
      <c r="X69" s="8"/>
      <c r="Y69" s="8"/>
      <c r="Z69" s="8"/>
    </row>
    <row r="70" spans="12:26" x14ac:dyDescent="0.3">
      <c r="L70" s="11" t="s">
        <v>151</v>
      </c>
      <c r="M70" s="11">
        <v>36897</v>
      </c>
      <c r="N70" s="11">
        <v>40242</v>
      </c>
      <c r="O70" s="11">
        <v>33927</v>
      </c>
      <c r="P70" s="11">
        <v>35397</v>
      </c>
      <c r="Q70" s="32">
        <f t="shared" si="0"/>
        <v>-33927</v>
      </c>
      <c r="R70" s="32">
        <f t="shared" si="1"/>
        <v>-36897</v>
      </c>
      <c r="U70" s="8"/>
      <c r="V70" s="8"/>
      <c r="W70" s="8"/>
      <c r="X70" s="8"/>
      <c r="Y70" s="8"/>
      <c r="Z70" s="8"/>
    </row>
    <row r="71" spans="12:26" x14ac:dyDescent="0.3">
      <c r="L71" s="11" t="s">
        <v>152</v>
      </c>
      <c r="M71" s="11">
        <v>35644</v>
      </c>
      <c r="N71" s="11">
        <v>39405</v>
      </c>
      <c r="O71" s="11">
        <v>34580</v>
      </c>
      <c r="P71" s="11">
        <v>36716</v>
      </c>
      <c r="Q71" s="32">
        <f t="shared" si="0"/>
        <v>-34580</v>
      </c>
      <c r="R71" s="32">
        <f t="shared" si="1"/>
        <v>-35644</v>
      </c>
      <c r="U71" s="8"/>
      <c r="V71" s="8"/>
      <c r="W71" s="8"/>
      <c r="X71" s="8"/>
      <c r="Y71" s="8"/>
      <c r="Z71" s="8"/>
    </row>
    <row r="72" spans="12:26" x14ac:dyDescent="0.3">
      <c r="L72" s="11" t="s">
        <v>153</v>
      </c>
      <c r="M72" s="11">
        <v>33285</v>
      </c>
      <c r="N72" s="11">
        <v>37360</v>
      </c>
      <c r="O72" s="11">
        <v>34326</v>
      </c>
      <c r="P72" s="11">
        <v>36409</v>
      </c>
      <c r="Q72" s="32">
        <f t="shared" si="0"/>
        <v>-34326</v>
      </c>
      <c r="R72" s="32">
        <f t="shared" si="1"/>
        <v>-33285</v>
      </c>
      <c r="U72" s="8"/>
      <c r="V72" s="8"/>
      <c r="W72" s="8"/>
      <c r="X72" s="8"/>
      <c r="Y72" s="8"/>
      <c r="Z72" s="8"/>
    </row>
    <row r="73" spans="12:26" x14ac:dyDescent="0.3">
      <c r="L73" s="11" t="s">
        <v>154</v>
      </c>
      <c r="M73" s="11">
        <v>29899</v>
      </c>
      <c r="N73" s="11">
        <v>34332</v>
      </c>
      <c r="O73" s="11">
        <v>33558</v>
      </c>
      <c r="P73" s="11">
        <v>35746</v>
      </c>
      <c r="Q73" s="32">
        <f t="shared" si="0"/>
        <v>-33558</v>
      </c>
      <c r="R73" s="32">
        <f t="shared" si="1"/>
        <v>-29899</v>
      </c>
      <c r="U73" s="8"/>
      <c r="V73" s="8"/>
      <c r="W73" s="8"/>
      <c r="X73" s="8"/>
      <c r="Y73" s="8"/>
      <c r="Z73" s="8"/>
    </row>
    <row r="74" spans="12:26" x14ac:dyDescent="0.3">
      <c r="L74" s="11" t="s">
        <v>155</v>
      </c>
      <c r="M74" s="11">
        <v>28909</v>
      </c>
      <c r="N74" s="11">
        <v>33641</v>
      </c>
      <c r="O74" s="11">
        <v>34201</v>
      </c>
      <c r="P74" s="11">
        <v>37382</v>
      </c>
      <c r="Q74" s="32">
        <f t="shared" si="0"/>
        <v>-34201</v>
      </c>
      <c r="R74" s="32">
        <f t="shared" si="1"/>
        <v>-28909</v>
      </c>
      <c r="U74" s="8"/>
      <c r="V74" s="8"/>
      <c r="W74" s="8"/>
      <c r="X74" s="8"/>
      <c r="Y74" s="8"/>
      <c r="Z74" s="8"/>
    </row>
    <row r="75" spans="12:26" x14ac:dyDescent="0.3">
      <c r="L75" s="11" t="s">
        <v>156</v>
      </c>
      <c r="M75" s="11">
        <v>27013</v>
      </c>
      <c r="N75" s="11">
        <v>32168</v>
      </c>
      <c r="O75" s="11">
        <v>34609</v>
      </c>
      <c r="P75" s="11">
        <v>38321</v>
      </c>
      <c r="Q75" s="32">
        <f t="shared" si="0"/>
        <v>-34609</v>
      </c>
      <c r="R75" s="32">
        <f t="shared" si="1"/>
        <v>-27013</v>
      </c>
      <c r="U75" s="8"/>
      <c r="V75" s="8"/>
      <c r="W75" s="8"/>
      <c r="X75" s="8"/>
      <c r="Y75" s="8"/>
      <c r="Z75" s="8"/>
    </row>
    <row r="76" spans="12:26" x14ac:dyDescent="0.3">
      <c r="L76" s="11" t="s">
        <v>157</v>
      </c>
      <c r="M76" s="11">
        <v>22656</v>
      </c>
      <c r="N76" s="11">
        <v>27984</v>
      </c>
      <c r="O76" s="11">
        <v>34207</v>
      </c>
      <c r="P76" s="11">
        <v>39442</v>
      </c>
      <c r="Q76" s="32">
        <f t="shared" si="0"/>
        <v>-34207</v>
      </c>
      <c r="R76" s="32">
        <f t="shared" si="1"/>
        <v>-22656</v>
      </c>
      <c r="U76" s="8"/>
      <c r="V76" s="8"/>
      <c r="W76" s="8"/>
      <c r="X76" s="8"/>
      <c r="Y76" s="8"/>
      <c r="Z76" s="8"/>
    </row>
    <row r="77" spans="12:26" x14ac:dyDescent="0.3">
      <c r="L77" s="11" t="s">
        <v>158</v>
      </c>
      <c r="M77" s="11">
        <v>20193</v>
      </c>
      <c r="N77" s="11">
        <v>25976</v>
      </c>
      <c r="O77" s="11">
        <v>33499</v>
      </c>
      <c r="P77" s="11">
        <v>38948</v>
      </c>
      <c r="Q77" s="32">
        <f t="shared" ref="Q77:Q125" si="2">-O77</f>
        <v>-33499</v>
      </c>
      <c r="R77" s="32">
        <f t="shared" ref="R77:R125" si="3">-M77</f>
        <v>-20193</v>
      </c>
      <c r="U77" s="8"/>
      <c r="V77" s="8"/>
      <c r="W77" s="8"/>
      <c r="X77" s="8"/>
      <c r="Y77" s="8"/>
      <c r="Z77" s="8"/>
    </row>
    <row r="78" spans="12:26" x14ac:dyDescent="0.3">
      <c r="L78" s="11" t="s">
        <v>159</v>
      </c>
      <c r="M78" s="11">
        <v>20480</v>
      </c>
      <c r="N78" s="11">
        <v>27042</v>
      </c>
      <c r="O78" s="11">
        <v>32180</v>
      </c>
      <c r="P78" s="11">
        <v>37712</v>
      </c>
      <c r="Q78" s="32">
        <f t="shared" si="2"/>
        <v>-32180</v>
      </c>
      <c r="R78" s="32">
        <f t="shared" si="3"/>
        <v>-20480</v>
      </c>
      <c r="U78" s="8"/>
      <c r="V78" s="8"/>
      <c r="W78" s="8"/>
      <c r="X78" s="8"/>
      <c r="Y78" s="8"/>
      <c r="Z78" s="8"/>
    </row>
    <row r="79" spans="12:26" x14ac:dyDescent="0.3">
      <c r="L79" s="11" t="s">
        <v>160</v>
      </c>
      <c r="M79" s="11">
        <v>18686</v>
      </c>
      <c r="N79" s="11">
        <v>24833</v>
      </c>
      <c r="O79" s="11">
        <v>30987</v>
      </c>
      <c r="P79" s="11">
        <v>36845</v>
      </c>
      <c r="Q79" s="32">
        <f t="shared" si="2"/>
        <v>-30987</v>
      </c>
      <c r="R79" s="32">
        <f t="shared" si="3"/>
        <v>-18686</v>
      </c>
      <c r="U79" s="8"/>
      <c r="V79" s="8"/>
      <c r="W79" s="8"/>
      <c r="X79" s="8"/>
      <c r="Y79" s="8"/>
      <c r="Z79" s="8"/>
    </row>
    <row r="80" spans="12:26" x14ac:dyDescent="0.3">
      <c r="L80" s="11" t="s">
        <v>161</v>
      </c>
      <c r="M80" s="11">
        <v>18008</v>
      </c>
      <c r="N80" s="11">
        <v>24808</v>
      </c>
      <c r="O80" s="11">
        <v>29916</v>
      </c>
      <c r="P80" s="11">
        <v>36833</v>
      </c>
      <c r="Q80" s="32">
        <f t="shared" si="2"/>
        <v>-29916</v>
      </c>
      <c r="R80" s="32">
        <f t="shared" si="3"/>
        <v>-18008</v>
      </c>
      <c r="U80" s="8"/>
      <c r="V80" s="8"/>
      <c r="W80" s="8"/>
      <c r="X80" s="8"/>
      <c r="Y80" s="8"/>
      <c r="Z80" s="8"/>
    </row>
    <row r="81" spans="12:26" x14ac:dyDescent="0.3">
      <c r="L81" s="11" t="s">
        <v>162</v>
      </c>
      <c r="M81" s="11">
        <v>17344</v>
      </c>
      <c r="N81" s="11">
        <v>24261</v>
      </c>
      <c r="O81" s="11">
        <v>28606</v>
      </c>
      <c r="P81" s="11">
        <v>36034</v>
      </c>
      <c r="Q81" s="32">
        <f t="shared" si="2"/>
        <v>-28606</v>
      </c>
      <c r="R81" s="32">
        <f t="shared" si="3"/>
        <v>-17344</v>
      </c>
      <c r="U81" s="8"/>
      <c r="V81" s="8"/>
      <c r="W81" s="8"/>
      <c r="X81" s="8"/>
      <c r="Y81" s="8"/>
      <c r="Z81" s="8"/>
    </row>
    <row r="82" spans="12:26" x14ac:dyDescent="0.3">
      <c r="L82" s="11" t="s">
        <v>163</v>
      </c>
      <c r="M82" s="11">
        <v>16603</v>
      </c>
      <c r="N82" s="11">
        <v>23541</v>
      </c>
      <c r="O82" s="11">
        <v>26377</v>
      </c>
      <c r="P82" s="11">
        <v>33915</v>
      </c>
      <c r="Q82" s="32">
        <f t="shared" si="2"/>
        <v>-26377</v>
      </c>
      <c r="R82" s="32">
        <f t="shared" si="3"/>
        <v>-16603</v>
      </c>
      <c r="U82" s="8"/>
      <c r="V82" s="8"/>
      <c r="W82" s="8"/>
      <c r="X82" s="8"/>
      <c r="Y82" s="8"/>
      <c r="Z82" s="8"/>
    </row>
    <row r="83" spans="12:26" x14ac:dyDescent="0.3">
      <c r="L83" s="11" t="s">
        <v>164</v>
      </c>
      <c r="M83" s="11">
        <v>14796</v>
      </c>
      <c r="N83" s="11">
        <v>22200</v>
      </c>
      <c r="O83" s="11">
        <v>23350</v>
      </c>
      <c r="P83" s="11">
        <v>30813</v>
      </c>
      <c r="Q83" s="32">
        <f t="shared" si="2"/>
        <v>-23350</v>
      </c>
      <c r="R83" s="32">
        <f t="shared" si="3"/>
        <v>-14796</v>
      </c>
      <c r="U83" s="8"/>
      <c r="V83" s="8"/>
      <c r="W83" s="8"/>
      <c r="X83" s="8"/>
      <c r="Y83" s="8"/>
      <c r="Z83" s="8"/>
    </row>
    <row r="84" spans="12:26" x14ac:dyDescent="0.3">
      <c r="L84" s="11" t="s">
        <v>165</v>
      </c>
      <c r="M84" s="11">
        <v>13494</v>
      </c>
      <c r="N84" s="11">
        <v>20925</v>
      </c>
      <c r="O84" s="11">
        <v>22081</v>
      </c>
      <c r="P84" s="11">
        <v>29754</v>
      </c>
      <c r="Q84" s="32">
        <f t="shared" si="2"/>
        <v>-22081</v>
      </c>
      <c r="R84" s="32">
        <f t="shared" si="3"/>
        <v>-13494</v>
      </c>
      <c r="U84" s="8"/>
      <c r="V84" s="8"/>
      <c r="W84" s="8"/>
      <c r="X84" s="8"/>
      <c r="Y84" s="8"/>
      <c r="Z84" s="8"/>
    </row>
    <row r="85" spans="12:26" x14ac:dyDescent="0.3">
      <c r="L85" s="11" t="s">
        <v>166</v>
      </c>
      <c r="M85" s="11">
        <v>12470</v>
      </c>
      <c r="N85" s="11">
        <v>19862</v>
      </c>
      <c r="O85" s="11">
        <v>20099</v>
      </c>
      <c r="P85" s="11">
        <v>28323</v>
      </c>
      <c r="Q85" s="32">
        <f t="shared" si="2"/>
        <v>-20099</v>
      </c>
      <c r="R85" s="32">
        <f t="shared" si="3"/>
        <v>-12470</v>
      </c>
      <c r="U85" s="8"/>
      <c r="V85" s="8"/>
      <c r="W85" s="8"/>
      <c r="X85" s="8"/>
      <c r="Y85" s="8"/>
      <c r="Z85" s="8"/>
    </row>
    <row r="86" spans="12:26" x14ac:dyDescent="0.3">
      <c r="L86" s="11" t="s">
        <v>167</v>
      </c>
      <c r="M86" s="11">
        <v>11862</v>
      </c>
      <c r="N86" s="11">
        <v>19418</v>
      </c>
      <c r="O86" s="11">
        <v>16370</v>
      </c>
      <c r="P86" s="11">
        <v>23950</v>
      </c>
      <c r="Q86" s="32">
        <f t="shared" si="2"/>
        <v>-16370</v>
      </c>
      <c r="R86" s="32">
        <f t="shared" si="3"/>
        <v>-11862</v>
      </c>
      <c r="U86" s="8"/>
      <c r="V86" s="8"/>
      <c r="W86" s="8"/>
      <c r="X86" s="8"/>
      <c r="Y86" s="8"/>
      <c r="Z86" s="8"/>
    </row>
    <row r="87" spans="12:26" x14ac:dyDescent="0.3">
      <c r="L87" s="11" t="s">
        <v>168</v>
      </c>
      <c r="M87" s="11">
        <v>11492</v>
      </c>
      <c r="N87" s="11">
        <v>19164</v>
      </c>
      <c r="O87" s="11">
        <v>14381</v>
      </c>
      <c r="P87" s="11">
        <v>22120</v>
      </c>
      <c r="Q87" s="32">
        <f t="shared" si="2"/>
        <v>-14381</v>
      </c>
      <c r="R87" s="32">
        <f t="shared" si="3"/>
        <v>-11492</v>
      </c>
      <c r="U87" s="8"/>
      <c r="V87" s="8"/>
      <c r="W87" s="8"/>
      <c r="X87" s="8"/>
      <c r="Y87" s="8"/>
      <c r="Z87" s="8"/>
    </row>
    <row r="88" spans="12:26" x14ac:dyDescent="0.3">
      <c r="L88" s="11" t="s">
        <v>169</v>
      </c>
      <c r="M88" s="11">
        <v>10932</v>
      </c>
      <c r="N88" s="11">
        <v>18366</v>
      </c>
      <c r="O88" s="11">
        <v>14094</v>
      </c>
      <c r="P88" s="11">
        <v>22625</v>
      </c>
      <c r="Q88" s="32">
        <f t="shared" si="2"/>
        <v>-14094</v>
      </c>
      <c r="R88" s="32">
        <f t="shared" si="3"/>
        <v>-10932</v>
      </c>
      <c r="U88" s="8"/>
      <c r="V88" s="8"/>
      <c r="W88" s="8"/>
      <c r="X88" s="8"/>
      <c r="Y88" s="8"/>
      <c r="Z88" s="8"/>
    </row>
    <row r="89" spans="12:26" x14ac:dyDescent="0.3">
      <c r="L89" s="11" t="s">
        <v>170</v>
      </c>
      <c r="M89" s="11">
        <v>10197</v>
      </c>
      <c r="N89" s="11">
        <v>18009</v>
      </c>
      <c r="O89" s="11">
        <v>12626</v>
      </c>
      <c r="P89" s="11">
        <v>20477</v>
      </c>
      <c r="Q89" s="32">
        <f t="shared" si="2"/>
        <v>-12626</v>
      </c>
      <c r="R89" s="32">
        <f t="shared" si="3"/>
        <v>-10197</v>
      </c>
      <c r="U89" s="8"/>
      <c r="V89" s="8"/>
      <c r="W89" s="8"/>
      <c r="X89" s="8"/>
      <c r="Y89" s="8"/>
      <c r="Z89" s="8"/>
    </row>
    <row r="90" spans="12:26" x14ac:dyDescent="0.3">
      <c r="L90" s="11" t="s">
        <v>171</v>
      </c>
      <c r="M90" s="11">
        <v>10034</v>
      </c>
      <c r="N90" s="11">
        <v>18277</v>
      </c>
      <c r="O90" s="11">
        <v>11765</v>
      </c>
      <c r="P90" s="11">
        <v>20031</v>
      </c>
      <c r="Q90" s="32">
        <f t="shared" si="2"/>
        <v>-11765</v>
      </c>
      <c r="R90" s="32">
        <f t="shared" si="3"/>
        <v>-10034</v>
      </c>
      <c r="U90" s="8"/>
      <c r="V90" s="8"/>
      <c r="W90" s="8"/>
      <c r="X90" s="8"/>
      <c r="Y90" s="8"/>
      <c r="Z90" s="8"/>
    </row>
    <row r="91" spans="12:26" x14ac:dyDescent="0.3">
      <c r="L91" s="11" t="s">
        <v>172</v>
      </c>
      <c r="M91" s="11">
        <v>9075</v>
      </c>
      <c r="N91" s="11">
        <v>17167</v>
      </c>
      <c r="O91" s="11">
        <v>10959</v>
      </c>
      <c r="P91" s="11">
        <v>19115</v>
      </c>
      <c r="Q91" s="32">
        <f t="shared" si="2"/>
        <v>-10959</v>
      </c>
      <c r="R91" s="32">
        <f t="shared" si="3"/>
        <v>-9075</v>
      </c>
      <c r="U91" s="8"/>
      <c r="V91" s="8"/>
      <c r="W91" s="8"/>
      <c r="X91" s="8"/>
      <c r="Y91" s="8"/>
      <c r="Z91" s="8"/>
    </row>
    <row r="92" spans="12:26" x14ac:dyDescent="0.3">
      <c r="L92" s="11" t="s">
        <v>173</v>
      </c>
      <c r="M92" s="11">
        <v>8190</v>
      </c>
      <c r="N92" s="11">
        <v>16157</v>
      </c>
      <c r="O92" s="11">
        <v>9999</v>
      </c>
      <c r="P92" s="11">
        <v>18158</v>
      </c>
      <c r="Q92" s="32">
        <f t="shared" si="2"/>
        <v>-9999</v>
      </c>
      <c r="R92" s="32">
        <f t="shared" si="3"/>
        <v>-8190</v>
      </c>
      <c r="U92" s="8"/>
      <c r="V92" s="8"/>
      <c r="W92" s="8"/>
      <c r="X92" s="8"/>
      <c r="Y92" s="8"/>
      <c r="Z92" s="8"/>
    </row>
    <row r="93" spans="12:26" x14ac:dyDescent="0.3">
      <c r="L93" s="11" t="s">
        <v>174</v>
      </c>
      <c r="M93" s="11">
        <v>7388</v>
      </c>
      <c r="N93" s="11">
        <v>14831</v>
      </c>
      <c r="O93" s="11">
        <v>8444</v>
      </c>
      <c r="P93" s="11">
        <v>16290</v>
      </c>
      <c r="Q93" s="32">
        <f t="shared" si="2"/>
        <v>-8444</v>
      </c>
      <c r="R93" s="32">
        <f t="shared" si="3"/>
        <v>-7388</v>
      </c>
      <c r="U93" s="8"/>
      <c r="V93" s="8"/>
      <c r="W93" s="8"/>
      <c r="X93" s="8"/>
      <c r="Y93" s="8"/>
      <c r="Z93" s="8"/>
    </row>
    <row r="94" spans="12:26" x14ac:dyDescent="0.3">
      <c r="L94" s="11" t="s">
        <v>175</v>
      </c>
      <c r="M94" s="11">
        <v>6357</v>
      </c>
      <c r="N94" s="11">
        <v>13644</v>
      </c>
      <c r="O94" s="11">
        <v>7305</v>
      </c>
      <c r="P94" s="11">
        <v>14845</v>
      </c>
      <c r="Q94" s="32">
        <f t="shared" si="2"/>
        <v>-7305</v>
      </c>
      <c r="R94" s="32">
        <f t="shared" si="3"/>
        <v>-6357</v>
      </c>
      <c r="U94" s="8"/>
      <c r="V94" s="8"/>
      <c r="W94" s="8"/>
      <c r="X94" s="8"/>
      <c r="Y94" s="8"/>
      <c r="Z94" s="8"/>
    </row>
    <row r="95" spans="12:26" x14ac:dyDescent="0.3">
      <c r="L95" s="11" t="s">
        <v>176</v>
      </c>
      <c r="M95" s="11">
        <v>5700</v>
      </c>
      <c r="N95" s="11">
        <v>12195</v>
      </c>
      <c r="O95" s="11">
        <v>6390</v>
      </c>
      <c r="P95" s="11">
        <v>13386</v>
      </c>
      <c r="Q95" s="32">
        <f t="shared" si="2"/>
        <v>-6390</v>
      </c>
      <c r="R95" s="32">
        <f t="shared" si="3"/>
        <v>-5700</v>
      </c>
      <c r="U95" s="8"/>
      <c r="V95" s="8"/>
      <c r="W95" s="8"/>
      <c r="X95" s="8"/>
      <c r="Y95" s="8"/>
      <c r="Z95" s="8"/>
    </row>
    <row r="96" spans="12:26" x14ac:dyDescent="0.3">
      <c r="L96" s="11" t="s">
        <v>177</v>
      </c>
      <c r="M96" s="11">
        <v>4829</v>
      </c>
      <c r="N96" s="11">
        <v>11140</v>
      </c>
      <c r="O96" s="11">
        <v>5695</v>
      </c>
      <c r="P96" s="11">
        <v>12214</v>
      </c>
      <c r="Q96" s="32">
        <f t="shared" si="2"/>
        <v>-5695</v>
      </c>
      <c r="R96" s="32">
        <f t="shared" si="3"/>
        <v>-4829</v>
      </c>
      <c r="U96" s="8"/>
      <c r="V96" s="8"/>
      <c r="W96" s="8"/>
      <c r="X96" s="8"/>
      <c r="Y96" s="8"/>
      <c r="Z96" s="8"/>
    </row>
    <row r="97" spans="12:26" x14ac:dyDescent="0.3">
      <c r="L97" s="11" t="s">
        <v>178</v>
      </c>
      <c r="M97" s="11">
        <v>4048</v>
      </c>
      <c r="N97" s="11">
        <v>9674</v>
      </c>
      <c r="O97" s="11">
        <v>5038</v>
      </c>
      <c r="P97" s="11">
        <v>11497</v>
      </c>
      <c r="Q97" s="32">
        <f t="shared" si="2"/>
        <v>-5038</v>
      </c>
      <c r="R97" s="32">
        <f t="shared" si="3"/>
        <v>-4048</v>
      </c>
      <c r="U97" s="8"/>
      <c r="V97" s="8"/>
      <c r="W97" s="8"/>
      <c r="X97" s="8"/>
      <c r="Y97" s="8"/>
      <c r="Z97" s="8"/>
    </row>
    <row r="98" spans="12:26" x14ac:dyDescent="0.3">
      <c r="L98" s="11" t="s">
        <v>179</v>
      </c>
      <c r="M98" s="11">
        <v>3537</v>
      </c>
      <c r="N98" s="11">
        <v>8626</v>
      </c>
      <c r="O98" s="11">
        <v>4457</v>
      </c>
      <c r="P98" s="11">
        <v>9958</v>
      </c>
      <c r="Q98" s="32">
        <f t="shared" si="2"/>
        <v>-4457</v>
      </c>
      <c r="R98" s="32">
        <f t="shared" si="3"/>
        <v>-3537</v>
      </c>
      <c r="U98" s="8"/>
      <c r="V98" s="8"/>
      <c r="W98" s="8"/>
      <c r="X98" s="8"/>
      <c r="Y98" s="8"/>
      <c r="Z98" s="8"/>
    </row>
    <row r="99" spans="12:26" x14ac:dyDescent="0.3">
      <c r="L99" s="11" t="s">
        <v>180</v>
      </c>
      <c r="M99" s="11">
        <v>3043</v>
      </c>
      <c r="N99" s="11">
        <v>7885</v>
      </c>
      <c r="O99" s="11">
        <v>3890</v>
      </c>
      <c r="P99" s="11">
        <v>8910</v>
      </c>
      <c r="Q99" s="32">
        <f t="shared" si="2"/>
        <v>-3890</v>
      </c>
      <c r="R99" s="32">
        <f t="shared" si="3"/>
        <v>-3043</v>
      </c>
      <c r="U99" s="8"/>
      <c r="V99" s="8"/>
      <c r="W99" s="8"/>
      <c r="X99" s="8"/>
      <c r="Y99" s="8"/>
      <c r="Z99" s="8"/>
    </row>
    <row r="100" spans="12:26" x14ac:dyDescent="0.3">
      <c r="L100" s="11" t="s">
        <v>181</v>
      </c>
      <c r="M100" s="11">
        <v>2679</v>
      </c>
      <c r="N100" s="11">
        <v>6610</v>
      </c>
      <c r="O100" s="11">
        <v>3344</v>
      </c>
      <c r="P100" s="11">
        <v>8310</v>
      </c>
      <c r="Q100" s="32">
        <f t="shared" si="2"/>
        <v>-3344</v>
      </c>
      <c r="R100" s="32">
        <f t="shared" si="3"/>
        <v>-2679</v>
      </c>
      <c r="U100" s="8"/>
      <c r="V100" s="8"/>
      <c r="W100" s="8"/>
      <c r="X100" s="8"/>
      <c r="Y100" s="8"/>
      <c r="Z100" s="8"/>
    </row>
    <row r="101" spans="12:26" x14ac:dyDescent="0.3">
      <c r="L101" s="11" t="s">
        <v>182</v>
      </c>
      <c r="M101" s="11">
        <v>2111</v>
      </c>
      <c r="N101" s="11">
        <v>5510</v>
      </c>
      <c r="O101" s="11">
        <v>2737</v>
      </c>
      <c r="P101" s="11">
        <v>6939</v>
      </c>
      <c r="Q101" s="32">
        <f t="shared" si="2"/>
        <v>-2737</v>
      </c>
      <c r="R101" s="32">
        <f t="shared" si="3"/>
        <v>-2111</v>
      </c>
      <c r="U101" s="8"/>
      <c r="V101" s="8"/>
      <c r="W101" s="8"/>
      <c r="X101" s="8"/>
      <c r="Y101" s="8"/>
      <c r="Z101" s="8"/>
    </row>
    <row r="102" spans="12:26" x14ac:dyDescent="0.3">
      <c r="L102" s="11" t="s">
        <v>183</v>
      </c>
      <c r="M102" s="11">
        <v>1440</v>
      </c>
      <c r="N102" s="11">
        <v>3673</v>
      </c>
      <c r="O102" s="11">
        <v>2234</v>
      </c>
      <c r="P102" s="11">
        <v>5835</v>
      </c>
      <c r="Q102" s="32">
        <f t="shared" si="2"/>
        <v>-2234</v>
      </c>
      <c r="R102" s="32">
        <f t="shared" si="3"/>
        <v>-1440</v>
      </c>
      <c r="U102" s="8"/>
      <c r="V102" s="8"/>
      <c r="W102" s="8"/>
      <c r="X102" s="8"/>
      <c r="Y102" s="8"/>
      <c r="Z102" s="8"/>
    </row>
    <row r="103" spans="12:26" x14ac:dyDescent="0.3">
      <c r="L103" s="11" t="s">
        <v>184</v>
      </c>
      <c r="M103" s="11">
        <v>1091</v>
      </c>
      <c r="N103" s="11">
        <v>2810</v>
      </c>
      <c r="O103" s="11">
        <v>1683</v>
      </c>
      <c r="P103" s="11">
        <v>4758</v>
      </c>
      <c r="Q103" s="32">
        <f t="shared" si="2"/>
        <v>-1683</v>
      </c>
      <c r="R103" s="32">
        <f t="shared" si="3"/>
        <v>-1091</v>
      </c>
      <c r="U103" s="8"/>
      <c r="V103" s="8"/>
      <c r="W103" s="8"/>
      <c r="X103" s="8"/>
      <c r="Y103" s="8"/>
      <c r="Z103" s="8"/>
    </row>
    <row r="104" spans="12:26" x14ac:dyDescent="0.3">
      <c r="L104" s="11" t="s">
        <v>185</v>
      </c>
      <c r="M104" s="11">
        <v>427</v>
      </c>
      <c r="N104" s="11">
        <v>1066</v>
      </c>
      <c r="O104" s="11">
        <v>1266</v>
      </c>
      <c r="P104" s="11">
        <v>3657</v>
      </c>
      <c r="Q104" s="32">
        <f t="shared" si="2"/>
        <v>-1266</v>
      </c>
      <c r="R104" s="32">
        <f t="shared" si="3"/>
        <v>-427</v>
      </c>
      <c r="U104" s="8"/>
      <c r="V104" s="8"/>
      <c r="W104" s="8"/>
      <c r="X104" s="8"/>
      <c r="Y104" s="8"/>
      <c r="Z104" s="8"/>
    </row>
    <row r="105" spans="12:26" x14ac:dyDescent="0.3">
      <c r="L105" s="11" t="s">
        <v>186</v>
      </c>
      <c r="M105" s="11">
        <v>307</v>
      </c>
      <c r="N105" s="11">
        <v>879</v>
      </c>
      <c r="O105" s="11">
        <v>940</v>
      </c>
      <c r="P105" s="11">
        <v>2856</v>
      </c>
      <c r="Q105" s="32">
        <f t="shared" si="2"/>
        <v>-940</v>
      </c>
      <c r="R105" s="32">
        <f t="shared" si="3"/>
        <v>-307</v>
      </c>
      <c r="U105" s="8"/>
      <c r="V105" s="8"/>
      <c r="W105" s="8"/>
      <c r="X105" s="8"/>
      <c r="Y105" s="8"/>
      <c r="Z105" s="8"/>
    </row>
    <row r="106" spans="12:26" x14ac:dyDescent="0.3">
      <c r="L106" s="11" t="s">
        <v>187</v>
      </c>
      <c r="M106" s="11">
        <v>271</v>
      </c>
      <c r="N106" s="11">
        <v>689</v>
      </c>
      <c r="O106" s="11">
        <v>712</v>
      </c>
      <c r="P106" s="11">
        <v>2186</v>
      </c>
      <c r="Q106" s="32">
        <f t="shared" si="2"/>
        <v>-712</v>
      </c>
      <c r="R106" s="32">
        <f t="shared" si="3"/>
        <v>-271</v>
      </c>
      <c r="U106" s="8"/>
      <c r="V106" s="8"/>
      <c r="W106" s="8"/>
      <c r="X106" s="8"/>
      <c r="Y106" s="8"/>
      <c r="Z106" s="8"/>
    </row>
    <row r="107" spans="12:26" x14ac:dyDescent="0.3">
      <c r="L107" s="11" t="s">
        <v>188</v>
      </c>
      <c r="M107" s="11">
        <v>270</v>
      </c>
      <c r="N107" s="11">
        <v>752</v>
      </c>
      <c r="O107" s="11">
        <v>534</v>
      </c>
      <c r="P107" s="11">
        <v>1759</v>
      </c>
      <c r="Q107" s="32">
        <f t="shared" si="2"/>
        <v>-534</v>
      </c>
      <c r="R107" s="32">
        <f t="shared" si="3"/>
        <v>-270</v>
      </c>
      <c r="U107" s="8"/>
      <c r="V107" s="8"/>
      <c r="W107" s="8"/>
      <c r="X107" s="8"/>
      <c r="Y107" s="8"/>
      <c r="Z107" s="8"/>
    </row>
    <row r="108" spans="12:26" x14ac:dyDescent="0.3">
      <c r="L108" s="11" t="s">
        <v>189</v>
      </c>
      <c r="M108" s="11">
        <v>270</v>
      </c>
      <c r="N108" s="11">
        <v>789</v>
      </c>
      <c r="O108" s="11">
        <v>434</v>
      </c>
      <c r="P108" s="11">
        <v>1305</v>
      </c>
      <c r="Q108" s="32">
        <f t="shared" si="2"/>
        <v>-434</v>
      </c>
      <c r="R108" s="32">
        <f t="shared" si="3"/>
        <v>-270</v>
      </c>
      <c r="U108" s="8"/>
      <c r="V108" s="8"/>
      <c r="W108" s="8"/>
      <c r="X108" s="8"/>
      <c r="Y108" s="8"/>
      <c r="Z108" s="8"/>
    </row>
    <row r="109" spans="12:26" x14ac:dyDescent="0.3">
      <c r="L109" s="11" t="s">
        <v>190</v>
      </c>
      <c r="M109" s="11">
        <v>192</v>
      </c>
      <c r="N109" s="11">
        <v>531</v>
      </c>
      <c r="O109" s="11">
        <v>329</v>
      </c>
      <c r="P109" s="11">
        <v>934</v>
      </c>
      <c r="Q109" s="32">
        <f t="shared" si="2"/>
        <v>-329</v>
      </c>
      <c r="R109" s="32">
        <f t="shared" si="3"/>
        <v>-192</v>
      </c>
      <c r="U109" s="8"/>
      <c r="V109" s="8"/>
      <c r="W109" s="8"/>
      <c r="X109" s="8"/>
      <c r="Y109" s="8"/>
      <c r="Z109" s="8"/>
    </row>
    <row r="110" spans="12:26" x14ac:dyDescent="0.3">
      <c r="L110" s="11" t="s">
        <v>191</v>
      </c>
      <c r="M110" s="11">
        <v>141</v>
      </c>
      <c r="N110" s="11">
        <v>431</v>
      </c>
      <c r="O110" s="11">
        <v>272</v>
      </c>
      <c r="P110" s="11">
        <v>676</v>
      </c>
      <c r="Q110" s="32">
        <f t="shared" si="2"/>
        <v>-272</v>
      </c>
      <c r="R110" s="32">
        <f t="shared" si="3"/>
        <v>-141</v>
      </c>
      <c r="U110" s="8"/>
      <c r="V110" s="8"/>
      <c r="W110" s="8"/>
      <c r="X110" s="8"/>
      <c r="Y110" s="8"/>
      <c r="Z110" s="8"/>
    </row>
    <row r="111" spans="12:26" x14ac:dyDescent="0.3">
      <c r="L111" s="11" t="s">
        <v>192</v>
      </c>
      <c r="M111" s="11">
        <v>105</v>
      </c>
      <c r="N111" s="11">
        <v>277</v>
      </c>
      <c r="O111" s="11">
        <v>203</v>
      </c>
      <c r="P111" s="11">
        <v>520</v>
      </c>
      <c r="Q111" s="32">
        <f t="shared" si="2"/>
        <v>-203</v>
      </c>
      <c r="R111" s="32">
        <f t="shared" si="3"/>
        <v>-105</v>
      </c>
      <c r="U111" s="8"/>
      <c r="V111" s="8"/>
      <c r="W111" s="8"/>
      <c r="X111" s="8"/>
      <c r="Y111" s="8"/>
      <c r="Z111" s="8"/>
    </row>
    <row r="112" spans="12:26" x14ac:dyDescent="0.3">
      <c r="L112" s="11" t="s">
        <v>193</v>
      </c>
      <c r="M112" s="11">
        <v>78</v>
      </c>
      <c r="N112" s="11">
        <v>208</v>
      </c>
      <c r="O112" s="11">
        <v>156</v>
      </c>
      <c r="P112" s="11">
        <v>327</v>
      </c>
      <c r="Q112" s="32">
        <f t="shared" si="2"/>
        <v>-156</v>
      </c>
      <c r="R112" s="32">
        <f t="shared" si="3"/>
        <v>-78</v>
      </c>
      <c r="U112" s="8"/>
      <c r="V112" s="8"/>
      <c r="W112" s="8"/>
      <c r="X112" s="8"/>
      <c r="Y112" s="8"/>
      <c r="Z112" s="8"/>
    </row>
    <row r="113" spans="12:26" x14ac:dyDescent="0.3">
      <c r="L113" s="11" t="s">
        <v>194</v>
      </c>
      <c r="M113" s="11">
        <v>342</v>
      </c>
      <c r="N113" s="11">
        <v>595</v>
      </c>
      <c r="O113" s="11">
        <v>541</v>
      </c>
      <c r="P113" s="11">
        <v>914</v>
      </c>
      <c r="Q113" s="11">
        <f>SUM(Q114:Q125)</f>
        <v>-380</v>
      </c>
      <c r="R113" s="11">
        <f>SUM(R114:R125)</f>
        <v>-342</v>
      </c>
      <c r="U113" s="8"/>
      <c r="V113" s="8"/>
      <c r="W113" s="8"/>
      <c r="X113" s="8"/>
      <c r="Y113" s="8"/>
      <c r="Z113" s="8"/>
    </row>
    <row r="114" spans="12:26" x14ac:dyDescent="0.3">
      <c r="L114" s="11" t="s">
        <v>195</v>
      </c>
      <c r="M114" s="11">
        <v>0</v>
      </c>
      <c r="N114" s="11">
        <v>0</v>
      </c>
      <c r="O114" s="11">
        <v>67</v>
      </c>
      <c r="P114" s="11">
        <v>131</v>
      </c>
      <c r="Q114" s="32">
        <f t="shared" si="2"/>
        <v>-67</v>
      </c>
      <c r="R114" s="32">
        <f t="shared" si="3"/>
        <v>0</v>
      </c>
      <c r="U114" s="8"/>
      <c r="V114" s="8"/>
      <c r="W114" s="8"/>
      <c r="X114" s="8"/>
      <c r="Y114" s="8"/>
      <c r="Z114" s="8"/>
    </row>
    <row r="115" spans="12:26" x14ac:dyDescent="0.3">
      <c r="L115" s="11" t="s">
        <v>196</v>
      </c>
      <c r="M115" s="11">
        <v>342</v>
      </c>
      <c r="N115" s="11">
        <v>595</v>
      </c>
      <c r="O115" s="11">
        <v>0</v>
      </c>
      <c r="P115" s="11">
        <v>0</v>
      </c>
      <c r="Q115" s="32">
        <f t="shared" si="2"/>
        <v>0</v>
      </c>
      <c r="R115" s="32">
        <f>-M115</f>
        <v>-342</v>
      </c>
      <c r="U115" s="8"/>
      <c r="V115" s="8"/>
      <c r="W115" s="8"/>
      <c r="X115" s="8"/>
      <c r="Y115" s="8"/>
      <c r="Z115" s="8"/>
    </row>
    <row r="116" spans="12:26" x14ac:dyDescent="0.3">
      <c r="L116" s="11" t="s">
        <v>197</v>
      </c>
      <c r="M116" s="11">
        <v>0</v>
      </c>
      <c r="N116" s="11">
        <v>0</v>
      </c>
      <c r="O116" s="11">
        <v>53</v>
      </c>
      <c r="P116" s="11">
        <v>103</v>
      </c>
      <c r="Q116" s="32">
        <f t="shared" si="2"/>
        <v>-53</v>
      </c>
      <c r="R116" s="32">
        <f t="shared" si="3"/>
        <v>0</v>
      </c>
      <c r="U116" s="8"/>
      <c r="V116" s="8"/>
      <c r="W116" s="8"/>
      <c r="X116" s="8"/>
      <c r="Y116" s="8"/>
      <c r="Z116" s="8"/>
    </row>
    <row r="117" spans="12:26" x14ac:dyDescent="0.3">
      <c r="L117" s="11" t="s">
        <v>198</v>
      </c>
      <c r="M117" s="11">
        <v>0</v>
      </c>
      <c r="N117" s="11">
        <v>0</v>
      </c>
      <c r="O117" s="11">
        <v>58</v>
      </c>
      <c r="P117" s="11">
        <v>91</v>
      </c>
      <c r="Q117" s="32">
        <f t="shared" si="2"/>
        <v>-58</v>
      </c>
      <c r="R117" s="32">
        <f t="shared" si="3"/>
        <v>0</v>
      </c>
      <c r="U117" s="8"/>
      <c r="V117" s="8"/>
      <c r="W117" s="8"/>
      <c r="X117" s="8"/>
      <c r="Y117" s="8"/>
      <c r="Z117" s="8"/>
    </row>
    <row r="118" spans="12:26" x14ac:dyDescent="0.3">
      <c r="L118" s="11" t="s">
        <v>199</v>
      </c>
      <c r="M118" s="11">
        <v>0</v>
      </c>
      <c r="N118" s="11">
        <v>0</v>
      </c>
      <c r="O118" s="11">
        <v>47</v>
      </c>
      <c r="P118" s="11">
        <v>85</v>
      </c>
      <c r="Q118" s="32">
        <f t="shared" si="2"/>
        <v>-47</v>
      </c>
      <c r="R118" s="32">
        <f t="shared" si="3"/>
        <v>0</v>
      </c>
      <c r="U118" s="8"/>
      <c r="V118" s="8"/>
      <c r="W118" s="8"/>
      <c r="X118" s="8"/>
      <c r="Y118" s="8"/>
      <c r="Z118" s="8"/>
    </row>
    <row r="119" spans="12:26" x14ac:dyDescent="0.3">
      <c r="L119" s="11" t="s">
        <v>200</v>
      </c>
      <c r="M119" s="11">
        <v>0</v>
      </c>
      <c r="N119" s="11">
        <v>0</v>
      </c>
      <c r="O119" s="11">
        <v>45</v>
      </c>
      <c r="P119" s="11">
        <v>68</v>
      </c>
      <c r="Q119" s="32">
        <f t="shared" si="2"/>
        <v>-45</v>
      </c>
      <c r="R119" s="32">
        <f t="shared" si="3"/>
        <v>0</v>
      </c>
      <c r="U119" s="8"/>
      <c r="V119" s="8"/>
      <c r="W119" s="8"/>
      <c r="X119" s="8"/>
      <c r="Y119" s="8"/>
      <c r="Z119" s="8"/>
    </row>
    <row r="120" spans="12:26" x14ac:dyDescent="0.3">
      <c r="L120" s="11" t="s">
        <v>201</v>
      </c>
      <c r="M120" s="11">
        <v>0</v>
      </c>
      <c r="N120" s="11">
        <v>0</v>
      </c>
      <c r="O120" s="11">
        <v>51</v>
      </c>
      <c r="P120" s="11">
        <v>57</v>
      </c>
      <c r="Q120" s="32">
        <f t="shared" si="2"/>
        <v>-51</v>
      </c>
      <c r="R120" s="32">
        <f t="shared" si="3"/>
        <v>0</v>
      </c>
      <c r="U120" s="8"/>
      <c r="V120" s="8"/>
      <c r="W120" s="8"/>
      <c r="X120" s="8"/>
      <c r="Y120" s="8"/>
      <c r="Z120" s="8"/>
    </row>
    <row r="121" spans="12:26" x14ac:dyDescent="0.3">
      <c r="L121" s="11" t="s">
        <v>202</v>
      </c>
      <c r="M121" s="11">
        <v>0</v>
      </c>
      <c r="N121" s="11">
        <v>0</v>
      </c>
      <c r="O121" s="11">
        <v>36</v>
      </c>
      <c r="P121" s="11">
        <v>50</v>
      </c>
      <c r="Q121" s="32">
        <f t="shared" si="2"/>
        <v>-36</v>
      </c>
      <c r="R121" s="32">
        <f t="shared" si="3"/>
        <v>0</v>
      </c>
      <c r="U121" s="8"/>
      <c r="V121" s="8"/>
      <c r="W121" s="8"/>
      <c r="X121" s="8"/>
      <c r="Y121" s="8"/>
      <c r="Z121" s="8"/>
    </row>
    <row r="122" spans="12:26" x14ac:dyDescent="0.3">
      <c r="L122" s="11" t="s">
        <v>203</v>
      </c>
      <c r="M122" s="11">
        <v>0</v>
      </c>
      <c r="N122" s="11">
        <v>0</v>
      </c>
      <c r="O122" s="11">
        <v>11</v>
      </c>
      <c r="P122" s="11">
        <v>13</v>
      </c>
      <c r="Q122" s="32">
        <f t="shared" si="2"/>
        <v>-11</v>
      </c>
      <c r="R122" s="32">
        <f t="shared" si="3"/>
        <v>0</v>
      </c>
      <c r="U122" s="8"/>
      <c r="V122" s="8"/>
      <c r="W122" s="8"/>
      <c r="X122" s="8"/>
      <c r="Y122" s="8"/>
      <c r="Z122" s="8"/>
    </row>
    <row r="123" spans="12:26" x14ac:dyDescent="0.3">
      <c r="L123" s="11" t="s">
        <v>204</v>
      </c>
      <c r="M123" s="11">
        <v>0</v>
      </c>
      <c r="N123" s="11">
        <v>0</v>
      </c>
      <c r="O123" s="11">
        <v>2</v>
      </c>
      <c r="P123" s="11">
        <v>9</v>
      </c>
      <c r="Q123" s="32">
        <f t="shared" si="2"/>
        <v>-2</v>
      </c>
      <c r="R123" s="32">
        <f t="shared" si="3"/>
        <v>0</v>
      </c>
      <c r="U123" s="8"/>
      <c r="V123" s="8"/>
      <c r="W123" s="8"/>
      <c r="X123" s="8"/>
      <c r="Y123" s="8"/>
      <c r="Z123" s="8"/>
    </row>
    <row r="124" spans="12:26" x14ac:dyDescent="0.3">
      <c r="L124" s="11" t="s">
        <v>205</v>
      </c>
      <c r="M124" s="11">
        <v>0</v>
      </c>
      <c r="N124" s="11">
        <v>0</v>
      </c>
      <c r="O124" s="11">
        <v>3</v>
      </c>
      <c r="P124" s="11">
        <v>8</v>
      </c>
      <c r="Q124" s="32">
        <f t="shared" si="2"/>
        <v>-3</v>
      </c>
      <c r="R124" s="32">
        <f t="shared" si="3"/>
        <v>0</v>
      </c>
      <c r="U124" s="8"/>
      <c r="V124" s="8"/>
      <c r="W124" s="8"/>
      <c r="X124" s="8"/>
      <c r="Y124" s="8"/>
      <c r="Z124" s="8"/>
    </row>
    <row r="125" spans="12:26" x14ac:dyDescent="0.3">
      <c r="L125" s="11" t="s">
        <v>206</v>
      </c>
      <c r="M125" s="11">
        <v>0</v>
      </c>
      <c r="N125" s="11">
        <v>0</v>
      </c>
      <c r="O125" s="11">
        <v>7</v>
      </c>
      <c r="P125" s="11">
        <v>19</v>
      </c>
      <c r="Q125" s="32">
        <f t="shared" si="2"/>
        <v>-7</v>
      </c>
      <c r="R125" s="32">
        <f t="shared" si="3"/>
        <v>0</v>
      </c>
    </row>
  </sheetData>
  <mergeCells count="7">
    <mergeCell ref="L10:L11"/>
    <mergeCell ref="Q10:Q11"/>
    <mergeCell ref="R10:R11"/>
    <mergeCell ref="M10:M11"/>
    <mergeCell ref="N10:N11"/>
    <mergeCell ref="O10:O11"/>
    <mergeCell ref="P10:P11"/>
  </mergeCells>
  <pageMargins left="0.75" right="0.75" top="1" bottom="1" header="0.5" footer="0.5"/>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sheetPr>
  <dimension ref="A1:N111"/>
  <sheetViews>
    <sheetView zoomScale="80" zoomScaleNormal="80" workbookViewId="0"/>
  </sheetViews>
  <sheetFormatPr defaultRowHeight="16.5" x14ac:dyDescent="0.3"/>
  <cols>
    <col min="1" max="1" width="7.5703125" style="249" customWidth="1"/>
    <col min="2" max="2" width="50" style="1" customWidth="1"/>
    <col min="3" max="3" width="13" style="1" customWidth="1"/>
    <col min="4" max="4" width="15.5703125" style="1" customWidth="1"/>
    <col min="5" max="5" width="14" style="1" customWidth="1"/>
    <col min="6" max="6" width="12.5703125" style="1" customWidth="1"/>
    <col min="7" max="7" width="10.140625" style="1" customWidth="1"/>
    <col min="8" max="8" width="11.5703125" style="1" customWidth="1"/>
    <col min="9" max="16384" width="9.140625" style="1"/>
  </cols>
  <sheetData>
    <row r="1" spans="1:14" s="249" customFormat="1" x14ac:dyDescent="0.3">
      <c r="A1" s="214"/>
      <c r="B1" s="679"/>
    </row>
    <row r="2" spans="1:14" ht="17.25" thickBot="1" x14ac:dyDescent="0.35">
      <c r="A2" s="214"/>
      <c r="B2" s="7" t="s">
        <v>904</v>
      </c>
    </row>
    <row r="3" spans="1:14" ht="33.75" thickBot="1" x14ac:dyDescent="0.35">
      <c r="B3" s="19" t="s">
        <v>40</v>
      </c>
      <c r="C3" s="20" t="s">
        <v>41</v>
      </c>
      <c r="D3" s="20">
        <v>2015</v>
      </c>
      <c r="E3" s="20">
        <v>2016</v>
      </c>
      <c r="F3" s="20">
        <v>2017</v>
      </c>
      <c r="G3" s="20">
        <v>2018</v>
      </c>
      <c r="H3" s="476">
        <v>2019</v>
      </c>
    </row>
    <row r="4" spans="1:14" ht="18.75" thickBot="1" x14ac:dyDescent="0.35">
      <c r="B4" s="484" t="s">
        <v>1403</v>
      </c>
      <c r="C4" s="5"/>
      <c r="D4" s="680"/>
      <c r="E4" s="680"/>
      <c r="F4" s="680"/>
      <c r="G4" s="680"/>
      <c r="H4" s="680"/>
    </row>
    <row r="5" spans="1:14" ht="17.25" thickBot="1" x14ac:dyDescent="0.35">
      <c r="B5" s="485" t="s">
        <v>1402</v>
      </c>
      <c r="C5" s="22" t="s">
        <v>42</v>
      </c>
      <c r="D5" s="555">
        <v>79.758200000000002</v>
      </c>
      <c r="E5" s="555">
        <v>81.038300000000007</v>
      </c>
      <c r="F5" s="555">
        <v>84.521199999999993</v>
      </c>
      <c r="G5" s="555">
        <v>89.605899999999991</v>
      </c>
      <c r="H5" s="555">
        <v>94.171199999999999</v>
      </c>
    </row>
    <row r="6" spans="1:14" ht="17.25" thickBot="1" x14ac:dyDescent="0.35">
      <c r="B6" s="485" t="s">
        <v>44</v>
      </c>
      <c r="C6" s="22" t="s">
        <v>43</v>
      </c>
      <c r="D6" s="555">
        <v>104.6</v>
      </c>
      <c r="E6" s="555">
        <v>101.6</v>
      </c>
      <c r="F6" s="555">
        <v>104.3</v>
      </c>
      <c r="G6" s="555">
        <v>106</v>
      </c>
      <c r="H6" s="555">
        <v>105.1</v>
      </c>
    </row>
    <row r="7" spans="1:14" ht="18.75" thickBot="1" x14ac:dyDescent="0.35">
      <c r="B7" s="485" t="s">
        <v>957</v>
      </c>
      <c r="C7" s="22" t="s">
        <v>42</v>
      </c>
      <c r="D7" s="555">
        <v>79.758200000000002</v>
      </c>
      <c r="E7" s="555">
        <v>81.451700000000002</v>
      </c>
      <c r="F7" s="555">
        <v>83.933000000000007</v>
      </c>
      <c r="G7" s="555">
        <v>87.203699999999998</v>
      </c>
      <c r="H7" s="555">
        <v>89.295299999999997</v>
      </c>
      <c r="J7" s="241"/>
      <c r="K7" s="241"/>
      <c r="L7" s="241"/>
      <c r="M7" s="241"/>
      <c r="N7" s="241"/>
    </row>
    <row r="8" spans="1:14" ht="17.25" thickBot="1" x14ac:dyDescent="0.35">
      <c r="B8" s="485" t="s">
        <v>44</v>
      </c>
      <c r="C8" s="22" t="s">
        <v>43</v>
      </c>
      <c r="D8" s="555">
        <v>104.8</v>
      </c>
      <c r="E8" s="555">
        <v>102.1</v>
      </c>
      <c r="F8" s="555">
        <v>103</v>
      </c>
      <c r="G8" s="555">
        <v>103.9</v>
      </c>
      <c r="H8" s="555">
        <v>102.4</v>
      </c>
    </row>
    <row r="9" spans="1:14" ht="17.25" thickBot="1" x14ac:dyDescent="0.35">
      <c r="B9" s="485"/>
      <c r="C9" s="5"/>
      <c r="D9" s="555"/>
      <c r="E9" s="555"/>
      <c r="F9" s="555"/>
      <c r="G9" s="555"/>
      <c r="H9" s="555"/>
    </row>
    <row r="10" spans="1:14" ht="18.75" thickBot="1" x14ac:dyDescent="0.35">
      <c r="B10" s="484" t="s">
        <v>958</v>
      </c>
      <c r="C10" s="5"/>
      <c r="D10" s="555"/>
      <c r="E10" s="555"/>
      <c r="F10" s="555"/>
      <c r="G10" s="555"/>
      <c r="H10" s="555"/>
    </row>
    <row r="11" spans="1:14" ht="17.25" thickBot="1" x14ac:dyDescent="0.35">
      <c r="B11" s="485" t="s">
        <v>45</v>
      </c>
      <c r="C11" s="5"/>
      <c r="D11" s="555"/>
      <c r="E11" s="555"/>
      <c r="F11" s="555"/>
      <c r="G11" s="555"/>
      <c r="H11" s="555"/>
    </row>
    <row r="12" spans="1:14" ht="17.25" thickBot="1" x14ac:dyDescent="0.35">
      <c r="B12" s="485" t="s">
        <v>46</v>
      </c>
      <c r="C12" s="22" t="s">
        <v>43</v>
      </c>
      <c r="D12" s="555">
        <v>-0.3</v>
      </c>
      <c r="E12" s="555">
        <v>-0.5</v>
      </c>
      <c r="F12" s="555">
        <v>1.3</v>
      </c>
      <c r="G12" s="555">
        <v>2.5</v>
      </c>
      <c r="H12" s="555">
        <v>2.7</v>
      </c>
    </row>
    <row r="13" spans="1:14" ht="17.25" thickBot="1" x14ac:dyDescent="0.35">
      <c r="B13" s="485"/>
      <c r="C13" s="5"/>
      <c r="D13" s="555"/>
      <c r="E13" s="555"/>
      <c r="F13" s="555"/>
      <c r="G13" s="555"/>
      <c r="H13" s="555"/>
    </row>
    <row r="14" spans="1:14" ht="18.75" thickBot="1" x14ac:dyDescent="0.35">
      <c r="B14" s="484" t="s">
        <v>959</v>
      </c>
      <c r="C14" s="5"/>
      <c r="D14" s="555"/>
      <c r="E14" s="555"/>
      <c r="F14" s="555"/>
      <c r="G14" s="555"/>
      <c r="H14" s="555"/>
    </row>
    <row r="15" spans="1:14" ht="17.25" thickBot="1" x14ac:dyDescent="0.35">
      <c r="B15" s="485" t="s">
        <v>47</v>
      </c>
      <c r="C15" s="22" t="s">
        <v>48</v>
      </c>
      <c r="D15" s="555">
        <v>2424</v>
      </c>
      <c r="E15" s="555">
        <v>2492.1</v>
      </c>
      <c r="F15" s="555">
        <v>2530.6999999999998</v>
      </c>
      <c r="G15" s="555">
        <v>2566.6999999999998</v>
      </c>
      <c r="H15" s="555">
        <v>2583.6999999999998</v>
      </c>
    </row>
    <row r="16" spans="1:14" ht="17.25" thickBot="1" x14ac:dyDescent="0.35">
      <c r="B16" s="485" t="s">
        <v>44</v>
      </c>
      <c r="C16" s="22" t="s">
        <v>43</v>
      </c>
      <c r="D16" s="555">
        <v>102.6</v>
      </c>
      <c r="E16" s="555">
        <v>102.8</v>
      </c>
      <c r="F16" s="555">
        <v>101.5</v>
      </c>
      <c r="G16" s="555">
        <v>101.4</v>
      </c>
      <c r="H16" s="555">
        <v>100.7</v>
      </c>
    </row>
    <row r="17" spans="1:8" ht="18.75" thickBot="1" x14ac:dyDescent="0.35">
      <c r="A17" s="677"/>
      <c r="B17" s="485" t="s">
        <v>1311</v>
      </c>
      <c r="C17" s="22" t="s">
        <v>43</v>
      </c>
      <c r="D17" s="555">
        <v>67.7</v>
      </c>
      <c r="E17" s="555">
        <v>69.8</v>
      </c>
      <c r="F17" s="555">
        <v>71.099999999999994</v>
      </c>
      <c r="G17" s="555">
        <v>72.400000000000006</v>
      </c>
      <c r="H17" s="555">
        <v>73.400000000000006</v>
      </c>
    </row>
    <row r="18" spans="1:8" ht="17.25" thickBot="1" x14ac:dyDescent="0.35">
      <c r="B18" s="485" t="s">
        <v>49</v>
      </c>
      <c r="C18" s="22" t="s">
        <v>48</v>
      </c>
      <c r="D18" s="555">
        <v>314.3</v>
      </c>
      <c r="E18" s="555">
        <v>266</v>
      </c>
      <c r="F18" s="555">
        <v>224</v>
      </c>
      <c r="G18" s="555">
        <v>179.5</v>
      </c>
      <c r="H18" s="555">
        <v>157.69999999999999</v>
      </c>
    </row>
    <row r="19" spans="1:8" ht="17.25" thickBot="1" x14ac:dyDescent="0.35">
      <c r="B19" s="485" t="s">
        <v>44</v>
      </c>
      <c r="C19" s="22" t="s">
        <v>43</v>
      </c>
      <c r="D19" s="555">
        <v>87.6</v>
      </c>
      <c r="E19" s="555">
        <v>84.6</v>
      </c>
      <c r="F19" s="555">
        <v>84.2</v>
      </c>
      <c r="G19" s="555">
        <v>80.099999999999994</v>
      </c>
      <c r="H19" s="555">
        <v>87.9</v>
      </c>
    </row>
    <row r="20" spans="1:8" ht="17.25" thickBot="1" x14ac:dyDescent="0.35">
      <c r="B20" s="485" t="s">
        <v>50</v>
      </c>
      <c r="C20" s="22" t="s">
        <v>43</v>
      </c>
      <c r="D20" s="555">
        <v>11.5</v>
      </c>
      <c r="E20" s="555">
        <v>9.6999999999999993</v>
      </c>
      <c r="F20" s="555">
        <v>8.1</v>
      </c>
      <c r="G20" s="555">
        <v>6.6</v>
      </c>
      <c r="H20" s="555">
        <v>5.8</v>
      </c>
    </row>
    <row r="21" spans="1:8" ht="17.25" thickBot="1" x14ac:dyDescent="0.35">
      <c r="B21" s="485"/>
      <c r="C21" s="5"/>
      <c r="D21" s="555"/>
      <c r="E21" s="555"/>
      <c r="F21" s="555"/>
      <c r="G21" s="555"/>
      <c r="H21" s="555"/>
    </row>
    <row r="22" spans="1:8" ht="17.25" thickBot="1" x14ac:dyDescent="0.35">
      <c r="B22" s="484" t="s">
        <v>51</v>
      </c>
      <c r="C22" s="5"/>
      <c r="D22" s="555"/>
      <c r="E22" s="555"/>
      <c r="F22" s="555"/>
      <c r="G22" s="555"/>
      <c r="H22" s="555"/>
    </row>
    <row r="23" spans="1:8" ht="17.25" thickBot="1" x14ac:dyDescent="0.35">
      <c r="B23" s="485" t="s">
        <v>52</v>
      </c>
      <c r="C23" s="5"/>
      <c r="D23" s="555"/>
      <c r="E23" s="555"/>
      <c r="F23" s="555"/>
      <c r="G23" s="555"/>
      <c r="H23" s="555"/>
    </row>
    <row r="24" spans="1:8" ht="18.75" thickBot="1" x14ac:dyDescent="0.35">
      <c r="B24" s="485" t="s">
        <v>960</v>
      </c>
      <c r="C24" s="22" t="s">
        <v>48</v>
      </c>
      <c r="D24" s="555">
        <v>2251.6</v>
      </c>
      <c r="E24" s="555">
        <v>2307</v>
      </c>
      <c r="F24" s="555">
        <v>2348.9</v>
      </c>
      <c r="G24" s="555">
        <v>2392.8000000000002</v>
      </c>
      <c r="H24" s="555">
        <v>2416.1</v>
      </c>
    </row>
    <row r="25" spans="1:8" ht="17.25" thickBot="1" x14ac:dyDescent="0.35">
      <c r="B25" s="485" t="s">
        <v>44</v>
      </c>
      <c r="C25" s="22" t="s">
        <v>43</v>
      </c>
      <c r="D25" s="555">
        <v>102.1</v>
      </c>
      <c r="E25" s="555">
        <v>102.5</v>
      </c>
      <c r="F25" s="555">
        <v>101.8</v>
      </c>
      <c r="G25" s="555">
        <v>101.9</v>
      </c>
      <c r="H25" s="555">
        <v>101</v>
      </c>
    </row>
    <row r="26" spans="1:8" ht="17.25" thickBot="1" x14ac:dyDescent="0.35">
      <c r="B26" s="485"/>
      <c r="C26" s="5"/>
      <c r="D26" s="555"/>
      <c r="E26" s="555"/>
      <c r="F26" s="555"/>
      <c r="G26" s="555"/>
      <c r="H26" s="555"/>
    </row>
    <row r="27" spans="1:8" ht="17.25" thickBot="1" x14ac:dyDescent="0.35">
      <c r="B27" s="484" t="s">
        <v>53</v>
      </c>
      <c r="C27" s="5"/>
      <c r="D27" s="555"/>
      <c r="E27" s="555"/>
      <c r="F27" s="555"/>
      <c r="G27" s="555"/>
      <c r="H27" s="555"/>
    </row>
    <row r="28" spans="1:8" ht="18.75" thickBot="1" x14ac:dyDescent="0.35">
      <c r="B28" s="485" t="s">
        <v>961</v>
      </c>
      <c r="C28" s="5"/>
      <c r="D28" s="555"/>
      <c r="E28" s="555"/>
      <c r="F28" s="555"/>
      <c r="G28" s="555"/>
      <c r="H28" s="555"/>
    </row>
    <row r="29" spans="1:8" ht="17.25" thickBot="1" x14ac:dyDescent="0.35">
      <c r="B29" s="485" t="s">
        <v>54</v>
      </c>
      <c r="C29" s="22" t="s">
        <v>55</v>
      </c>
      <c r="D29" s="555">
        <v>883</v>
      </c>
      <c r="E29" s="555">
        <v>912</v>
      </c>
      <c r="F29" s="555">
        <v>954</v>
      </c>
      <c r="G29" s="555">
        <v>1013</v>
      </c>
      <c r="H29" s="555">
        <v>1092</v>
      </c>
    </row>
    <row r="30" spans="1:8" ht="17.25" thickBot="1" x14ac:dyDescent="0.35">
      <c r="B30" s="485" t="s">
        <v>44</v>
      </c>
      <c r="C30" s="22" t="s">
        <v>43</v>
      </c>
      <c r="D30" s="555">
        <v>102.9</v>
      </c>
      <c r="E30" s="555">
        <v>103.3</v>
      </c>
      <c r="F30" s="555">
        <v>104.6</v>
      </c>
      <c r="G30" s="555">
        <v>106.2</v>
      </c>
      <c r="H30" s="555">
        <v>107.8</v>
      </c>
    </row>
    <row r="31" spans="1:8" ht="16.5" customHeight="1" thickBot="1" x14ac:dyDescent="0.35">
      <c r="B31" s="485" t="s">
        <v>956</v>
      </c>
      <c r="C31" s="22" t="s">
        <v>43</v>
      </c>
      <c r="D31" s="555">
        <v>103.2</v>
      </c>
      <c r="E31" s="555">
        <v>103.8</v>
      </c>
      <c r="F31" s="555">
        <v>103.3</v>
      </c>
      <c r="G31" s="555">
        <v>103.6</v>
      </c>
      <c r="H31" s="555">
        <v>105</v>
      </c>
    </row>
    <row r="32" spans="1:8" x14ac:dyDescent="0.3">
      <c r="B32" s="681" t="s">
        <v>1312</v>
      </c>
    </row>
    <row r="33" spans="1:8" x14ac:dyDescent="0.3">
      <c r="B33" s="681" t="s">
        <v>1310</v>
      </c>
    </row>
    <row r="34" spans="1:8" ht="18" x14ac:dyDescent="0.3">
      <c r="B34" s="681" t="s">
        <v>1394</v>
      </c>
    </row>
    <row r="35" spans="1:8" ht="18" x14ac:dyDescent="0.3">
      <c r="B35" s="681" t="s">
        <v>1395</v>
      </c>
    </row>
    <row r="36" spans="1:8" ht="18" x14ac:dyDescent="0.3">
      <c r="B36" s="681" t="s">
        <v>1396</v>
      </c>
    </row>
    <row r="37" spans="1:8" ht="193.5" customHeight="1" x14ac:dyDescent="0.3">
      <c r="B37" s="682" t="s">
        <v>1397</v>
      </c>
    </row>
    <row r="38" spans="1:8" ht="18" x14ac:dyDescent="0.3">
      <c r="B38" s="681" t="s">
        <v>1398</v>
      </c>
    </row>
    <row r="39" spans="1:8" ht="18" x14ac:dyDescent="0.3">
      <c r="B39" s="681" t="s">
        <v>1399</v>
      </c>
    </row>
    <row r="40" spans="1:8" ht="18" x14ac:dyDescent="0.3">
      <c r="B40" s="681" t="s">
        <v>1400</v>
      </c>
    </row>
    <row r="41" spans="1:8" ht="18" x14ac:dyDescent="0.3">
      <c r="B41" s="257" t="s">
        <v>1401</v>
      </c>
    </row>
    <row r="43" spans="1:8" ht="17.25" thickBot="1" x14ac:dyDescent="0.35">
      <c r="A43" s="214"/>
      <c r="B43" s="7" t="s">
        <v>56</v>
      </c>
    </row>
    <row r="44" spans="1:8" x14ac:dyDescent="0.3">
      <c r="A44" s="268"/>
      <c r="B44" s="571" t="s">
        <v>57</v>
      </c>
      <c r="C44" s="572"/>
      <c r="D44" s="572"/>
      <c r="E44" s="572"/>
      <c r="F44" s="572"/>
      <c r="G44" s="573"/>
    </row>
    <row r="45" spans="1:8" ht="46.5" customHeight="1" thickBot="1" x14ac:dyDescent="0.35">
      <c r="B45" s="44" t="s">
        <v>58</v>
      </c>
      <c r="C45" s="475" t="s">
        <v>1318</v>
      </c>
      <c r="D45" s="475" t="s">
        <v>60</v>
      </c>
      <c r="E45" s="475" t="s">
        <v>61</v>
      </c>
      <c r="F45" s="475" t="s">
        <v>62</v>
      </c>
      <c r="G45" s="36" t="s">
        <v>63</v>
      </c>
    </row>
    <row r="46" spans="1:8" ht="17.25" thickBot="1" x14ac:dyDescent="0.35">
      <c r="B46" s="37" t="s">
        <v>64</v>
      </c>
      <c r="C46" s="43" t="s">
        <v>65</v>
      </c>
      <c r="D46" s="683">
        <v>102.619</v>
      </c>
      <c r="E46" s="683">
        <v>102.92</v>
      </c>
      <c r="F46" s="683">
        <v>102.97799999999999</v>
      </c>
      <c r="G46" s="683">
        <v>102.67700000000001</v>
      </c>
      <c r="H46" s="250"/>
    </row>
    <row r="47" spans="1:8" ht="17.25" thickBot="1" x14ac:dyDescent="0.35">
      <c r="B47" s="6" t="s">
        <v>66</v>
      </c>
      <c r="C47" s="684"/>
      <c r="D47" s="685"/>
      <c r="E47" s="685"/>
      <c r="F47" s="685"/>
      <c r="G47" s="685"/>
      <c r="H47" s="250"/>
    </row>
    <row r="48" spans="1:8" ht="17.25" thickBot="1" x14ac:dyDescent="0.35">
      <c r="B48" s="38" t="s">
        <v>67</v>
      </c>
      <c r="C48" s="686">
        <v>172.256038421</v>
      </c>
      <c r="D48" s="685">
        <v>103.937</v>
      </c>
      <c r="E48" s="685">
        <v>104.949</v>
      </c>
      <c r="F48" s="685">
        <v>105.21599999999999</v>
      </c>
      <c r="G48" s="685">
        <v>103.999</v>
      </c>
      <c r="H48" s="250"/>
    </row>
    <row r="49" spans="1:8" ht="17.25" thickBot="1" x14ac:dyDescent="0.35">
      <c r="B49" s="38" t="s">
        <v>68</v>
      </c>
      <c r="C49" s="686">
        <v>51.476365678000001</v>
      </c>
      <c r="D49" s="685">
        <v>102.331</v>
      </c>
      <c r="E49" s="685">
        <v>102.81699999999999</v>
      </c>
      <c r="F49" s="685">
        <v>102.511</v>
      </c>
      <c r="G49" s="685">
        <v>102.666</v>
      </c>
      <c r="H49" s="250"/>
    </row>
    <row r="50" spans="1:8" ht="17.25" thickBot="1" x14ac:dyDescent="0.35">
      <c r="B50" s="38" t="s">
        <v>69</v>
      </c>
      <c r="C50" s="686">
        <v>44.309063952999999</v>
      </c>
      <c r="D50" s="685">
        <v>101.03100000000001</v>
      </c>
      <c r="E50" s="685">
        <v>100.93</v>
      </c>
      <c r="F50" s="685">
        <v>100.56100000000001</v>
      </c>
      <c r="G50" s="685">
        <v>101.02</v>
      </c>
      <c r="H50" s="250"/>
    </row>
    <row r="51" spans="1:8" ht="17.25" thickBot="1" x14ac:dyDescent="0.35">
      <c r="B51" s="39" t="s">
        <v>962</v>
      </c>
      <c r="C51" s="686">
        <v>258.12059742000002</v>
      </c>
      <c r="D51" s="685">
        <v>104.05800000000001</v>
      </c>
      <c r="E51" s="685">
        <v>103.806</v>
      </c>
      <c r="F51" s="685">
        <v>102.902</v>
      </c>
      <c r="G51" s="685">
        <v>103.893</v>
      </c>
      <c r="H51" s="250"/>
    </row>
    <row r="52" spans="1:8" ht="17.25" thickBot="1" x14ac:dyDescent="0.35">
      <c r="B52" s="39" t="s">
        <v>1315</v>
      </c>
      <c r="C52" s="686">
        <v>67.497230823999999</v>
      </c>
      <c r="D52" s="685">
        <v>101.345</v>
      </c>
      <c r="E52" s="685">
        <v>101.80800000000001</v>
      </c>
      <c r="F52" s="685">
        <v>101.32899999999999</v>
      </c>
      <c r="G52" s="685">
        <v>101.526</v>
      </c>
      <c r="H52" s="250"/>
    </row>
    <row r="53" spans="1:8" ht="17.25" thickBot="1" x14ac:dyDescent="0.35">
      <c r="B53" s="38" t="s">
        <v>1314</v>
      </c>
      <c r="C53" s="686">
        <v>26.771258204999999</v>
      </c>
      <c r="D53" s="685">
        <v>102.09</v>
      </c>
      <c r="E53" s="685">
        <v>101.286</v>
      </c>
      <c r="F53" s="685">
        <v>101.045</v>
      </c>
      <c r="G53" s="685">
        <v>101.55500000000001</v>
      </c>
      <c r="H53" s="250"/>
    </row>
    <row r="54" spans="1:8" ht="17.25" thickBot="1" x14ac:dyDescent="0.35">
      <c r="B54" s="38" t="s">
        <v>70</v>
      </c>
      <c r="C54" s="686">
        <v>86.405348794000005</v>
      </c>
      <c r="D54" s="685">
        <v>97.727000000000004</v>
      </c>
      <c r="E54" s="685">
        <v>100.37</v>
      </c>
      <c r="F54" s="685">
        <v>103.566</v>
      </c>
      <c r="G54" s="685">
        <v>99.364000000000004</v>
      </c>
      <c r="H54" s="250"/>
    </row>
    <row r="55" spans="1:8" ht="17.25" thickBot="1" x14ac:dyDescent="0.35">
      <c r="B55" s="38" t="s">
        <v>1313</v>
      </c>
      <c r="C55" s="686">
        <v>33.285947766</v>
      </c>
      <c r="D55" s="685">
        <v>102.97499999999999</v>
      </c>
      <c r="E55" s="685">
        <v>102.258</v>
      </c>
      <c r="F55" s="685">
        <v>101.77800000000001</v>
      </c>
      <c r="G55" s="685">
        <v>101.852</v>
      </c>
      <c r="H55" s="250"/>
    </row>
    <row r="56" spans="1:8" ht="17.25" thickBot="1" x14ac:dyDescent="0.35">
      <c r="B56" s="38" t="s">
        <v>71</v>
      </c>
      <c r="C56" s="686">
        <v>88.629399273000004</v>
      </c>
      <c r="D56" s="685">
        <v>101.578</v>
      </c>
      <c r="E56" s="685">
        <v>101.621</v>
      </c>
      <c r="F56" s="685">
        <v>102.38200000000001</v>
      </c>
      <c r="G56" s="685">
        <v>101.461</v>
      </c>
      <c r="H56" s="250"/>
    </row>
    <row r="57" spans="1:8" ht="17.25" thickBot="1" x14ac:dyDescent="0.35">
      <c r="B57" s="38" t="s">
        <v>72</v>
      </c>
      <c r="C57" s="686">
        <v>17.022201181</v>
      </c>
      <c r="D57" s="685">
        <v>101.413</v>
      </c>
      <c r="E57" s="685">
        <v>104.828</v>
      </c>
      <c r="F57" s="685">
        <v>104.465</v>
      </c>
      <c r="G57" s="685">
        <v>102.265</v>
      </c>
      <c r="H57" s="250"/>
    </row>
    <row r="58" spans="1:8" ht="17.25" thickBot="1" x14ac:dyDescent="0.35">
      <c r="B58" s="687" t="s">
        <v>1316</v>
      </c>
      <c r="C58" s="686">
        <v>69.646370695000002</v>
      </c>
      <c r="D58" s="685">
        <v>103.95</v>
      </c>
      <c r="E58" s="685">
        <v>101.30200000000001</v>
      </c>
      <c r="F58" s="685">
        <v>101.545</v>
      </c>
      <c r="G58" s="685">
        <v>103.002</v>
      </c>
      <c r="H58" s="250"/>
    </row>
    <row r="59" spans="1:8" ht="17.25" thickBot="1" x14ac:dyDescent="0.35">
      <c r="B59" s="687" t="s">
        <v>1317</v>
      </c>
      <c r="C59" s="686">
        <v>84.580177789999993</v>
      </c>
      <c r="D59" s="685">
        <v>103.039</v>
      </c>
      <c r="E59" s="685">
        <v>103.84</v>
      </c>
      <c r="F59" s="685">
        <v>103.508</v>
      </c>
      <c r="G59" s="685">
        <v>103.32299999999999</v>
      </c>
      <c r="H59" s="250"/>
    </row>
    <row r="60" spans="1:8" x14ac:dyDescent="0.3">
      <c r="B60" s="688" t="s">
        <v>1319</v>
      </c>
      <c r="C60" s="250"/>
      <c r="D60" s="250"/>
      <c r="E60" s="250"/>
      <c r="F60" s="250"/>
      <c r="G60" s="250"/>
      <c r="H60" s="250"/>
    </row>
    <row r="61" spans="1:8" ht="18" x14ac:dyDescent="0.3">
      <c r="B61" s="257" t="s">
        <v>1404</v>
      </c>
    </row>
    <row r="63" spans="1:8" ht="17.25" thickBot="1" x14ac:dyDescent="0.35">
      <c r="A63" s="214"/>
      <c r="B63" s="7" t="s">
        <v>73</v>
      </c>
    </row>
    <row r="64" spans="1:8" x14ac:dyDescent="0.3">
      <c r="A64" s="264"/>
      <c r="B64" s="578" t="s">
        <v>40</v>
      </c>
      <c r="C64" s="579"/>
      <c r="D64" s="582" t="s">
        <v>74</v>
      </c>
      <c r="E64" s="583"/>
      <c r="F64" s="483"/>
      <c r="G64" s="574" t="s">
        <v>75</v>
      </c>
      <c r="H64" s="575"/>
    </row>
    <row r="65" spans="1:14" ht="48" customHeight="1" x14ac:dyDescent="0.3">
      <c r="B65" s="580"/>
      <c r="C65" s="581"/>
      <c r="D65" s="478" t="s">
        <v>1337</v>
      </c>
      <c r="E65" s="478" t="s">
        <v>1320</v>
      </c>
      <c r="F65" s="478" t="s">
        <v>1321</v>
      </c>
      <c r="G65" s="478" t="s">
        <v>1322</v>
      </c>
      <c r="H65" s="479" t="s">
        <v>1323</v>
      </c>
    </row>
    <row r="66" spans="1:14" ht="17.25" thickBot="1" x14ac:dyDescent="0.35">
      <c r="B66" s="569" t="s">
        <v>1324</v>
      </c>
      <c r="C66" s="42" t="s">
        <v>77</v>
      </c>
      <c r="D66" s="689">
        <v>21516</v>
      </c>
      <c r="E66" s="689">
        <v>78974</v>
      </c>
      <c r="F66" s="689">
        <v>20171</v>
      </c>
      <c r="G66" s="689">
        <v>1483</v>
      </c>
      <c r="H66" s="689">
        <v>1399</v>
      </c>
    </row>
    <row r="67" spans="1:14" ht="17.25" thickBot="1" x14ac:dyDescent="0.35">
      <c r="B67" s="570"/>
      <c r="C67" s="42" t="s">
        <v>78</v>
      </c>
      <c r="D67" s="690">
        <v>97.6</v>
      </c>
      <c r="E67" s="691">
        <v>101.54423771745979</v>
      </c>
      <c r="F67" s="691">
        <v>105.76791987834933</v>
      </c>
      <c r="G67" s="691">
        <v>99.197324414715709</v>
      </c>
      <c r="H67" s="691">
        <v>99.009200283085633</v>
      </c>
      <c r="J67" s="8"/>
      <c r="K67" s="8"/>
      <c r="L67" s="8"/>
      <c r="M67" s="8"/>
      <c r="N67" s="8"/>
    </row>
    <row r="68" spans="1:14" ht="17.25" thickBot="1" x14ac:dyDescent="0.35">
      <c r="B68" s="480" t="s">
        <v>1328</v>
      </c>
      <c r="C68" s="481"/>
      <c r="D68" s="692"/>
      <c r="E68" s="692"/>
      <c r="F68" s="693"/>
      <c r="G68" s="692"/>
      <c r="H68" s="694"/>
    </row>
    <row r="69" spans="1:14" ht="17.25" thickBot="1" x14ac:dyDescent="0.35">
      <c r="B69" s="576" t="s">
        <v>1325</v>
      </c>
      <c r="C69" s="42" t="s">
        <v>77</v>
      </c>
      <c r="D69" s="690">
        <v>246</v>
      </c>
      <c r="E69" s="689">
        <v>1117</v>
      </c>
      <c r="F69" s="690">
        <v>195</v>
      </c>
      <c r="G69" s="690">
        <v>16</v>
      </c>
      <c r="H69" s="690">
        <v>15</v>
      </c>
    </row>
    <row r="70" spans="1:14" ht="17.25" thickBot="1" x14ac:dyDescent="0.35">
      <c r="B70" s="577"/>
      <c r="C70" s="42" t="s">
        <v>78</v>
      </c>
      <c r="D70" s="690">
        <v>88.8</v>
      </c>
      <c r="E70" s="691">
        <v>100.35938903863433</v>
      </c>
      <c r="F70" s="691">
        <v>100</v>
      </c>
      <c r="G70" s="691">
        <v>72.727272727272734</v>
      </c>
      <c r="H70" s="691">
        <v>71.428571428571431</v>
      </c>
      <c r="K70" s="8"/>
    </row>
    <row r="71" spans="1:14" ht="17.25" thickBot="1" x14ac:dyDescent="0.35">
      <c r="B71" s="576" t="s">
        <v>1326</v>
      </c>
      <c r="C71" s="42" t="s">
        <v>77</v>
      </c>
      <c r="D71" s="689">
        <v>21270</v>
      </c>
      <c r="E71" s="689">
        <v>77857</v>
      </c>
      <c r="F71" s="689">
        <v>19976</v>
      </c>
      <c r="G71" s="689">
        <v>1467</v>
      </c>
      <c r="H71" s="689">
        <v>1384</v>
      </c>
    </row>
    <row r="72" spans="1:14" ht="17.25" thickBot="1" x14ac:dyDescent="0.35">
      <c r="B72" s="577"/>
      <c r="C72" s="42" t="s">
        <v>78</v>
      </c>
      <c r="D72" s="690">
        <v>97.7</v>
      </c>
      <c r="E72" s="691">
        <v>101.56144012522827</v>
      </c>
      <c r="F72" s="691">
        <v>105.82750582750582</v>
      </c>
      <c r="G72" s="691">
        <v>99.592668024439917</v>
      </c>
      <c r="H72" s="691">
        <v>99.425287356321832</v>
      </c>
    </row>
    <row r="73" spans="1:14" ht="17.25" thickBot="1" x14ac:dyDescent="0.35">
      <c r="B73" s="697" t="s">
        <v>1327</v>
      </c>
      <c r="C73" s="42"/>
      <c r="D73" s="690"/>
      <c r="E73" s="690"/>
      <c r="F73" s="690"/>
      <c r="G73" s="690"/>
      <c r="H73" s="690"/>
      <c r="J73" s="8"/>
      <c r="K73" s="8"/>
      <c r="L73" s="8"/>
      <c r="M73" s="8"/>
      <c r="N73" s="8"/>
    </row>
    <row r="74" spans="1:14" ht="17.25" thickBot="1" x14ac:dyDescent="0.35">
      <c r="B74" s="698" t="s">
        <v>1329</v>
      </c>
      <c r="C74" s="42" t="s">
        <v>77</v>
      </c>
      <c r="D74" s="689">
        <v>14235</v>
      </c>
      <c r="E74" s="689">
        <v>48720</v>
      </c>
      <c r="F74" s="689">
        <v>13338</v>
      </c>
      <c r="G74" s="690" t="s">
        <v>864</v>
      </c>
      <c r="H74" s="690" t="s">
        <v>864</v>
      </c>
    </row>
    <row r="75" spans="1:14" ht="17.25" thickBot="1" x14ac:dyDescent="0.35">
      <c r="B75" s="699"/>
      <c r="C75" s="196" t="s">
        <v>78</v>
      </c>
      <c r="D75" s="695">
        <v>94.6</v>
      </c>
      <c r="E75" s="696">
        <v>101.4767449126242</v>
      </c>
      <c r="F75" s="696">
        <v>105.13123669898322</v>
      </c>
      <c r="G75" s="695" t="s">
        <v>864</v>
      </c>
      <c r="H75" s="695" t="s">
        <v>864</v>
      </c>
    </row>
    <row r="76" spans="1:14" x14ac:dyDescent="0.3">
      <c r="B76" s="688" t="s">
        <v>1319</v>
      </c>
      <c r="D76" s="250"/>
      <c r="E76" s="250"/>
      <c r="F76" s="250"/>
      <c r="G76" s="250"/>
      <c r="H76" s="250"/>
    </row>
    <row r="77" spans="1:14" x14ac:dyDescent="0.3">
      <c r="B77" s="700" t="s">
        <v>80</v>
      </c>
      <c r="D77" s="250"/>
      <c r="E77" s="250"/>
    </row>
    <row r="78" spans="1:14" x14ac:dyDescent="0.3">
      <c r="B78" s="700" t="s">
        <v>81</v>
      </c>
    </row>
    <row r="79" spans="1:14" x14ac:dyDescent="0.3">
      <c r="B79" s="7"/>
    </row>
    <row r="80" spans="1:14" ht="17.25" thickBot="1" x14ac:dyDescent="0.35">
      <c r="A80" s="214"/>
      <c r="B80" s="7" t="s">
        <v>82</v>
      </c>
    </row>
    <row r="81" spans="1:11" ht="59.25" customHeight="1" x14ac:dyDescent="0.3">
      <c r="B81" s="539"/>
      <c r="C81" s="118" t="s">
        <v>1336</v>
      </c>
      <c r="D81" s="118" t="s">
        <v>1335</v>
      </c>
      <c r="E81" s="539" t="s">
        <v>1139</v>
      </c>
    </row>
    <row r="82" spans="1:11" ht="15.75" customHeight="1" thickBot="1" x14ac:dyDescent="0.35">
      <c r="B82" s="187" t="s">
        <v>83</v>
      </c>
      <c r="C82" s="701">
        <v>669592</v>
      </c>
      <c r="D82" s="702">
        <f t="shared" ref="D82:D90" si="0">C82/$C$90</f>
        <v>0.12268369014815846</v>
      </c>
      <c r="E82" s="703">
        <v>1.0151516529765099</v>
      </c>
    </row>
    <row r="83" spans="1:11" ht="15.75" customHeight="1" thickBot="1" x14ac:dyDescent="0.35">
      <c r="B83" s="187" t="s">
        <v>84</v>
      </c>
      <c r="C83" s="701">
        <v>564917</v>
      </c>
      <c r="D83" s="702">
        <f t="shared" si="0"/>
        <v>0.10350497345760885</v>
      </c>
      <c r="E83" s="703">
        <v>1.0023527700051988</v>
      </c>
    </row>
    <row r="84" spans="1:11" ht="15.75" customHeight="1" thickBot="1" x14ac:dyDescent="0.35">
      <c r="B84" s="187" t="s">
        <v>85</v>
      </c>
      <c r="C84" s="701">
        <v>584569</v>
      </c>
      <c r="D84" s="702">
        <f t="shared" si="0"/>
        <v>0.10710564353549451</v>
      </c>
      <c r="E84" s="703">
        <v>0.9977589343929324</v>
      </c>
    </row>
    <row r="85" spans="1:11" ht="15.75" customHeight="1" thickBot="1" x14ac:dyDescent="0.35">
      <c r="B85" s="187" t="s">
        <v>86</v>
      </c>
      <c r="C85" s="701">
        <v>674306</v>
      </c>
      <c r="D85" s="702">
        <f t="shared" si="0"/>
        <v>0.12354739657738463</v>
      </c>
      <c r="E85" s="703">
        <v>0.99650347583467325</v>
      </c>
    </row>
    <row r="86" spans="1:11" ht="15.75" customHeight="1" thickBot="1" x14ac:dyDescent="0.35">
      <c r="B86" s="187" t="s">
        <v>87</v>
      </c>
      <c r="C86" s="701">
        <v>691509</v>
      </c>
      <c r="D86" s="702">
        <f t="shared" si="0"/>
        <v>0.12669935705722724</v>
      </c>
      <c r="E86" s="703">
        <v>1.0002039434859582</v>
      </c>
    </row>
    <row r="87" spans="1:11" ht="15.75" customHeight="1" thickBot="1" x14ac:dyDescent="0.35">
      <c r="B87" s="187" t="s">
        <v>88</v>
      </c>
      <c r="C87" s="701">
        <v>645276</v>
      </c>
      <c r="D87" s="702">
        <f t="shared" si="0"/>
        <v>0.11822847471899768</v>
      </c>
      <c r="E87" s="703">
        <v>0.99598996101093729</v>
      </c>
      <c r="F87" s="141"/>
      <c r="G87" s="147"/>
      <c r="H87" s="706"/>
      <c r="I87" s="147"/>
      <c r="J87" s="249"/>
      <c r="K87" s="249"/>
    </row>
    <row r="88" spans="1:11" ht="15.75" customHeight="1" thickBot="1" x14ac:dyDescent="0.35">
      <c r="B88" s="187" t="s">
        <v>89</v>
      </c>
      <c r="C88" s="701">
        <v>826244</v>
      </c>
      <c r="D88" s="702">
        <f t="shared" si="0"/>
        <v>0.15138571381195567</v>
      </c>
      <c r="E88" s="703">
        <v>1.0014811726232755</v>
      </c>
      <c r="F88" s="141"/>
      <c r="G88" s="147"/>
      <c r="H88" s="706"/>
      <c r="I88" s="147"/>
      <c r="J88" s="249"/>
      <c r="K88" s="249"/>
    </row>
    <row r="89" spans="1:11" ht="15.75" customHeight="1" thickBot="1" x14ac:dyDescent="0.35">
      <c r="B89" s="187" t="s">
        <v>90</v>
      </c>
      <c r="C89" s="701">
        <v>801460</v>
      </c>
      <c r="D89" s="702">
        <f t="shared" si="0"/>
        <v>0.14684475069317296</v>
      </c>
      <c r="E89" s="703">
        <v>1.0013068237187255</v>
      </c>
      <c r="F89" s="141"/>
      <c r="G89" s="147"/>
      <c r="H89" s="706"/>
      <c r="I89" s="147"/>
      <c r="J89" s="249"/>
      <c r="K89" s="249"/>
    </row>
    <row r="90" spans="1:11" ht="15.75" customHeight="1" thickBot="1" x14ac:dyDescent="0.35">
      <c r="B90" s="482" t="s">
        <v>91</v>
      </c>
      <c r="C90" s="704">
        <v>5457873</v>
      </c>
      <c r="D90" s="702">
        <f t="shared" si="0"/>
        <v>1</v>
      </c>
      <c r="E90" s="705">
        <v>1.0013672338338635</v>
      </c>
      <c r="F90" s="141"/>
      <c r="G90" s="141"/>
      <c r="H90" s="707"/>
      <c r="I90" s="141"/>
    </row>
    <row r="91" spans="1:11" x14ac:dyDescent="0.3">
      <c r="B91" s="9" t="s">
        <v>8</v>
      </c>
      <c r="F91" s="141"/>
      <c r="G91" s="141"/>
      <c r="H91" s="141"/>
      <c r="I91" s="141"/>
    </row>
    <row r="92" spans="1:11" x14ac:dyDescent="0.3">
      <c r="B92" s="9"/>
      <c r="F92" s="141"/>
      <c r="G92" s="141"/>
      <c r="H92" s="141"/>
      <c r="I92" s="141"/>
    </row>
    <row r="93" spans="1:11" x14ac:dyDescent="0.3">
      <c r="A93" s="678"/>
      <c r="B93" s="7" t="s">
        <v>1350</v>
      </c>
      <c r="F93" s="141"/>
      <c r="G93" s="141"/>
      <c r="H93" s="141"/>
      <c r="I93" s="141"/>
    </row>
    <row r="94" spans="1:11" x14ac:dyDescent="0.3">
      <c r="F94" s="141"/>
      <c r="G94" s="141"/>
      <c r="H94" s="141"/>
      <c r="I94" s="141"/>
    </row>
    <row r="95" spans="1:11" x14ac:dyDescent="0.3">
      <c r="B95" s="9"/>
    </row>
    <row r="96" spans="1:11" x14ac:dyDescent="0.3">
      <c r="B96" s="9"/>
    </row>
    <row r="110" spans="2:2" x14ac:dyDescent="0.3">
      <c r="B110" s="97" t="s">
        <v>986</v>
      </c>
    </row>
    <row r="111" spans="2:2" x14ac:dyDescent="0.3">
      <c r="B111" s="9" t="s">
        <v>8</v>
      </c>
    </row>
  </sheetData>
  <mergeCells count="8">
    <mergeCell ref="B74:B75"/>
    <mergeCell ref="B66:B67"/>
    <mergeCell ref="B44:G44"/>
    <mergeCell ref="G64:H64"/>
    <mergeCell ref="B69:B70"/>
    <mergeCell ref="B71:B72"/>
    <mergeCell ref="B64:C65"/>
    <mergeCell ref="D64:E6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Z151"/>
  <sheetViews>
    <sheetView zoomScale="80" zoomScaleNormal="80" zoomScaleSheetLayoutView="95" workbookViewId="0"/>
  </sheetViews>
  <sheetFormatPr defaultRowHeight="12.75" x14ac:dyDescent="0.2"/>
  <cols>
    <col min="1" max="1" width="9" style="270" customWidth="1"/>
    <col min="2" max="2" width="17" style="48" customWidth="1"/>
    <col min="3" max="3" width="19" style="48" customWidth="1"/>
    <col min="4" max="4" width="13.140625" style="48" customWidth="1"/>
    <col min="5" max="5" width="14.5703125" style="48" customWidth="1"/>
    <col min="6" max="6" width="12.28515625" style="48" customWidth="1"/>
    <col min="7" max="7" width="11.42578125" style="48" bestFit="1" customWidth="1"/>
    <col min="8" max="8" width="39" style="48" bestFit="1" customWidth="1"/>
    <col min="9" max="9" width="9.140625" style="48"/>
    <col min="10" max="10" width="13.28515625" style="48" customWidth="1"/>
    <col min="11" max="16" width="12.7109375" style="48" customWidth="1"/>
    <col min="17" max="17" width="6.28515625" style="48" customWidth="1"/>
    <col min="18" max="18" width="10.85546875" style="48" bestFit="1" customWidth="1"/>
    <col min="19" max="16384" width="9.140625" style="48"/>
  </cols>
  <sheetData>
    <row r="1" spans="1:18" x14ac:dyDescent="0.2">
      <c r="A1" s="269"/>
    </row>
    <row r="2" spans="1:18" x14ac:dyDescent="0.2">
      <c r="A2" s="711"/>
      <c r="B2" s="49" t="s">
        <v>1122</v>
      </c>
    </row>
    <row r="7" spans="1:18" x14ac:dyDescent="0.2">
      <c r="L7" s="50"/>
    </row>
    <row r="8" spans="1:18" x14ac:dyDescent="0.2">
      <c r="H8" s="51" t="s">
        <v>702</v>
      </c>
      <c r="I8" s="284">
        <v>2019</v>
      </c>
      <c r="K8" s="48" t="s">
        <v>859</v>
      </c>
    </row>
    <row r="9" spans="1:18" x14ac:dyDescent="0.2">
      <c r="H9" s="53" t="s">
        <v>216</v>
      </c>
      <c r="I9" s="285">
        <v>2741.4</v>
      </c>
      <c r="K9" s="53" t="s">
        <v>218</v>
      </c>
      <c r="L9" s="279">
        <f>I10</f>
        <v>2583.6999999999998</v>
      </c>
      <c r="M9" s="280">
        <f>L9+L10</f>
        <v>2741.3999999999996</v>
      </c>
    </row>
    <row r="10" spans="1:18" x14ac:dyDescent="0.2">
      <c r="H10" s="53" t="s">
        <v>217</v>
      </c>
      <c r="I10" s="285">
        <v>2583.6999999999998</v>
      </c>
      <c r="K10" s="53" t="s">
        <v>220</v>
      </c>
      <c r="L10" s="285">
        <v>157.69999999999999</v>
      </c>
      <c r="M10" s="280"/>
      <c r="Q10" s="281">
        <f>L9/($I$9+$I$12)</f>
        <v>0.5626034317568156</v>
      </c>
      <c r="R10" s="281">
        <f>M9/($I$9+$I$12)</f>
        <v>0.59694277501959758</v>
      </c>
    </row>
    <row r="11" spans="1:18" x14ac:dyDescent="0.2">
      <c r="H11" s="53" t="s">
        <v>219</v>
      </c>
      <c r="I11" s="285">
        <v>157.69999999999999</v>
      </c>
      <c r="K11" s="53" t="s">
        <v>222</v>
      </c>
      <c r="L11" s="285">
        <v>381.7</v>
      </c>
      <c r="M11" s="280">
        <f>L11+L12+L13</f>
        <v>1851</v>
      </c>
      <c r="Q11" s="281">
        <f>L10/($I$9+$I$12)</f>
        <v>3.4339343262781985E-2</v>
      </c>
      <c r="R11" s="283"/>
    </row>
    <row r="12" spans="1:18" x14ac:dyDescent="0.2">
      <c r="H12" s="53" t="s">
        <v>221</v>
      </c>
      <c r="I12" s="285">
        <v>1851</v>
      </c>
      <c r="K12" s="53" t="s">
        <v>224</v>
      </c>
      <c r="L12" s="285">
        <v>1168.3</v>
      </c>
      <c r="M12" s="282"/>
      <c r="Q12" s="281">
        <f>L11/($I$9+$I$12)</f>
        <v>8.3115582266353114E-2</v>
      </c>
      <c r="R12" s="281">
        <f>M11/($I$9+$I$12)</f>
        <v>0.40305722498040242</v>
      </c>
    </row>
    <row r="13" spans="1:18" x14ac:dyDescent="0.2">
      <c r="H13" s="53" t="s">
        <v>223</v>
      </c>
      <c r="I13" s="285">
        <v>381.7</v>
      </c>
      <c r="K13" s="53" t="s">
        <v>226</v>
      </c>
      <c r="L13" s="280">
        <f>I12-L11-L12</f>
        <v>301</v>
      </c>
      <c r="M13" s="282"/>
      <c r="Q13" s="281">
        <f>L12/($I$9+$I$12)</f>
        <v>0.25439857155300061</v>
      </c>
      <c r="R13" s="283"/>
    </row>
    <row r="14" spans="1:18" x14ac:dyDescent="0.2">
      <c r="H14" s="53" t="s">
        <v>225</v>
      </c>
      <c r="I14" s="285">
        <v>1168.3</v>
      </c>
      <c r="Q14" s="281">
        <f>L13/($I$9+$I$12)</f>
        <v>6.5543071161048697E-2</v>
      </c>
      <c r="R14" s="283"/>
    </row>
    <row r="15" spans="1:18" x14ac:dyDescent="0.2">
      <c r="H15" s="53" t="s">
        <v>227</v>
      </c>
      <c r="I15" s="285">
        <v>87.6</v>
      </c>
      <c r="M15" s="50"/>
    </row>
    <row r="16" spans="1:18" x14ac:dyDescent="0.2">
      <c r="K16" s="62"/>
      <c r="L16" s="62"/>
      <c r="M16" s="62"/>
      <c r="N16" s="62"/>
      <c r="O16" s="62"/>
      <c r="P16" s="62"/>
      <c r="Q16" s="62"/>
      <c r="R16" s="62"/>
    </row>
    <row r="17" spans="1:25" x14ac:dyDescent="0.2">
      <c r="K17" s="62"/>
      <c r="L17" s="62"/>
      <c r="M17" s="62"/>
      <c r="N17" s="62"/>
      <c r="O17" s="62"/>
      <c r="P17" s="62"/>
      <c r="Q17" s="62"/>
      <c r="R17" s="62"/>
    </row>
    <row r="18" spans="1:25" x14ac:dyDescent="0.2">
      <c r="K18" s="387"/>
      <c r="L18" s="388"/>
      <c r="M18" s="62"/>
      <c r="N18" s="62"/>
      <c r="O18" s="62"/>
      <c r="P18" s="62"/>
      <c r="Q18" s="62"/>
      <c r="R18" s="62"/>
    </row>
    <row r="19" spans="1:25" x14ac:dyDescent="0.2">
      <c r="K19" s="386"/>
      <c r="L19" s="389"/>
      <c r="M19" s="385"/>
      <c r="N19" s="62"/>
      <c r="O19" s="62"/>
      <c r="P19" s="62"/>
      <c r="Q19" s="62"/>
      <c r="R19" s="62"/>
    </row>
    <row r="20" spans="1:25" x14ac:dyDescent="0.2">
      <c r="K20" s="386"/>
      <c r="L20" s="389"/>
      <c r="M20" s="385"/>
      <c r="N20" s="386"/>
      <c r="O20" s="390"/>
      <c r="P20" s="391"/>
      <c r="Q20" s="392"/>
      <c r="R20" s="392"/>
    </row>
    <row r="21" spans="1:25" x14ac:dyDescent="0.2">
      <c r="K21" s="386"/>
      <c r="L21" s="389"/>
      <c r="M21" s="386"/>
      <c r="N21" s="386"/>
      <c r="O21" s="391"/>
      <c r="P21" s="391"/>
      <c r="Q21" s="392"/>
      <c r="R21" s="393"/>
    </row>
    <row r="22" spans="1:25" x14ac:dyDescent="0.2">
      <c r="B22" s="54" t="s">
        <v>8</v>
      </c>
      <c r="K22" s="386"/>
      <c r="L22" s="389"/>
      <c r="M22" s="385"/>
      <c r="N22" s="386"/>
      <c r="O22" s="391"/>
      <c r="P22" s="391"/>
      <c r="Q22" s="392"/>
      <c r="R22" s="392"/>
    </row>
    <row r="23" spans="1:25" x14ac:dyDescent="0.2">
      <c r="K23" s="386"/>
      <c r="L23" s="389"/>
      <c r="M23" s="386"/>
      <c r="N23" s="386"/>
      <c r="O23" s="391"/>
      <c r="P23" s="394"/>
      <c r="Q23" s="392"/>
      <c r="R23" s="393"/>
    </row>
    <row r="24" spans="1:25" x14ac:dyDescent="0.2">
      <c r="A24" s="711"/>
      <c r="B24" s="55" t="s">
        <v>1128</v>
      </c>
      <c r="C24" s="56"/>
      <c r="D24" s="56"/>
      <c r="E24" s="56"/>
      <c r="F24" s="56"/>
      <c r="K24" s="386"/>
      <c r="L24" s="389"/>
      <c r="M24" s="385"/>
      <c r="N24" s="386"/>
      <c r="O24" s="391"/>
      <c r="P24" s="394"/>
      <c r="Q24" s="392"/>
      <c r="R24" s="393"/>
      <c r="S24" s="270"/>
      <c r="T24" s="270"/>
      <c r="U24" s="270"/>
      <c r="V24" s="270"/>
      <c r="W24" s="270"/>
      <c r="X24" s="270"/>
      <c r="Y24" s="270"/>
    </row>
    <row r="25" spans="1:25" s="57" customFormat="1" ht="17.25" customHeight="1" x14ac:dyDescent="0.2">
      <c r="A25" s="271"/>
      <c r="B25" s="592" t="s">
        <v>13</v>
      </c>
      <c r="C25" s="592" t="s">
        <v>14</v>
      </c>
      <c r="D25" s="592"/>
      <c r="E25" s="592" t="s">
        <v>1129</v>
      </c>
      <c r="F25" s="592"/>
      <c r="K25" s="386"/>
      <c r="L25" s="389"/>
      <c r="M25" s="386"/>
      <c r="N25" s="62"/>
      <c r="O25" s="62"/>
      <c r="P25" s="62"/>
      <c r="Q25" s="62"/>
      <c r="R25" s="62"/>
      <c r="S25" s="272"/>
      <c r="T25" s="272"/>
      <c r="U25" s="272"/>
      <c r="V25" s="272"/>
      <c r="W25" s="272"/>
      <c r="X25" s="272"/>
      <c r="Y25" s="272"/>
    </row>
    <row r="26" spans="1:25" s="57" customFormat="1" x14ac:dyDescent="0.2">
      <c r="A26" s="272"/>
      <c r="B26" s="592"/>
      <c r="C26" s="58" t="s">
        <v>228</v>
      </c>
      <c r="D26" s="58" t="s">
        <v>229</v>
      </c>
      <c r="E26" s="58" t="s">
        <v>230</v>
      </c>
      <c r="F26" s="58" t="s">
        <v>231</v>
      </c>
      <c r="K26" s="395"/>
      <c r="L26" s="396"/>
      <c r="M26" s="396"/>
      <c r="N26" s="397"/>
      <c r="O26" s="396"/>
      <c r="P26" s="396"/>
      <c r="Q26" s="398"/>
      <c r="R26" s="398"/>
      <c r="S26" s="272"/>
      <c r="T26" s="272"/>
      <c r="U26" s="272"/>
      <c r="V26" s="272"/>
      <c r="W26" s="272"/>
      <c r="X26" s="272"/>
      <c r="Y26" s="272"/>
    </row>
    <row r="27" spans="1:25" s="57" customFormat="1" x14ac:dyDescent="0.2">
      <c r="A27" s="273"/>
      <c r="B27" s="460" t="s">
        <v>14</v>
      </c>
      <c r="C27" s="461">
        <v>2741.4</v>
      </c>
      <c r="D27" s="462">
        <v>100</v>
      </c>
      <c r="E27" s="462">
        <v>-4.9000000000000004</v>
      </c>
      <c r="F27" s="462" t="s">
        <v>232</v>
      </c>
      <c r="G27" s="59"/>
      <c r="K27" s="271"/>
      <c r="L27" s="274"/>
      <c r="M27" s="274"/>
      <c r="N27" s="274"/>
      <c r="O27" s="272"/>
      <c r="P27" s="272"/>
      <c r="Q27" s="275"/>
      <c r="R27" s="275"/>
      <c r="S27" s="275"/>
      <c r="T27" s="275"/>
      <c r="U27" s="275"/>
      <c r="V27" s="275"/>
      <c r="W27" s="272"/>
      <c r="X27" s="272"/>
      <c r="Y27" s="272"/>
    </row>
    <row r="28" spans="1:25" s="57" customFormat="1" x14ac:dyDescent="0.2">
      <c r="A28" s="272"/>
      <c r="B28" s="596" t="s">
        <v>233</v>
      </c>
      <c r="C28" s="597"/>
      <c r="D28" s="597"/>
      <c r="E28" s="597"/>
      <c r="F28" s="598"/>
      <c r="G28" s="59"/>
      <c r="H28" s="60"/>
      <c r="K28" s="271"/>
      <c r="L28" s="274"/>
      <c r="M28" s="274"/>
      <c r="N28" s="274"/>
      <c r="O28" s="272"/>
      <c r="P28" s="272"/>
      <c r="Q28" s="275"/>
      <c r="R28" s="275"/>
      <c r="S28" s="275"/>
      <c r="T28" s="275"/>
      <c r="U28" s="275"/>
      <c r="V28" s="275"/>
      <c r="W28" s="272"/>
      <c r="X28" s="272"/>
      <c r="Y28" s="272"/>
    </row>
    <row r="29" spans="1:25" s="57" customFormat="1" x14ac:dyDescent="0.2">
      <c r="A29" s="272"/>
      <c r="B29" s="463" t="s">
        <v>1123</v>
      </c>
      <c r="C29" s="464">
        <v>168.3</v>
      </c>
      <c r="D29" s="465">
        <v>6.1</v>
      </c>
      <c r="E29" s="465">
        <v>-21.5</v>
      </c>
      <c r="F29" s="465">
        <v>-0.8</v>
      </c>
      <c r="G29" s="60"/>
      <c r="H29" s="60"/>
      <c r="I29" s="60"/>
      <c r="K29" s="271"/>
      <c r="L29" s="274"/>
      <c r="M29" s="274"/>
      <c r="N29" s="274"/>
      <c r="O29" s="272"/>
      <c r="P29" s="272"/>
      <c r="Q29" s="275"/>
      <c r="R29" s="275"/>
      <c r="S29" s="275"/>
      <c r="T29" s="275"/>
      <c r="U29" s="275"/>
      <c r="V29" s="275"/>
      <c r="W29" s="272"/>
      <c r="X29" s="272"/>
      <c r="Y29" s="272"/>
    </row>
    <row r="30" spans="1:25" s="57" customFormat="1" x14ac:dyDescent="0.2">
      <c r="A30" s="272"/>
      <c r="B30" s="463" t="s">
        <v>1124</v>
      </c>
      <c r="C30" s="464">
        <v>649.29999999999995</v>
      </c>
      <c r="D30" s="465">
        <v>23.7</v>
      </c>
      <c r="E30" s="465">
        <v>-14.4</v>
      </c>
      <c r="F30" s="465">
        <v>-0.5</v>
      </c>
      <c r="G30" s="60"/>
      <c r="H30" s="60"/>
      <c r="I30" s="60"/>
      <c r="K30" s="271"/>
      <c r="L30" s="274"/>
      <c r="M30" s="274"/>
      <c r="N30" s="274"/>
      <c r="O30" s="272"/>
      <c r="P30" s="272"/>
      <c r="Q30" s="275"/>
      <c r="R30" s="275"/>
      <c r="S30" s="275"/>
      <c r="T30" s="275"/>
      <c r="U30" s="275"/>
      <c r="V30" s="275"/>
      <c r="W30" s="272"/>
      <c r="X30" s="272"/>
      <c r="Y30" s="272"/>
    </row>
    <row r="31" spans="1:25" s="57" customFormat="1" x14ac:dyDescent="0.2">
      <c r="A31" s="272"/>
      <c r="B31" s="463" t="s">
        <v>1125</v>
      </c>
      <c r="C31" s="464">
        <v>788.8</v>
      </c>
      <c r="D31" s="465">
        <v>28.8</v>
      </c>
      <c r="E31" s="465">
        <v>-1.2</v>
      </c>
      <c r="F31" s="465">
        <v>0</v>
      </c>
      <c r="G31" s="60"/>
      <c r="H31" s="60"/>
      <c r="I31" s="60"/>
      <c r="K31" s="271"/>
      <c r="L31" s="274"/>
      <c r="M31" s="274"/>
      <c r="N31" s="274"/>
      <c r="O31" s="272"/>
      <c r="P31" s="272"/>
      <c r="Q31" s="275"/>
      <c r="R31" s="275"/>
      <c r="S31" s="275"/>
      <c r="T31" s="275"/>
      <c r="U31" s="275"/>
      <c r="V31" s="275"/>
      <c r="W31" s="272"/>
      <c r="X31" s="272"/>
      <c r="Y31" s="272"/>
    </row>
    <row r="32" spans="1:25" s="57" customFormat="1" x14ac:dyDescent="0.2">
      <c r="A32" s="272"/>
      <c r="B32" s="463" t="s">
        <v>1126</v>
      </c>
      <c r="C32" s="464">
        <v>663.6</v>
      </c>
      <c r="D32" s="465">
        <v>24.2</v>
      </c>
      <c r="E32" s="465">
        <v>9.9</v>
      </c>
      <c r="F32" s="465">
        <v>0.4</v>
      </c>
      <c r="G32" s="60"/>
      <c r="H32" s="60"/>
      <c r="I32" s="60"/>
      <c r="K32" s="271"/>
      <c r="L32" s="274"/>
      <c r="M32" s="274"/>
      <c r="N32" s="274"/>
      <c r="O32" s="272"/>
      <c r="P32" s="272"/>
      <c r="Q32" s="275"/>
      <c r="R32" s="275"/>
      <c r="S32" s="275"/>
      <c r="T32" s="275"/>
      <c r="U32" s="275"/>
      <c r="V32" s="275"/>
      <c r="W32" s="272"/>
      <c r="X32" s="272"/>
      <c r="Y32" s="272"/>
    </row>
    <row r="33" spans="1:26" s="57" customFormat="1" x14ac:dyDescent="0.2">
      <c r="A33" s="272"/>
      <c r="B33" s="463" t="s">
        <v>1127</v>
      </c>
      <c r="C33" s="464">
        <v>471.3</v>
      </c>
      <c r="D33" s="465">
        <v>17.2</v>
      </c>
      <c r="E33" s="465">
        <v>22.3</v>
      </c>
      <c r="F33" s="465">
        <v>0.8</v>
      </c>
      <c r="G33" s="60"/>
      <c r="H33" s="60"/>
      <c r="I33" s="60"/>
      <c r="K33" s="271"/>
      <c r="L33" s="274"/>
      <c r="M33" s="274"/>
      <c r="N33" s="274"/>
      <c r="O33" s="272"/>
      <c r="P33" s="272"/>
      <c r="Q33" s="275"/>
      <c r="R33" s="275"/>
      <c r="S33" s="275"/>
      <c r="T33" s="275"/>
      <c r="U33" s="275"/>
      <c r="V33" s="275"/>
      <c r="W33" s="272"/>
      <c r="X33" s="272"/>
      <c r="Y33" s="272"/>
    </row>
    <row r="34" spans="1:26" x14ac:dyDescent="0.2">
      <c r="B34" s="54" t="s">
        <v>28</v>
      </c>
      <c r="C34" s="56"/>
      <c r="D34" s="56"/>
      <c r="E34" s="56"/>
      <c r="F34" s="56"/>
      <c r="K34" s="270"/>
      <c r="L34" s="270"/>
      <c r="M34" s="270"/>
      <c r="N34" s="270"/>
      <c r="O34" s="270"/>
      <c r="P34" s="270"/>
      <c r="Q34" s="270"/>
      <c r="R34" s="270"/>
      <c r="S34" s="270"/>
      <c r="T34" s="270"/>
      <c r="U34" s="270"/>
      <c r="V34" s="270"/>
      <c r="W34" s="270"/>
      <c r="X34" s="270"/>
      <c r="Y34" s="270"/>
    </row>
    <row r="35" spans="1:26" x14ac:dyDescent="0.2">
      <c r="B35" s="54"/>
      <c r="C35" s="56"/>
      <c r="D35" s="56"/>
      <c r="E35" s="56"/>
      <c r="F35" s="56"/>
    </row>
    <row r="36" spans="1:26" x14ac:dyDescent="0.2">
      <c r="B36" s="54"/>
      <c r="C36" s="56"/>
      <c r="D36" s="56"/>
      <c r="E36" s="56"/>
      <c r="F36" s="56"/>
    </row>
    <row r="37" spans="1:26" x14ac:dyDescent="0.2">
      <c r="A37" s="711"/>
      <c r="B37" s="61" t="s">
        <v>963</v>
      </c>
      <c r="C37" s="56"/>
      <c r="D37" s="56"/>
      <c r="E37" s="56"/>
      <c r="G37" s="53"/>
      <c r="H37" s="52">
        <v>2017</v>
      </c>
      <c r="I37" s="52">
        <v>2018</v>
      </c>
      <c r="J37" s="52">
        <v>2017</v>
      </c>
      <c r="K37" s="401">
        <v>2019</v>
      </c>
      <c r="L37" s="403">
        <v>2018</v>
      </c>
      <c r="M37" s="403">
        <v>2019</v>
      </c>
      <c r="O37" s="386" t="s">
        <v>859</v>
      </c>
      <c r="P37" s="399"/>
    </row>
    <row r="38" spans="1:26" x14ac:dyDescent="0.2">
      <c r="A38" s="269"/>
      <c r="B38" s="54"/>
      <c r="C38" s="56"/>
      <c r="D38" s="56"/>
      <c r="E38" s="56"/>
      <c r="G38" s="53" t="s">
        <v>884</v>
      </c>
      <c r="H38" s="276">
        <v>167.7</v>
      </c>
      <c r="I38" s="276">
        <v>156.1</v>
      </c>
      <c r="J38" s="277">
        <f>H38/H42</f>
        <v>6.0877772534214253E-2</v>
      </c>
      <c r="K38" s="400">
        <v>156.6</v>
      </c>
      <c r="L38" s="404">
        <f>I38/I42</f>
        <v>5.6840112150893927E-2</v>
      </c>
      <c r="M38" s="404">
        <f>K38/K42</f>
        <v>5.712201349626117E-2</v>
      </c>
      <c r="O38" s="504"/>
      <c r="P38" s="505">
        <v>2019</v>
      </c>
      <c r="W38" s="56"/>
      <c r="X38" s="56"/>
      <c r="Y38" s="56"/>
    </row>
    <row r="39" spans="1:26" x14ac:dyDescent="0.2">
      <c r="B39" s="54"/>
      <c r="C39" s="56"/>
      <c r="D39" s="56"/>
      <c r="E39" s="56"/>
      <c r="G39" s="53" t="s">
        <v>885</v>
      </c>
      <c r="H39" s="276">
        <v>729</v>
      </c>
      <c r="I39" s="276">
        <v>690.7</v>
      </c>
      <c r="J39" s="277">
        <f>H39/H42</f>
        <v>0.26463861763531421</v>
      </c>
      <c r="K39" s="400">
        <v>647.29999999999995</v>
      </c>
      <c r="L39" s="404">
        <f>I39/I42</f>
        <v>0.25150202090084839</v>
      </c>
      <c r="M39" s="404">
        <f>K39/K42</f>
        <v>0.2361116177275214</v>
      </c>
      <c r="O39" s="504" t="s">
        <v>884</v>
      </c>
      <c r="P39" s="400">
        <v>156.6</v>
      </c>
      <c r="W39" s="56"/>
      <c r="X39" s="56"/>
      <c r="Y39" s="56"/>
    </row>
    <row r="40" spans="1:26" x14ac:dyDescent="0.2">
      <c r="B40" s="54"/>
      <c r="C40" s="56"/>
      <c r="D40" s="56"/>
      <c r="E40" s="56"/>
      <c r="G40" s="53" t="s">
        <v>886</v>
      </c>
      <c r="H40" s="276">
        <v>1209.0999999999999</v>
      </c>
      <c r="I40" s="276">
        <v>1217.2</v>
      </c>
      <c r="J40" s="277">
        <f>H40/H42</f>
        <v>0.43892256870076596</v>
      </c>
      <c r="K40" s="400">
        <v>1214.5999999999999</v>
      </c>
      <c r="L40" s="404">
        <f>I40/I42</f>
        <v>0.44321450679095509</v>
      </c>
      <c r="M40" s="404">
        <f>K40/K42</f>
        <v>0.44304213022068206</v>
      </c>
      <c r="O40" s="504" t="s">
        <v>885</v>
      </c>
      <c r="P40" s="400">
        <v>647.29999999999995</v>
      </c>
      <c r="W40" s="56"/>
      <c r="X40" s="56"/>
    </row>
    <row r="41" spans="1:26" x14ac:dyDescent="0.2">
      <c r="B41" s="54"/>
      <c r="C41" s="56"/>
      <c r="D41" s="56"/>
      <c r="E41" s="56"/>
      <c r="G41" s="53" t="s">
        <v>887</v>
      </c>
      <c r="H41" s="276">
        <v>648.9</v>
      </c>
      <c r="I41" s="276">
        <v>682.3</v>
      </c>
      <c r="J41" s="277">
        <f>H41/H42</f>
        <v>0.23556104112970561</v>
      </c>
      <c r="K41" s="400">
        <v>723</v>
      </c>
      <c r="L41" s="404">
        <f>I41/I42</f>
        <v>0.24844336015730251</v>
      </c>
      <c r="M41" s="404">
        <f>K41/K42</f>
        <v>0.26372423855553528</v>
      </c>
      <c r="O41" s="504" t="s">
        <v>886</v>
      </c>
      <c r="P41" s="400">
        <v>1214.5999999999999</v>
      </c>
      <c r="W41" s="56"/>
      <c r="X41" s="56"/>
    </row>
    <row r="42" spans="1:26" x14ac:dyDescent="0.2">
      <c r="B42" s="54"/>
      <c r="C42" s="56"/>
      <c r="D42" s="56"/>
      <c r="E42" s="56"/>
      <c r="G42" s="53" t="s">
        <v>76</v>
      </c>
      <c r="H42" s="276">
        <v>2754.7</v>
      </c>
      <c r="I42" s="276">
        <v>2746.3</v>
      </c>
      <c r="J42" s="278">
        <v>1</v>
      </c>
      <c r="K42" s="402">
        <f>SUM(K38:K41)</f>
        <v>2741.5</v>
      </c>
      <c r="L42" s="405">
        <f>I42/I42</f>
        <v>1</v>
      </c>
      <c r="M42" s="405">
        <v>1</v>
      </c>
      <c r="O42" s="504" t="s">
        <v>887</v>
      </c>
      <c r="P42" s="400">
        <v>723</v>
      </c>
      <c r="W42" s="56"/>
      <c r="X42" s="56"/>
    </row>
    <row r="44" spans="1:26" x14ac:dyDescent="0.2">
      <c r="T44" s="270"/>
    </row>
    <row r="45" spans="1:26" x14ac:dyDescent="0.2">
      <c r="I45" s="56"/>
      <c r="T45" s="270"/>
    </row>
    <row r="46" spans="1:26" x14ac:dyDescent="0.2">
      <c r="I46" s="56"/>
      <c r="T46" s="270"/>
      <c r="Y46" s="386"/>
      <c r="Z46" s="506"/>
    </row>
    <row r="47" spans="1:26" x14ac:dyDescent="0.2">
      <c r="I47" s="56"/>
      <c r="K47" s="386"/>
      <c r="L47" s="399"/>
      <c r="M47" s="62"/>
      <c r="T47" s="270"/>
    </row>
    <row r="48" spans="1:26" x14ac:dyDescent="0.2">
      <c r="I48" s="56"/>
      <c r="K48" s="386"/>
      <c r="L48" s="62"/>
      <c r="M48" s="62"/>
      <c r="T48" s="270"/>
    </row>
    <row r="49" spans="1:21" x14ac:dyDescent="0.2">
      <c r="I49" s="56"/>
      <c r="K49" s="386"/>
      <c r="L49" s="62"/>
      <c r="M49" s="406"/>
      <c r="T49" s="270"/>
    </row>
    <row r="50" spans="1:21" x14ac:dyDescent="0.2">
      <c r="K50" s="386"/>
      <c r="L50" s="62"/>
      <c r="M50" s="406"/>
      <c r="T50" s="270"/>
    </row>
    <row r="51" spans="1:21" x14ac:dyDescent="0.2">
      <c r="K51" s="386"/>
      <c r="L51" s="62"/>
      <c r="M51" s="406"/>
      <c r="T51" s="270"/>
    </row>
    <row r="52" spans="1:21" x14ac:dyDescent="0.2">
      <c r="K52" s="386"/>
      <c r="L52" s="62"/>
      <c r="M52" s="406"/>
      <c r="T52" s="270"/>
    </row>
    <row r="53" spans="1:21" x14ac:dyDescent="0.2">
      <c r="B53" s="54" t="s">
        <v>8</v>
      </c>
      <c r="K53" s="62"/>
      <c r="L53" s="62"/>
      <c r="M53" s="407"/>
      <c r="T53" s="270"/>
    </row>
    <row r="54" spans="1:21" x14ac:dyDescent="0.2">
      <c r="T54" s="270"/>
    </row>
    <row r="55" spans="1:21" x14ac:dyDescent="0.2">
      <c r="B55" s="270"/>
      <c r="T55" s="270"/>
      <c r="U55" s="54"/>
    </row>
    <row r="56" spans="1:21" x14ac:dyDescent="0.2">
      <c r="B56" s="49" t="s">
        <v>964</v>
      </c>
    </row>
    <row r="57" spans="1:21" x14ac:dyDescent="0.2">
      <c r="A57" s="710"/>
      <c r="B57" s="514"/>
      <c r="C57" s="515"/>
      <c r="D57" s="594" t="s">
        <v>889</v>
      </c>
      <c r="E57" s="594"/>
      <c r="F57" s="594"/>
      <c r="G57" s="594"/>
      <c r="H57" s="62"/>
    </row>
    <row r="58" spans="1:21" x14ac:dyDescent="0.2">
      <c r="B58" s="497" t="s">
        <v>234</v>
      </c>
      <c r="C58" s="501" t="s">
        <v>40</v>
      </c>
      <c r="D58" s="503">
        <v>2018</v>
      </c>
      <c r="E58" s="503">
        <v>2019</v>
      </c>
      <c r="F58" s="503">
        <v>2018</v>
      </c>
      <c r="G58" s="503">
        <v>2019</v>
      </c>
      <c r="H58" s="62"/>
      <c r="J58" s="499"/>
      <c r="K58" s="499"/>
      <c r="L58" s="499"/>
      <c r="M58" s="499"/>
      <c r="N58" s="499"/>
      <c r="O58" s="499"/>
      <c r="P58" s="499"/>
      <c r="Q58" s="499"/>
    </row>
    <row r="59" spans="1:21" x14ac:dyDescent="0.2">
      <c r="B59" s="514"/>
      <c r="C59" s="515"/>
      <c r="D59" s="594" t="s">
        <v>897</v>
      </c>
      <c r="E59" s="594"/>
      <c r="F59" s="594" t="s">
        <v>898</v>
      </c>
      <c r="G59" s="594"/>
      <c r="J59" s="499"/>
      <c r="K59" s="499"/>
      <c r="L59" s="499"/>
      <c r="M59" s="499"/>
      <c r="N59" s="499"/>
      <c r="O59" s="499"/>
      <c r="P59" s="499"/>
      <c r="Q59" s="499"/>
    </row>
    <row r="60" spans="1:21" x14ac:dyDescent="0.2">
      <c r="A60" s="511"/>
      <c r="B60" s="595" t="s">
        <v>241</v>
      </c>
      <c r="C60" s="63" t="s">
        <v>14</v>
      </c>
      <c r="D60" s="508">
        <f>SUM(D61:D64)</f>
        <v>354.5</v>
      </c>
      <c r="E60" s="508">
        <f t="shared" ref="E60:G60" si="0">SUM(E61:E64)</f>
        <v>359.7</v>
      </c>
      <c r="F60" s="502">
        <f t="shared" si="0"/>
        <v>100.00000000000001</v>
      </c>
      <c r="G60" s="502">
        <f t="shared" si="0"/>
        <v>100</v>
      </c>
      <c r="H60" s="62"/>
      <c r="J60" s="499"/>
      <c r="K60" s="499"/>
      <c r="L60" s="499"/>
      <c r="M60" s="499"/>
      <c r="N60" s="499"/>
      <c r="O60" s="499"/>
      <c r="P60" s="499"/>
      <c r="Q60" s="499"/>
    </row>
    <row r="61" spans="1:21" x14ac:dyDescent="0.2">
      <c r="A61" s="507"/>
      <c r="B61" s="595"/>
      <c r="C61" s="64" t="s">
        <v>890</v>
      </c>
      <c r="D61" s="509">
        <v>9.3000000000000007</v>
      </c>
      <c r="E61" s="509">
        <v>10.4</v>
      </c>
      <c r="F61" s="500">
        <f>D61/$D$60*100</f>
        <v>2.6234132581100145</v>
      </c>
      <c r="G61" s="500">
        <f>E61/$E$60*100</f>
        <v>2.891298304142341</v>
      </c>
      <c r="H61" s="62"/>
      <c r="J61" s="499"/>
      <c r="K61" s="499"/>
      <c r="L61" s="499"/>
      <c r="M61" s="499"/>
      <c r="N61" s="499"/>
      <c r="O61" s="499"/>
      <c r="P61" s="499"/>
      <c r="Q61" s="499"/>
    </row>
    <row r="62" spans="1:21" x14ac:dyDescent="0.2">
      <c r="B62" s="595"/>
      <c r="C62" s="64" t="s">
        <v>891</v>
      </c>
      <c r="D62" s="509">
        <v>49.7</v>
      </c>
      <c r="E62" s="509">
        <v>43.9</v>
      </c>
      <c r="F62" s="500">
        <f t="shared" ref="F62:F64" si="1">D62/$D$60*100</f>
        <v>14.019746121297603</v>
      </c>
      <c r="G62" s="500">
        <f t="shared" ref="G62:G64" si="2">E62/$E$60*100</f>
        <v>12.204614956908536</v>
      </c>
      <c r="H62" s="62"/>
      <c r="J62" s="499"/>
      <c r="K62" s="499"/>
      <c r="L62" s="499"/>
      <c r="M62" s="499"/>
      <c r="N62" s="499"/>
      <c r="O62" s="499"/>
      <c r="P62" s="499"/>
      <c r="Q62" s="499"/>
    </row>
    <row r="63" spans="1:21" x14ac:dyDescent="0.2">
      <c r="B63" s="595"/>
      <c r="C63" s="64" t="s">
        <v>892</v>
      </c>
      <c r="D63" s="509">
        <v>141.9</v>
      </c>
      <c r="E63" s="509">
        <v>139.1</v>
      </c>
      <c r="F63" s="500">
        <f t="shared" si="1"/>
        <v>40.028208744710867</v>
      </c>
      <c r="G63" s="500">
        <f t="shared" si="2"/>
        <v>38.671114817903806</v>
      </c>
      <c r="H63" s="62"/>
    </row>
    <row r="64" spans="1:21" x14ac:dyDescent="0.2">
      <c r="B64" s="595"/>
      <c r="C64" s="64" t="s">
        <v>275</v>
      </c>
      <c r="D64" s="509">
        <v>153.6</v>
      </c>
      <c r="E64" s="509">
        <v>166.3</v>
      </c>
      <c r="F64" s="500">
        <f t="shared" si="1"/>
        <v>43.328631875881527</v>
      </c>
      <c r="G64" s="500">
        <f t="shared" si="2"/>
        <v>46.232971921045319</v>
      </c>
      <c r="H64" s="62"/>
      <c r="J64" s="499"/>
      <c r="K64" s="499"/>
      <c r="L64" s="499"/>
      <c r="M64" s="499"/>
      <c r="N64" s="499"/>
      <c r="O64" s="499"/>
      <c r="P64" s="499"/>
      <c r="Q64" s="499"/>
    </row>
    <row r="65" spans="2:17" x14ac:dyDescent="0.2">
      <c r="B65" s="595" t="s">
        <v>893</v>
      </c>
      <c r="C65" s="63" t="s">
        <v>14</v>
      </c>
      <c r="D65" s="510">
        <f>SUM(D66:D69)</f>
        <v>289</v>
      </c>
      <c r="E65" s="510">
        <f>SUM(E66:E69)</f>
        <v>288.8</v>
      </c>
      <c r="F65" s="459">
        <v>100</v>
      </c>
      <c r="G65" s="459">
        <v>100</v>
      </c>
      <c r="J65" s="499"/>
      <c r="K65" s="499"/>
      <c r="L65" s="499"/>
      <c r="M65" s="499"/>
      <c r="N65" s="499"/>
      <c r="O65" s="499"/>
      <c r="P65" s="499"/>
      <c r="Q65" s="499"/>
    </row>
    <row r="66" spans="2:17" x14ac:dyDescent="0.2">
      <c r="B66" s="595"/>
      <c r="C66" s="64" t="s">
        <v>890</v>
      </c>
      <c r="D66" s="509">
        <v>16</v>
      </c>
      <c r="E66" s="509">
        <v>18.600000000000001</v>
      </c>
      <c r="F66" s="500">
        <f>D66/$D$65*100</f>
        <v>5.5363321799307963</v>
      </c>
      <c r="G66" s="500">
        <f>E66/$E$65*100</f>
        <v>6.4404432132963985</v>
      </c>
      <c r="J66" s="499"/>
      <c r="K66" s="499"/>
      <c r="L66" s="499"/>
      <c r="M66" s="499"/>
      <c r="N66" s="499"/>
      <c r="O66" s="499"/>
      <c r="P66" s="499"/>
      <c r="Q66" s="499"/>
    </row>
    <row r="67" spans="2:17" x14ac:dyDescent="0.2">
      <c r="B67" s="595"/>
      <c r="C67" s="64" t="s">
        <v>891</v>
      </c>
      <c r="D67" s="509">
        <v>89.6</v>
      </c>
      <c r="E67" s="509">
        <v>84.3</v>
      </c>
      <c r="F67" s="500">
        <f t="shared" ref="F67:F69" si="3">D67/$D$65*100</f>
        <v>31.003460207612456</v>
      </c>
      <c r="G67" s="500">
        <f t="shared" ref="G67:G69" si="4">E67/$E$65*100</f>
        <v>29.189750692520771</v>
      </c>
      <c r="J67" s="499"/>
      <c r="K67" s="499"/>
      <c r="L67" s="499"/>
      <c r="M67" s="499"/>
      <c r="N67" s="499"/>
      <c r="O67" s="499"/>
      <c r="P67" s="499"/>
      <c r="Q67" s="499"/>
    </row>
    <row r="68" spans="2:17" x14ac:dyDescent="0.2">
      <c r="B68" s="595"/>
      <c r="C68" s="64" t="s">
        <v>892</v>
      </c>
      <c r="D68" s="509">
        <v>122.2</v>
      </c>
      <c r="E68" s="509">
        <v>122.1</v>
      </c>
      <c r="F68" s="500">
        <f t="shared" si="3"/>
        <v>42.283737024221452</v>
      </c>
      <c r="G68" s="500">
        <f t="shared" si="4"/>
        <v>42.278393351800553</v>
      </c>
      <c r="J68" s="499"/>
      <c r="K68" s="499"/>
      <c r="L68" s="499"/>
      <c r="M68" s="499"/>
      <c r="N68" s="499"/>
      <c r="O68" s="499"/>
      <c r="P68" s="499"/>
      <c r="Q68" s="499"/>
    </row>
    <row r="69" spans="2:17" x14ac:dyDescent="0.2">
      <c r="B69" s="595"/>
      <c r="C69" s="64" t="s">
        <v>275</v>
      </c>
      <c r="D69" s="509">
        <v>61.2</v>
      </c>
      <c r="E69" s="509">
        <v>63.8</v>
      </c>
      <c r="F69" s="500">
        <f t="shared" si="3"/>
        <v>21.176470588235293</v>
      </c>
      <c r="G69" s="500">
        <f t="shared" si="4"/>
        <v>22.091412742382268</v>
      </c>
      <c r="J69" s="499"/>
      <c r="K69" s="499"/>
      <c r="L69" s="499"/>
      <c r="M69" s="499"/>
      <c r="N69" s="499"/>
      <c r="O69" s="499"/>
      <c r="P69" s="499"/>
      <c r="Q69" s="499"/>
    </row>
    <row r="70" spans="2:17" x14ac:dyDescent="0.2">
      <c r="B70" s="595" t="s">
        <v>243</v>
      </c>
      <c r="C70" s="63" t="s">
        <v>14</v>
      </c>
      <c r="D70" s="510">
        <f>SUM(D71:D74)</f>
        <v>300.90000000000003</v>
      </c>
      <c r="E70" s="510">
        <f>SUM(E71:E74)</f>
        <v>296.40000000000003</v>
      </c>
      <c r="F70" s="459">
        <v>100</v>
      </c>
      <c r="G70" s="459">
        <v>100</v>
      </c>
      <c r="J70" s="499"/>
      <c r="K70" s="499"/>
      <c r="L70" s="499"/>
      <c r="M70" s="499"/>
      <c r="N70" s="499"/>
      <c r="O70" s="499"/>
      <c r="P70" s="499"/>
      <c r="Q70" s="499"/>
    </row>
    <row r="71" spans="2:17" x14ac:dyDescent="0.2">
      <c r="B71" s="595"/>
      <c r="C71" s="64" t="s">
        <v>890</v>
      </c>
      <c r="D71" s="509">
        <v>7.9</v>
      </c>
      <c r="E71" s="509">
        <v>7.7</v>
      </c>
      <c r="F71" s="500">
        <f>D71/$D$70*100</f>
        <v>2.6254569624459951</v>
      </c>
      <c r="G71" s="500">
        <f>E71/$E$70*100</f>
        <v>2.5978407557354926</v>
      </c>
    </row>
    <row r="72" spans="2:17" x14ac:dyDescent="0.2">
      <c r="B72" s="595"/>
      <c r="C72" s="64" t="s">
        <v>891</v>
      </c>
      <c r="D72" s="509">
        <v>94.7</v>
      </c>
      <c r="E72" s="509">
        <v>91.2</v>
      </c>
      <c r="F72" s="500">
        <f t="shared" ref="F72:F74" si="5">D72/$D$70*100</f>
        <v>31.472249916915917</v>
      </c>
      <c r="G72" s="500">
        <f t="shared" ref="G72:G74" si="6">E72/$E$70*100</f>
        <v>30.769230769230766</v>
      </c>
    </row>
    <row r="73" spans="2:17" x14ac:dyDescent="0.2">
      <c r="B73" s="595"/>
      <c r="C73" s="64" t="s">
        <v>892</v>
      </c>
      <c r="D73" s="509">
        <v>133.30000000000001</v>
      </c>
      <c r="E73" s="509">
        <v>132.30000000000001</v>
      </c>
      <c r="F73" s="500">
        <f t="shared" si="5"/>
        <v>44.300432037221668</v>
      </c>
      <c r="G73" s="500">
        <f t="shared" si="6"/>
        <v>44.635627530364367</v>
      </c>
    </row>
    <row r="74" spans="2:17" x14ac:dyDescent="0.2">
      <c r="B74" s="595"/>
      <c r="C74" s="64" t="s">
        <v>275</v>
      </c>
      <c r="D74" s="509">
        <v>65</v>
      </c>
      <c r="E74" s="509">
        <v>65.2</v>
      </c>
      <c r="F74" s="500">
        <f t="shared" si="5"/>
        <v>21.601861083416416</v>
      </c>
      <c r="G74" s="500">
        <f t="shared" si="6"/>
        <v>21.997300944669366</v>
      </c>
    </row>
    <row r="75" spans="2:17" x14ac:dyDescent="0.2">
      <c r="B75" s="595" t="s">
        <v>894</v>
      </c>
      <c r="C75" s="63" t="s">
        <v>14</v>
      </c>
      <c r="D75" s="510">
        <f>SUM(D76:D79)</f>
        <v>343.59999999999997</v>
      </c>
      <c r="E75" s="510">
        <f>SUM(E76:E79)</f>
        <v>342.40000000000003</v>
      </c>
      <c r="F75" s="459">
        <v>100</v>
      </c>
      <c r="G75" s="459">
        <v>100</v>
      </c>
    </row>
    <row r="76" spans="2:17" x14ac:dyDescent="0.2">
      <c r="B76" s="595"/>
      <c r="C76" s="64" t="s">
        <v>890</v>
      </c>
      <c r="D76" s="509">
        <v>20.100000000000001</v>
      </c>
      <c r="E76" s="509">
        <v>18.7</v>
      </c>
      <c r="F76" s="500">
        <f>D76/$D$75*100</f>
        <v>5.8498253783469156</v>
      </c>
      <c r="G76" s="500">
        <f>E76/$E$75*100</f>
        <v>5.4614485981308407</v>
      </c>
    </row>
    <row r="77" spans="2:17" x14ac:dyDescent="0.2">
      <c r="B77" s="595"/>
      <c r="C77" s="64" t="s">
        <v>891</v>
      </c>
      <c r="D77" s="509">
        <v>92</v>
      </c>
      <c r="E77" s="509">
        <v>90.4</v>
      </c>
      <c r="F77" s="500">
        <f t="shared" ref="F77:F79" si="7">D77/$D$75*100</f>
        <v>26.775320139697321</v>
      </c>
      <c r="G77" s="500">
        <f t="shared" ref="G77:G79" si="8">E77/$E$75*100</f>
        <v>26.401869158878505</v>
      </c>
    </row>
    <row r="78" spans="2:17" x14ac:dyDescent="0.2">
      <c r="B78" s="595"/>
      <c r="C78" s="64" t="s">
        <v>892</v>
      </c>
      <c r="D78" s="509">
        <v>161.69999999999999</v>
      </c>
      <c r="E78" s="509">
        <v>158.30000000000001</v>
      </c>
      <c r="F78" s="500">
        <f t="shared" si="7"/>
        <v>47.060535506402793</v>
      </c>
      <c r="G78" s="500">
        <f t="shared" si="8"/>
        <v>46.232476635514018</v>
      </c>
    </row>
    <row r="79" spans="2:17" x14ac:dyDescent="0.2">
      <c r="B79" s="595"/>
      <c r="C79" s="64" t="s">
        <v>275</v>
      </c>
      <c r="D79" s="509">
        <v>69.8</v>
      </c>
      <c r="E79" s="509">
        <v>75</v>
      </c>
      <c r="F79" s="500">
        <f t="shared" si="7"/>
        <v>20.314318975552968</v>
      </c>
      <c r="G79" s="500">
        <f t="shared" si="8"/>
        <v>21.904205607476634</v>
      </c>
    </row>
    <row r="80" spans="2:17" x14ac:dyDescent="0.2">
      <c r="B80" s="595" t="s">
        <v>245</v>
      </c>
      <c r="C80" s="63" t="s">
        <v>14</v>
      </c>
      <c r="D80" s="510">
        <f>SUM(D81:D84)</f>
        <v>344.5</v>
      </c>
      <c r="E80" s="510">
        <f>SUM(E81:E84)</f>
        <v>346.1</v>
      </c>
      <c r="F80" s="459">
        <v>100</v>
      </c>
      <c r="G80" s="459">
        <v>100</v>
      </c>
    </row>
    <row r="81" spans="2:9" x14ac:dyDescent="0.2">
      <c r="B81" s="595"/>
      <c r="C81" s="64" t="s">
        <v>890</v>
      </c>
      <c r="D81" s="509">
        <v>10</v>
      </c>
      <c r="E81" s="509">
        <v>9.6</v>
      </c>
      <c r="F81" s="500">
        <f>D81/$D$80*100</f>
        <v>2.9027576197387517</v>
      </c>
      <c r="G81" s="500">
        <f>E81/$E$80*100</f>
        <v>2.773764807859</v>
      </c>
      <c r="H81" s="499"/>
      <c r="I81" s="499"/>
    </row>
    <row r="82" spans="2:9" x14ac:dyDescent="0.2">
      <c r="B82" s="595"/>
      <c r="C82" s="64" t="s">
        <v>891</v>
      </c>
      <c r="D82" s="509">
        <v>104.6</v>
      </c>
      <c r="E82" s="509">
        <v>95.7</v>
      </c>
      <c r="F82" s="500">
        <f t="shared" ref="F82:F84" si="9">D82/$D$80*100</f>
        <v>30.362844702467338</v>
      </c>
      <c r="G82" s="500">
        <f t="shared" ref="G82:G84" si="10">E82/$E$80*100</f>
        <v>27.650967928344407</v>
      </c>
    </row>
    <row r="83" spans="2:9" x14ac:dyDescent="0.2">
      <c r="B83" s="595"/>
      <c r="C83" s="64" t="s">
        <v>892</v>
      </c>
      <c r="D83" s="509">
        <v>156.30000000000001</v>
      </c>
      <c r="E83" s="509">
        <v>161</v>
      </c>
      <c r="F83" s="500">
        <f t="shared" si="9"/>
        <v>45.37010159651669</v>
      </c>
      <c r="G83" s="500">
        <f t="shared" si="10"/>
        <v>46.518347298468647</v>
      </c>
    </row>
    <row r="84" spans="2:9" x14ac:dyDescent="0.2">
      <c r="B84" s="595"/>
      <c r="C84" s="64" t="s">
        <v>275</v>
      </c>
      <c r="D84" s="509">
        <v>73.599999999999994</v>
      </c>
      <c r="E84" s="509">
        <v>79.8</v>
      </c>
      <c r="F84" s="500">
        <f t="shared" si="9"/>
        <v>21.36429608127721</v>
      </c>
      <c r="G84" s="500">
        <f t="shared" si="10"/>
        <v>23.056919965327939</v>
      </c>
    </row>
    <row r="85" spans="2:9" x14ac:dyDescent="0.2">
      <c r="B85" s="595" t="s">
        <v>895</v>
      </c>
      <c r="C85" s="63" t="s">
        <v>14</v>
      </c>
      <c r="D85" s="510">
        <f>SUM(D86:D89)</f>
        <v>333.09999999999997</v>
      </c>
      <c r="E85" s="510">
        <f>SUM(E86:E89)</f>
        <v>330.90000000000003</v>
      </c>
      <c r="F85" s="459">
        <v>100</v>
      </c>
      <c r="G85" s="459">
        <v>100</v>
      </c>
    </row>
    <row r="86" spans="2:9" x14ac:dyDescent="0.2">
      <c r="B86" s="595"/>
      <c r="C86" s="64" t="s">
        <v>890</v>
      </c>
      <c r="D86" s="509">
        <v>30.7</v>
      </c>
      <c r="E86" s="509">
        <v>27.2</v>
      </c>
      <c r="F86" s="500">
        <f>D86/$D$85*100</f>
        <v>9.2164515160612446</v>
      </c>
      <c r="G86" s="500">
        <f>E86/$E$85*100</f>
        <v>8.2200060441220906</v>
      </c>
    </row>
    <row r="87" spans="2:9" x14ac:dyDescent="0.2">
      <c r="B87" s="595"/>
      <c r="C87" s="64" t="s">
        <v>891</v>
      </c>
      <c r="D87" s="509">
        <v>71.5</v>
      </c>
      <c r="E87" s="509">
        <v>73.2</v>
      </c>
      <c r="F87" s="500">
        <f t="shared" ref="F87:F89" si="11">D87/$D$85*100</f>
        <v>21.465025517862507</v>
      </c>
      <c r="G87" s="500">
        <f t="shared" ref="G87:G89" si="12">E87/$E$85*100</f>
        <v>22.121486854034451</v>
      </c>
    </row>
    <row r="88" spans="2:9" x14ac:dyDescent="0.2">
      <c r="B88" s="595"/>
      <c r="C88" s="64" t="s">
        <v>892</v>
      </c>
      <c r="D88" s="509">
        <v>158.19999999999999</v>
      </c>
      <c r="E88" s="509">
        <v>150.80000000000001</v>
      </c>
      <c r="F88" s="500">
        <f t="shared" si="11"/>
        <v>47.493245271690185</v>
      </c>
      <c r="G88" s="500">
        <f t="shared" si="12"/>
        <v>45.572680568147476</v>
      </c>
    </row>
    <row r="89" spans="2:9" x14ac:dyDescent="0.2">
      <c r="B89" s="595"/>
      <c r="C89" s="64" t="s">
        <v>275</v>
      </c>
      <c r="D89" s="509">
        <v>72.7</v>
      </c>
      <c r="E89" s="509">
        <v>79.7</v>
      </c>
      <c r="F89" s="500">
        <f t="shared" si="11"/>
        <v>21.825277694386074</v>
      </c>
      <c r="G89" s="500">
        <f t="shared" si="12"/>
        <v>24.085826533695979</v>
      </c>
    </row>
    <row r="90" spans="2:9" x14ac:dyDescent="0.2">
      <c r="B90" s="595" t="s">
        <v>896</v>
      </c>
      <c r="C90" s="63" t="s">
        <v>14</v>
      </c>
      <c r="D90" s="510">
        <f>SUM(D91:D94)</f>
        <v>398.4</v>
      </c>
      <c r="E90" s="510">
        <f>SUM(E91:E94)</f>
        <v>401.5</v>
      </c>
      <c r="F90" s="459">
        <v>100</v>
      </c>
      <c r="G90" s="459">
        <v>100</v>
      </c>
    </row>
    <row r="91" spans="2:9" x14ac:dyDescent="0.2">
      <c r="B91" s="595"/>
      <c r="C91" s="64" t="s">
        <v>890</v>
      </c>
      <c r="D91" s="509">
        <v>28.1</v>
      </c>
      <c r="E91" s="509">
        <v>38.6</v>
      </c>
      <c r="F91" s="500">
        <f>D91/$D$90*100</f>
        <v>7.0532128514056227</v>
      </c>
      <c r="G91" s="500">
        <f>E91/$E$90*100</f>
        <v>9.6139476961394763</v>
      </c>
    </row>
    <row r="92" spans="2:9" x14ac:dyDescent="0.2">
      <c r="B92" s="595"/>
      <c r="C92" s="64" t="s">
        <v>891</v>
      </c>
      <c r="D92" s="509">
        <v>106.1</v>
      </c>
      <c r="E92" s="509">
        <v>92.5</v>
      </c>
      <c r="F92" s="500">
        <f t="shared" ref="F92:F94" si="13">D92/$D$90*100</f>
        <v>26.63152610441767</v>
      </c>
      <c r="G92" s="500">
        <f t="shared" ref="G92:G94" si="14">E92/$E$90*100</f>
        <v>23.038605230386054</v>
      </c>
    </row>
    <row r="93" spans="2:9" x14ac:dyDescent="0.2">
      <c r="B93" s="595"/>
      <c r="C93" s="64" t="s">
        <v>892</v>
      </c>
      <c r="D93" s="509">
        <v>174.3</v>
      </c>
      <c r="E93" s="509">
        <v>179.1</v>
      </c>
      <c r="F93" s="500">
        <f t="shared" si="13"/>
        <v>43.750000000000007</v>
      </c>
      <c r="G93" s="500">
        <f t="shared" si="14"/>
        <v>44.607721046077209</v>
      </c>
    </row>
    <row r="94" spans="2:9" x14ac:dyDescent="0.2">
      <c r="B94" s="595"/>
      <c r="C94" s="64" t="s">
        <v>275</v>
      </c>
      <c r="D94" s="509">
        <v>89.9</v>
      </c>
      <c r="E94" s="509">
        <v>91.3</v>
      </c>
      <c r="F94" s="500">
        <f t="shared" si="13"/>
        <v>22.565261044176708</v>
      </c>
      <c r="G94" s="500">
        <f t="shared" si="14"/>
        <v>22.739726027397257</v>
      </c>
    </row>
    <row r="95" spans="2:9" x14ac:dyDescent="0.2">
      <c r="B95" s="595" t="s">
        <v>248</v>
      </c>
      <c r="C95" s="63" t="s">
        <v>14</v>
      </c>
      <c r="D95" s="510">
        <f>SUM(D96:D99)</f>
        <v>382.4</v>
      </c>
      <c r="E95" s="510">
        <f>SUM(E96:E99)</f>
        <v>375.40000000000003</v>
      </c>
      <c r="F95" s="459">
        <v>100</v>
      </c>
      <c r="G95" s="459">
        <v>100</v>
      </c>
    </row>
    <row r="96" spans="2:9" x14ac:dyDescent="0.2">
      <c r="B96" s="595"/>
      <c r="C96" s="64" t="s">
        <v>890</v>
      </c>
      <c r="D96" s="509">
        <v>34</v>
      </c>
      <c r="E96" s="509">
        <v>25.8</v>
      </c>
      <c r="F96" s="500">
        <f>D96/$D$95*100</f>
        <v>8.8912133891213401</v>
      </c>
      <c r="G96" s="500">
        <f>E96/$E$95*100</f>
        <v>6.8726691529035699</v>
      </c>
    </row>
    <row r="97" spans="1:17" x14ac:dyDescent="0.2">
      <c r="B97" s="595"/>
      <c r="C97" s="64" t="s">
        <v>891</v>
      </c>
      <c r="D97" s="509">
        <v>82.6</v>
      </c>
      <c r="E97" s="509">
        <v>76</v>
      </c>
      <c r="F97" s="500">
        <f t="shared" ref="F97:F99" si="15">D97/$D$95*100</f>
        <v>21.60041841004184</v>
      </c>
      <c r="G97" s="500">
        <f t="shared" ref="G97:G99" si="16">E97/$E$95*100</f>
        <v>20.245071923281831</v>
      </c>
    </row>
    <row r="98" spans="1:17" x14ac:dyDescent="0.2">
      <c r="B98" s="595"/>
      <c r="C98" s="64" t="s">
        <v>892</v>
      </c>
      <c r="D98" s="509">
        <v>169.2</v>
      </c>
      <c r="E98" s="509">
        <v>171.8</v>
      </c>
      <c r="F98" s="500">
        <f t="shared" si="15"/>
        <v>44.246861924686193</v>
      </c>
      <c r="G98" s="500">
        <f t="shared" si="16"/>
        <v>45.764517847629193</v>
      </c>
    </row>
    <row r="99" spans="1:17" x14ac:dyDescent="0.2">
      <c r="B99" s="595"/>
      <c r="C99" s="64" t="s">
        <v>275</v>
      </c>
      <c r="D99" s="509">
        <v>96.6</v>
      </c>
      <c r="E99" s="509">
        <v>101.8</v>
      </c>
      <c r="F99" s="500">
        <f t="shared" si="15"/>
        <v>25.26150627615063</v>
      </c>
      <c r="G99" s="500">
        <f t="shared" si="16"/>
        <v>27.117741076185396</v>
      </c>
    </row>
    <row r="100" spans="1:17" x14ac:dyDescent="0.2">
      <c r="B100" s="65" t="s">
        <v>899</v>
      </c>
      <c r="C100" s="65"/>
      <c r="D100" s="65"/>
      <c r="E100" s="65"/>
      <c r="F100" s="65"/>
    </row>
    <row r="101" spans="1:17" x14ac:dyDescent="0.2">
      <c r="B101" s="65" t="s">
        <v>900</v>
      </c>
      <c r="C101" s="65"/>
      <c r="D101" s="65"/>
      <c r="E101" s="65"/>
      <c r="F101" s="65"/>
    </row>
    <row r="102" spans="1:17" x14ac:dyDescent="0.2">
      <c r="B102" s="65" t="s">
        <v>901</v>
      </c>
      <c r="C102" s="65"/>
      <c r="D102" s="65"/>
      <c r="E102" s="65"/>
      <c r="F102" s="65"/>
    </row>
    <row r="103" spans="1:17" x14ac:dyDescent="0.2">
      <c r="B103" s="65" t="s">
        <v>1358</v>
      </c>
      <c r="C103" s="65"/>
      <c r="D103" s="65"/>
      <c r="E103" s="65"/>
      <c r="F103" s="65"/>
    </row>
    <row r="104" spans="1:17" x14ac:dyDescent="0.2">
      <c r="B104" s="65" t="s">
        <v>902</v>
      </c>
      <c r="C104" s="65"/>
      <c r="D104" s="65"/>
      <c r="E104" s="65"/>
      <c r="F104" s="65"/>
    </row>
    <row r="105" spans="1:17" x14ac:dyDescent="0.2">
      <c r="B105" s="65" t="s">
        <v>903</v>
      </c>
      <c r="C105" s="65"/>
      <c r="D105" s="65"/>
      <c r="E105" s="65"/>
      <c r="F105" s="65"/>
    </row>
    <row r="107" spans="1:17" x14ac:dyDescent="0.2">
      <c r="B107" s="55" t="s">
        <v>965</v>
      </c>
      <c r="C107" s="56"/>
      <c r="D107" s="56"/>
      <c r="E107" s="56"/>
      <c r="F107" s="56"/>
      <c r="G107" s="56"/>
      <c r="H107" s="56"/>
      <c r="K107" s="66"/>
      <c r="L107" s="66"/>
      <c r="M107" s="66"/>
      <c r="N107" s="66"/>
      <c r="O107" s="66"/>
      <c r="P107" s="66"/>
      <c r="Q107" s="66"/>
    </row>
    <row r="108" spans="1:17" x14ac:dyDescent="0.2">
      <c r="A108" s="512"/>
      <c r="B108" s="592" t="s">
        <v>13</v>
      </c>
      <c r="C108" s="591" t="s">
        <v>14</v>
      </c>
      <c r="D108" s="591"/>
      <c r="E108" s="591" t="s">
        <v>15</v>
      </c>
      <c r="F108" s="591"/>
      <c r="G108" s="591" t="s">
        <v>16</v>
      </c>
      <c r="H108" s="591"/>
      <c r="K108" s="66"/>
      <c r="L108" s="66"/>
      <c r="M108" s="66"/>
      <c r="N108" s="66"/>
      <c r="O108" s="66"/>
      <c r="P108" s="66"/>
      <c r="Q108" s="66"/>
    </row>
    <row r="109" spans="1:17" x14ac:dyDescent="0.2">
      <c r="A109" s="512"/>
      <c r="B109" s="592"/>
      <c r="C109" s="496">
        <v>2018</v>
      </c>
      <c r="D109" s="496">
        <v>2019</v>
      </c>
      <c r="E109" s="496">
        <v>2018</v>
      </c>
      <c r="F109" s="496">
        <v>2019</v>
      </c>
      <c r="G109" s="496">
        <v>2018</v>
      </c>
      <c r="H109" s="496">
        <v>2019</v>
      </c>
      <c r="K109" s="66"/>
      <c r="L109" s="66"/>
      <c r="M109" s="66"/>
      <c r="N109" s="66"/>
      <c r="O109" s="66"/>
      <c r="P109" s="66"/>
      <c r="Q109" s="66"/>
    </row>
    <row r="110" spans="1:17" x14ac:dyDescent="0.2">
      <c r="A110" s="512"/>
      <c r="B110" s="67" t="s">
        <v>14</v>
      </c>
      <c r="C110" s="534">
        <v>59.8</v>
      </c>
      <c r="D110" s="534">
        <v>59.674999999999997</v>
      </c>
      <c r="E110" s="534">
        <v>67.824999999999989</v>
      </c>
      <c r="F110" s="534">
        <v>67.599999999999994</v>
      </c>
      <c r="G110" s="534">
        <v>52.274999999999991</v>
      </c>
      <c r="H110" s="534">
        <v>52.3</v>
      </c>
      <c r="K110" s="66"/>
      <c r="L110" s="66"/>
      <c r="M110" s="66"/>
      <c r="N110" s="66"/>
      <c r="O110" s="66"/>
      <c r="P110" s="66"/>
      <c r="Q110" s="66"/>
    </row>
    <row r="111" spans="1:17" x14ac:dyDescent="0.2">
      <c r="A111" s="512"/>
      <c r="B111" s="68" t="s">
        <v>17</v>
      </c>
      <c r="C111" s="513">
        <v>8.0749999999999993</v>
      </c>
      <c r="D111" s="513">
        <v>6.2</v>
      </c>
      <c r="E111" s="513">
        <v>9.4250000000000007</v>
      </c>
      <c r="F111" s="513">
        <v>7.0749999999999993</v>
      </c>
      <c r="G111" s="513">
        <v>6.7249999999999996</v>
      </c>
      <c r="H111" s="513">
        <v>5.3250000000000002</v>
      </c>
      <c r="K111" s="66"/>
      <c r="L111" s="66"/>
      <c r="M111" s="66"/>
      <c r="N111" s="66"/>
      <c r="O111" s="66"/>
      <c r="P111" s="66"/>
      <c r="Q111" s="66"/>
    </row>
    <row r="112" spans="1:17" x14ac:dyDescent="0.2">
      <c r="A112" s="512"/>
      <c r="B112" s="68" t="s">
        <v>18</v>
      </c>
      <c r="C112" s="513">
        <v>52.825000000000003</v>
      </c>
      <c r="D112" s="513">
        <v>50.25</v>
      </c>
      <c r="E112" s="513">
        <v>65.45</v>
      </c>
      <c r="F112" s="513">
        <v>62.825000000000003</v>
      </c>
      <c r="G112" s="513">
        <v>39.6</v>
      </c>
      <c r="H112" s="513">
        <v>37.024999999999999</v>
      </c>
      <c r="K112" s="66"/>
      <c r="L112" s="66"/>
      <c r="M112" s="66"/>
      <c r="N112" s="66"/>
      <c r="O112" s="66"/>
      <c r="P112" s="66"/>
      <c r="Q112" s="66"/>
    </row>
    <row r="113" spans="1:17" x14ac:dyDescent="0.2">
      <c r="A113" s="512"/>
      <c r="B113" s="68" t="s">
        <v>19</v>
      </c>
      <c r="C113" s="513">
        <v>80.75</v>
      </c>
      <c r="D113" s="513">
        <v>79.825000000000003</v>
      </c>
      <c r="E113" s="513">
        <v>91</v>
      </c>
      <c r="F113" s="513">
        <v>92.074999999999989</v>
      </c>
      <c r="G113" s="513">
        <v>70.050000000000011</v>
      </c>
      <c r="H113" s="513">
        <v>66.974999999999994</v>
      </c>
      <c r="K113" s="66"/>
      <c r="L113" s="66"/>
      <c r="M113" s="66"/>
      <c r="N113" s="66"/>
      <c r="O113" s="66"/>
      <c r="P113" s="66"/>
      <c r="Q113" s="66"/>
    </row>
    <row r="114" spans="1:17" x14ac:dyDescent="0.2">
      <c r="A114" s="512"/>
      <c r="B114" s="68" t="s">
        <v>20</v>
      </c>
      <c r="C114" s="513">
        <v>82.025000000000006</v>
      </c>
      <c r="D114" s="513">
        <v>82.325000000000003</v>
      </c>
      <c r="E114" s="513">
        <v>95.6</v>
      </c>
      <c r="F114" s="513">
        <v>96.249999999999986</v>
      </c>
      <c r="G114" s="513">
        <v>67.8</v>
      </c>
      <c r="H114" s="513">
        <v>67.775000000000006</v>
      </c>
      <c r="K114" s="66"/>
      <c r="L114" s="66"/>
      <c r="M114" s="66"/>
      <c r="N114" s="66"/>
      <c r="O114" s="66"/>
      <c r="P114" s="66"/>
      <c r="Q114" s="66"/>
    </row>
    <row r="115" spans="1:17" x14ac:dyDescent="0.2">
      <c r="A115" s="512"/>
      <c r="B115" s="68" t="s">
        <v>21</v>
      </c>
      <c r="C115" s="513">
        <v>85.675000000000011</v>
      </c>
      <c r="D115" s="513">
        <v>85.7</v>
      </c>
      <c r="E115" s="513">
        <v>94.024999999999991</v>
      </c>
      <c r="F115" s="513">
        <v>93.5</v>
      </c>
      <c r="G115" s="513">
        <v>76.8</v>
      </c>
      <c r="H115" s="513">
        <v>77.375</v>
      </c>
      <c r="K115" s="66"/>
      <c r="L115" s="66"/>
      <c r="M115" s="66"/>
      <c r="N115" s="66"/>
      <c r="O115" s="66"/>
      <c r="P115" s="66"/>
      <c r="Q115" s="66"/>
    </row>
    <row r="116" spans="1:17" x14ac:dyDescent="0.2">
      <c r="A116" s="512"/>
      <c r="B116" s="68" t="s">
        <v>22</v>
      </c>
      <c r="C116" s="513">
        <v>91.075000000000017</v>
      </c>
      <c r="D116" s="513">
        <v>90.475000000000009</v>
      </c>
      <c r="E116" s="513">
        <v>94.699999999999989</v>
      </c>
      <c r="F116" s="513">
        <v>93.75</v>
      </c>
      <c r="G116" s="513">
        <v>87.25</v>
      </c>
      <c r="H116" s="513">
        <v>87.025000000000006</v>
      </c>
      <c r="K116" s="66"/>
      <c r="L116" s="66"/>
      <c r="M116" s="66"/>
      <c r="N116" s="66"/>
      <c r="O116" s="66"/>
      <c r="P116" s="66"/>
      <c r="Q116" s="66"/>
    </row>
    <row r="117" spans="1:17" x14ac:dyDescent="0.2">
      <c r="A117" s="512"/>
      <c r="B117" s="68" t="s">
        <v>23</v>
      </c>
      <c r="C117" s="513">
        <v>92.2</v>
      </c>
      <c r="D117" s="513">
        <v>91.775000000000006</v>
      </c>
      <c r="E117" s="513">
        <v>93.875</v>
      </c>
      <c r="F117" s="513">
        <v>92.924999999999997</v>
      </c>
      <c r="G117" s="513">
        <v>90.449999999999989</v>
      </c>
      <c r="H117" s="513">
        <v>90.574999999999989</v>
      </c>
      <c r="K117" s="66"/>
      <c r="L117" s="66"/>
      <c r="M117" s="66"/>
      <c r="N117" s="66"/>
      <c r="O117" s="66"/>
      <c r="P117" s="66"/>
      <c r="Q117" s="66"/>
    </row>
    <row r="118" spans="1:17" x14ac:dyDescent="0.2">
      <c r="A118" s="512"/>
      <c r="B118" s="68" t="s">
        <v>24</v>
      </c>
      <c r="C118" s="513">
        <v>87.95</v>
      </c>
      <c r="D118" s="513">
        <v>89</v>
      </c>
      <c r="E118" s="513">
        <v>88.75</v>
      </c>
      <c r="F118" s="513">
        <v>89.9</v>
      </c>
      <c r="G118" s="513">
        <v>87.149999999999991</v>
      </c>
      <c r="H118" s="513">
        <v>88.149999999999991</v>
      </c>
      <c r="K118" s="66"/>
      <c r="L118" s="66"/>
      <c r="M118" s="66"/>
      <c r="N118" s="66"/>
      <c r="O118" s="66"/>
      <c r="P118" s="66"/>
      <c r="Q118" s="66"/>
    </row>
    <row r="119" spans="1:17" x14ac:dyDescent="0.2">
      <c r="A119" s="512"/>
      <c r="B119" s="68" t="s">
        <v>25</v>
      </c>
      <c r="C119" s="513">
        <v>81.45</v>
      </c>
      <c r="D119" s="513">
        <v>81.825000000000003</v>
      </c>
      <c r="E119" s="513">
        <v>82.85</v>
      </c>
      <c r="F119" s="513">
        <v>83.125</v>
      </c>
      <c r="G119" s="513">
        <v>80.174999999999997</v>
      </c>
      <c r="H119" s="513">
        <v>80.649999999999991</v>
      </c>
      <c r="K119" s="66"/>
      <c r="L119" s="66"/>
      <c r="M119" s="66"/>
      <c r="N119" s="66"/>
      <c r="O119" s="66"/>
      <c r="P119" s="66"/>
      <c r="Q119" s="66"/>
    </row>
    <row r="120" spans="1:17" x14ac:dyDescent="0.2">
      <c r="A120" s="512"/>
      <c r="B120" s="68" t="s">
        <v>26</v>
      </c>
      <c r="C120" s="513">
        <v>33.524999999999999</v>
      </c>
      <c r="D120" s="513">
        <v>38.274999999999999</v>
      </c>
      <c r="E120" s="513">
        <v>39.049999999999997</v>
      </c>
      <c r="F120" s="513">
        <v>42.325000000000003</v>
      </c>
      <c r="G120" s="513">
        <v>28.625</v>
      </c>
      <c r="H120" s="513">
        <v>34.625</v>
      </c>
      <c r="K120" s="66"/>
      <c r="L120" s="66"/>
      <c r="M120" s="66"/>
      <c r="N120" s="66"/>
      <c r="O120" s="66"/>
      <c r="P120" s="66"/>
      <c r="Q120" s="66"/>
    </row>
    <row r="121" spans="1:17" x14ac:dyDescent="0.2">
      <c r="A121" s="512"/>
      <c r="B121" s="68" t="s">
        <v>27</v>
      </c>
      <c r="C121" s="513">
        <v>3.9750000000000001</v>
      </c>
      <c r="D121" s="513">
        <v>4.5500000000000007</v>
      </c>
      <c r="E121" s="513">
        <v>5.5750000000000002</v>
      </c>
      <c r="F121" s="513">
        <v>6.5500000000000007</v>
      </c>
      <c r="G121" s="513">
        <v>2.9249999999999998</v>
      </c>
      <c r="H121" s="513">
        <v>3.25</v>
      </c>
      <c r="K121" s="66"/>
      <c r="L121" s="66"/>
      <c r="M121" s="66"/>
      <c r="N121" s="66"/>
      <c r="O121" s="66"/>
      <c r="P121" s="66"/>
      <c r="Q121" s="66"/>
    </row>
    <row r="122" spans="1:17" x14ac:dyDescent="0.2">
      <c r="A122" s="512"/>
      <c r="B122" s="54" t="s">
        <v>28</v>
      </c>
      <c r="C122" s="56"/>
      <c r="D122" s="56"/>
      <c r="E122" s="56"/>
      <c r="F122" s="56"/>
      <c r="G122" s="56"/>
      <c r="H122" s="56"/>
      <c r="K122" s="66"/>
      <c r="L122" s="66"/>
      <c r="M122" s="66"/>
      <c r="N122" s="66"/>
      <c r="O122" s="66"/>
      <c r="P122" s="66"/>
      <c r="Q122" s="66"/>
    </row>
    <row r="124" spans="1:17" ht="13.5" thickBot="1" x14ac:dyDescent="0.25">
      <c r="A124" s="269"/>
      <c r="B124" s="55" t="s">
        <v>1236</v>
      </c>
      <c r="C124" s="56"/>
      <c r="D124" s="56"/>
      <c r="E124" s="56"/>
      <c r="F124" s="56"/>
      <c r="G124" s="56"/>
    </row>
    <row r="125" spans="1:17" ht="13.5" thickBot="1" x14ac:dyDescent="0.25">
      <c r="B125" s="584" t="s">
        <v>234</v>
      </c>
      <c r="C125" s="586" t="s">
        <v>235</v>
      </c>
      <c r="D125" s="586"/>
      <c r="E125" s="586"/>
      <c r="F125" s="587" t="s">
        <v>236</v>
      </c>
      <c r="G125" s="589" t="s">
        <v>237</v>
      </c>
      <c r="J125" s="13"/>
      <c r="K125" s="13"/>
      <c r="L125" s="13"/>
      <c r="M125" s="13"/>
      <c r="N125" s="13"/>
      <c r="O125" s="13"/>
    </row>
    <row r="126" spans="1:17" ht="38.25" customHeight="1" x14ac:dyDescent="0.2">
      <c r="B126" s="585"/>
      <c r="C126" s="69" t="s">
        <v>76</v>
      </c>
      <c r="D126" s="69" t="s">
        <v>238</v>
      </c>
      <c r="E126" s="498" t="s">
        <v>239</v>
      </c>
      <c r="F126" s="588"/>
      <c r="G126" s="590"/>
      <c r="J126" s="13"/>
      <c r="K126" s="13"/>
      <c r="L126" s="13"/>
      <c r="M126" s="13"/>
      <c r="N126" s="13"/>
      <c r="O126" s="13"/>
    </row>
    <row r="127" spans="1:17" x14ac:dyDescent="0.2">
      <c r="B127" s="70" t="s">
        <v>240</v>
      </c>
      <c r="C127" s="456">
        <v>2741.4</v>
      </c>
      <c r="D127" s="456">
        <v>2583.6999999999998</v>
      </c>
      <c r="E127" s="457">
        <v>157.69999999999999</v>
      </c>
      <c r="F127" s="457">
        <v>73.400000000000006</v>
      </c>
      <c r="G127" s="457">
        <v>5.8</v>
      </c>
      <c r="J127" s="13"/>
      <c r="K127" s="13"/>
      <c r="L127" s="13"/>
      <c r="M127" s="13"/>
      <c r="N127" s="13"/>
      <c r="O127" s="13"/>
    </row>
    <row r="128" spans="1:17" x14ac:dyDescent="0.2">
      <c r="B128" s="71" t="s">
        <v>241</v>
      </c>
      <c r="C128" s="458">
        <v>359.7</v>
      </c>
      <c r="D128" s="458">
        <v>351.3</v>
      </c>
      <c r="E128" s="458">
        <v>8.4</v>
      </c>
      <c r="F128" s="458">
        <v>81.400000000000006</v>
      </c>
      <c r="G128" s="458">
        <v>2.2999999999999998</v>
      </c>
      <c r="H128" s="516"/>
      <c r="I128" s="516"/>
      <c r="J128" s="13"/>
      <c r="K128" s="13"/>
      <c r="L128" s="13"/>
      <c r="M128" s="13"/>
      <c r="N128" s="13"/>
      <c r="O128" s="13"/>
    </row>
    <row r="129" spans="1:15" x14ac:dyDescent="0.2">
      <c r="B129" s="71" t="s">
        <v>242</v>
      </c>
      <c r="C129" s="458">
        <v>288.7</v>
      </c>
      <c r="D129" s="458">
        <v>275.5</v>
      </c>
      <c r="E129" s="458">
        <v>13.3</v>
      </c>
      <c r="F129" s="458">
        <v>74.7</v>
      </c>
      <c r="G129" s="458">
        <v>4.5999999999999996</v>
      </c>
      <c r="H129" s="516"/>
      <c r="I129" s="516"/>
      <c r="J129" s="13"/>
      <c r="K129" s="13"/>
      <c r="L129" s="13"/>
      <c r="M129" s="13"/>
      <c r="N129" s="13"/>
      <c r="O129" s="13"/>
    </row>
    <row r="130" spans="1:15" x14ac:dyDescent="0.2">
      <c r="B130" s="71" t="s">
        <v>243</v>
      </c>
      <c r="C130" s="458">
        <v>296.5</v>
      </c>
      <c r="D130" s="458">
        <v>288</v>
      </c>
      <c r="E130" s="458">
        <v>8.5</v>
      </c>
      <c r="F130" s="458">
        <v>75.5</v>
      </c>
      <c r="G130" s="458">
        <v>2.9</v>
      </c>
      <c r="H130" s="516"/>
      <c r="I130" s="516"/>
      <c r="J130" s="13"/>
      <c r="K130" s="13"/>
      <c r="L130" s="13"/>
      <c r="M130" s="13"/>
      <c r="N130" s="13"/>
      <c r="O130" s="13"/>
    </row>
    <row r="131" spans="1:15" x14ac:dyDescent="0.2">
      <c r="B131" s="71" t="s">
        <v>244</v>
      </c>
      <c r="C131" s="458">
        <v>342.3</v>
      </c>
      <c r="D131" s="458">
        <v>326.60000000000002</v>
      </c>
      <c r="E131" s="458">
        <v>15.8</v>
      </c>
      <c r="F131" s="458">
        <v>73.8</v>
      </c>
      <c r="G131" s="458">
        <v>4.5999999999999996</v>
      </c>
      <c r="H131" s="516"/>
      <c r="I131" s="516"/>
      <c r="J131" s="13"/>
      <c r="K131" s="13"/>
      <c r="L131" s="13"/>
      <c r="M131" s="13"/>
      <c r="N131" s="13"/>
      <c r="O131" s="13"/>
    </row>
    <row r="132" spans="1:15" x14ac:dyDescent="0.2">
      <c r="B132" s="71" t="s">
        <v>245</v>
      </c>
      <c r="C132" s="458">
        <v>346.1</v>
      </c>
      <c r="D132" s="458">
        <v>330.7</v>
      </c>
      <c r="E132" s="458">
        <v>15.5</v>
      </c>
      <c r="F132" s="458">
        <v>73.7</v>
      </c>
      <c r="G132" s="458">
        <v>4.5</v>
      </c>
      <c r="H132" s="516"/>
      <c r="I132" s="516"/>
      <c r="J132" s="13"/>
      <c r="K132" s="13"/>
      <c r="L132" s="13"/>
      <c r="M132" s="13"/>
      <c r="N132" s="13"/>
      <c r="O132" s="13"/>
    </row>
    <row r="133" spans="1:15" x14ac:dyDescent="0.2">
      <c r="B133" s="71" t="s">
        <v>246</v>
      </c>
      <c r="C133" s="458">
        <v>330.9</v>
      </c>
      <c r="D133" s="458">
        <v>304.89999999999998</v>
      </c>
      <c r="E133" s="458">
        <v>26</v>
      </c>
      <c r="F133" s="458">
        <v>72.599999999999994</v>
      </c>
      <c r="G133" s="458">
        <v>7.9</v>
      </c>
      <c r="H133" s="516"/>
      <c r="I133" s="516"/>
      <c r="J133" s="13"/>
      <c r="K133" s="13"/>
      <c r="L133" s="13"/>
      <c r="M133" s="13"/>
      <c r="N133" s="13"/>
      <c r="O133" s="13"/>
    </row>
    <row r="134" spans="1:15" x14ac:dyDescent="0.2">
      <c r="B134" s="71" t="s">
        <v>247</v>
      </c>
      <c r="C134" s="458">
        <v>401.6</v>
      </c>
      <c r="D134" s="458">
        <v>361</v>
      </c>
      <c r="E134" s="458">
        <v>40.700000000000003</v>
      </c>
      <c r="F134" s="458">
        <v>69.599999999999994</v>
      </c>
      <c r="G134" s="458">
        <v>10.1</v>
      </c>
      <c r="H134" s="516"/>
      <c r="I134" s="516"/>
      <c r="J134" s="13"/>
      <c r="K134" s="13"/>
      <c r="L134" s="13"/>
      <c r="M134" s="13"/>
      <c r="N134" s="13"/>
      <c r="O134" s="13"/>
    </row>
    <row r="135" spans="1:15" x14ac:dyDescent="0.2">
      <c r="B135" s="71" t="s">
        <v>248</v>
      </c>
      <c r="C135" s="458">
        <v>375.5</v>
      </c>
      <c r="D135" s="458">
        <v>345.8</v>
      </c>
      <c r="E135" s="458">
        <v>29.7</v>
      </c>
      <c r="F135" s="458">
        <v>68.400000000000006</v>
      </c>
      <c r="G135" s="458">
        <v>7.9</v>
      </c>
      <c r="H135" s="516"/>
      <c r="I135" s="516"/>
      <c r="J135" s="13"/>
      <c r="K135" s="13"/>
      <c r="L135" s="13"/>
      <c r="M135" s="13"/>
      <c r="N135" s="13"/>
      <c r="O135" s="13"/>
    </row>
    <row r="136" spans="1:15" x14ac:dyDescent="0.2">
      <c r="B136" s="54" t="s">
        <v>28</v>
      </c>
      <c r="C136" s="56"/>
      <c r="D136" s="56"/>
      <c r="E136" s="56"/>
      <c r="F136" s="56"/>
      <c r="G136" s="56"/>
    </row>
    <row r="138" spans="1:15" x14ac:dyDescent="0.2">
      <c r="A138" s="269"/>
      <c r="B138" s="55" t="s">
        <v>1237</v>
      </c>
      <c r="C138" s="56"/>
      <c r="D138" s="56"/>
      <c r="E138" s="56"/>
      <c r="F138" s="56"/>
    </row>
    <row r="139" spans="1:15" x14ac:dyDescent="0.2">
      <c r="B139" s="591" t="s">
        <v>234</v>
      </c>
      <c r="C139" s="591" t="s">
        <v>249</v>
      </c>
      <c r="D139" s="591"/>
      <c r="E139" s="591"/>
      <c r="F139" s="592" t="s">
        <v>221</v>
      </c>
    </row>
    <row r="140" spans="1:15" x14ac:dyDescent="0.2">
      <c r="B140" s="591"/>
      <c r="C140" s="591" t="s">
        <v>76</v>
      </c>
      <c r="D140" s="593" t="s">
        <v>250</v>
      </c>
      <c r="E140" s="593"/>
      <c r="F140" s="592"/>
      <c r="H140" s="66"/>
      <c r="I140" s="66"/>
      <c r="J140" s="66"/>
      <c r="K140" s="66"/>
      <c r="L140" s="66"/>
      <c r="M140" s="66"/>
    </row>
    <row r="141" spans="1:15" ht="36" customHeight="1" x14ac:dyDescent="0.2">
      <c r="B141" s="591"/>
      <c r="C141" s="591"/>
      <c r="D141" s="561" t="s">
        <v>217</v>
      </c>
      <c r="E141" s="561" t="s">
        <v>219</v>
      </c>
      <c r="F141" s="592"/>
      <c r="H141" s="66"/>
      <c r="I141" s="66"/>
      <c r="J141" s="66"/>
      <c r="K141" s="66"/>
      <c r="L141" s="66"/>
      <c r="M141" s="66"/>
    </row>
    <row r="142" spans="1:15" x14ac:dyDescent="0.2">
      <c r="B142" s="70" t="s">
        <v>240</v>
      </c>
      <c r="C142" s="457">
        <v>-4.9000000000000004</v>
      </c>
      <c r="D142" s="457">
        <v>17</v>
      </c>
      <c r="E142" s="457">
        <v>-21.8</v>
      </c>
      <c r="F142" s="457">
        <v>3.8</v>
      </c>
      <c r="H142" s="14"/>
      <c r="I142" s="15"/>
      <c r="J142" s="15"/>
      <c r="K142" s="15"/>
      <c r="L142" s="66"/>
      <c r="M142" s="66"/>
    </row>
    <row r="143" spans="1:15" x14ac:dyDescent="0.2">
      <c r="B143" s="71" t="s">
        <v>241</v>
      </c>
      <c r="C143" s="458">
        <v>5.3</v>
      </c>
      <c r="D143" s="458">
        <v>7.1</v>
      </c>
      <c r="E143" s="458">
        <v>-1.9</v>
      </c>
      <c r="F143" s="458">
        <v>-1</v>
      </c>
      <c r="H143" s="16"/>
      <c r="I143" s="17"/>
      <c r="J143" s="17"/>
      <c r="K143" s="17"/>
      <c r="L143" s="66"/>
      <c r="M143" s="66"/>
    </row>
    <row r="144" spans="1:15" x14ac:dyDescent="0.2">
      <c r="B144" s="71" t="s">
        <v>242</v>
      </c>
      <c r="C144" s="458">
        <v>-0.4</v>
      </c>
      <c r="D144" s="458">
        <v>1.2</v>
      </c>
      <c r="E144" s="458">
        <v>-1.5</v>
      </c>
      <c r="F144" s="458">
        <v>0.5</v>
      </c>
      <c r="H144" s="16"/>
      <c r="I144" s="17"/>
      <c r="J144" s="17"/>
      <c r="K144" s="17"/>
      <c r="L144" s="66"/>
      <c r="M144" s="66"/>
    </row>
    <row r="145" spans="2:13" x14ac:dyDescent="0.2">
      <c r="B145" s="71" t="s">
        <v>243</v>
      </c>
      <c r="C145" s="458">
        <v>-4.4000000000000004</v>
      </c>
      <c r="D145" s="458">
        <v>-4</v>
      </c>
      <c r="E145" s="458">
        <v>-0.4</v>
      </c>
      <c r="F145" s="458">
        <v>2.2000000000000002</v>
      </c>
      <c r="H145" s="16"/>
      <c r="I145" s="17"/>
      <c r="J145" s="17"/>
      <c r="K145" s="17"/>
      <c r="L145" s="66"/>
      <c r="M145" s="66"/>
    </row>
    <row r="146" spans="2:13" x14ac:dyDescent="0.2">
      <c r="B146" s="71" t="s">
        <v>244</v>
      </c>
      <c r="C146" s="458">
        <v>-1.3</v>
      </c>
      <c r="D146" s="458">
        <v>-0.9</v>
      </c>
      <c r="E146" s="458">
        <v>-0.3</v>
      </c>
      <c r="F146" s="458">
        <v>-1.1000000000000001</v>
      </c>
      <c r="H146" s="16"/>
      <c r="I146" s="17"/>
      <c r="J146" s="17"/>
      <c r="K146" s="17"/>
      <c r="L146" s="66"/>
      <c r="M146" s="66"/>
    </row>
    <row r="147" spans="2:13" x14ac:dyDescent="0.2">
      <c r="B147" s="71" t="s">
        <v>245</v>
      </c>
      <c r="C147" s="458">
        <v>1.6</v>
      </c>
      <c r="D147" s="458">
        <v>5.0999999999999996</v>
      </c>
      <c r="E147" s="458">
        <v>-3.4</v>
      </c>
      <c r="F147" s="458" t="s">
        <v>1238</v>
      </c>
      <c r="H147" s="16"/>
      <c r="I147" s="17"/>
      <c r="J147" s="17"/>
      <c r="K147" s="17"/>
      <c r="L147" s="66"/>
      <c r="M147" s="66"/>
    </row>
    <row r="148" spans="2:13" x14ac:dyDescent="0.2">
      <c r="B148" s="71" t="s">
        <v>246</v>
      </c>
      <c r="C148" s="458">
        <v>-2.1</v>
      </c>
      <c r="D148" s="458">
        <v>3.8</v>
      </c>
      <c r="E148" s="458">
        <v>-6</v>
      </c>
      <c r="F148" s="458">
        <v>0.3</v>
      </c>
      <c r="H148" s="16"/>
      <c r="I148" s="17"/>
      <c r="J148" s="17"/>
      <c r="K148" s="17"/>
      <c r="L148" s="66"/>
      <c r="M148" s="66"/>
    </row>
    <row r="149" spans="2:13" x14ac:dyDescent="0.2">
      <c r="B149" s="71" t="s">
        <v>247</v>
      </c>
      <c r="C149" s="458">
        <v>3.2</v>
      </c>
      <c r="D149" s="458">
        <v>2.6</v>
      </c>
      <c r="E149" s="458">
        <v>0.7</v>
      </c>
      <c r="F149" s="458">
        <v>-2.6</v>
      </c>
      <c r="H149" s="16"/>
      <c r="I149" s="17"/>
      <c r="J149" s="17"/>
      <c r="K149" s="17"/>
      <c r="L149" s="66"/>
      <c r="M149" s="66"/>
    </row>
    <row r="150" spans="2:13" x14ac:dyDescent="0.2">
      <c r="B150" s="71" t="s">
        <v>248</v>
      </c>
      <c r="C150" s="458">
        <v>-6.9</v>
      </c>
      <c r="D150" s="458">
        <v>2</v>
      </c>
      <c r="E150" s="458">
        <v>-9</v>
      </c>
      <c r="F150" s="458">
        <v>7.8</v>
      </c>
      <c r="H150" s="16"/>
      <c r="I150" s="17"/>
      <c r="J150" s="17"/>
      <c r="K150" s="17"/>
      <c r="L150" s="66"/>
      <c r="M150" s="66"/>
    </row>
    <row r="151" spans="2:13" x14ac:dyDescent="0.2">
      <c r="B151" s="54" t="s">
        <v>28</v>
      </c>
      <c r="C151" s="56"/>
      <c r="D151" s="56"/>
      <c r="E151" s="56"/>
      <c r="F151" s="56"/>
    </row>
  </sheetData>
  <mergeCells count="28">
    <mergeCell ref="B85:B89"/>
    <mergeCell ref="B28:F28"/>
    <mergeCell ref="B25:B26"/>
    <mergeCell ref="C25:D25"/>
    <mergeCell ref="E25:F25"/>
    <mergeCell ref="B65:B69"/>
    <mergeCell ref="B70:B74"/>
    <mergeCell ref="D57:G57"/>
    <mergeCell ref="D59:E59"/>
    <mergeCell ref="F59:G59"/>
    <mergeCell ref="B60:B64"/>
    <mergeCell ref="B90:B94"/>
    <mergeCell ref="B95:B99"/>
    <mergeCell ref="B108:B109"/>
    <mergeCell ref="C108:D108"/>
    <mergeCell ref="E108:F108"/>
    <mergeCell ref="G108:H108"/>
    <mergeCell ref="B75:B79"/>
    <mergeCell ref="B80:B84"/>
    <mergeCell ref="B125:B126"/>
    <mergeCell ref="C125:E125"/>
    <mergeCell ref="F125:F126"/>
    <mergeCell ref="G125:G126"/>
    <mergeCell ref="B139:B141"/>
    <mergeCell ref="C139:E139"/>
    <mergeCell ref="F139:F141"/>
    <mergeCell ref="C140:C141"/>
    <mergeCell ref="D140:E140"/>
  </mergeCells>
  <pageMargins left="0.75" right="0.75" top="1" bottom="1" header="0.5" footer="0.5"/>
  <pageSetup orientation="portrait" r:id="rId1"/>
  <headerFooter alignWithMargins="0"/>
  <ignoredErrors>
    <ignoredError sqref="D60 E60:G60 D65:E65 D70:E70 D75:E75 D80:E80 D85:E85"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pageSetUpPr fitToPage="1"/>
  </sheetPr>
  <dimension ref="A1:Z93"/>
  <sheetViews>
    <sheetView zoomScale="60" zoomScaleNormal="60" zoomScaleSheetLayoutView="80" workbookViewId="0"/>
  </sheetViews>
  <sheetFormatPr defaultRowHeight="15.75" x14ac:dyDescent="0.25"/>
  <cols>
    <col min="1" max="1" width="10" style="288" customWidth="1"/>
    <col min="2" max="14" width="9.140625" style="72"/>
    <col min="15" max="16" width="11.28515625" style="72" bestFit="1" customWidth="1"/>
    <col min="17" max="17" width="11.28515625" style="72" customWidth="1"/>
    <col min="18" max="18" width="10.28515625" style="72" customWidth="1"/>
    <col min="19" max="19" width="10.140625" style="72" customWidth="1"/>
    <col min="20" max="20" width="10.85546875" style="72" customWidth="1"/>
    <col min="21" max="21" width="11.42578125" style="72" customWidth="1"/>
    <col min="22" max="24" width="8.42578125" style="72" customWidth="1"/>
    <col min="25" max="16384" width="9.140625" style="72"/>
  </cols>
  <sheetData>
    <row r="1" spans="1:26" x14ac:dyDescent="0.25">
      <c r="A1" s="287"/>
    </row>
    <row r="2" spans="1:26" x14ac:dyDescent="0.25">
      <c r="A2" s="712"/>
      <c r="B2" s="73" t="s">
        <v>1118</v>
      </c>
    </row>
    <row r="4" spans="1:26" ht="15.75" customHeight="1" x14ac:dyDescent="0.25">
      <c r="P4" s="74"/>
      <c r="Q4" s="600" t="s">
        <v>718</v>
      </c>
      <c r="R4" s="601"/>
      <c r="S4" s="600" t="s">
        <v>721</v>
      </c>
      <c r="T4" s="601"/>
      <c r="U4" s="600" t="s">
        <v>719</v>
      </c>
      <c r="V4" s="601"/>
      <c r="W4" s="600" t="s">
        <v>720</v>
      </c>
      <c r="X4" s="601"/>
    </row>
    <row r="5" spans="1:26" x14ac:dyDescent="0.25">
      <c r="P5" s="75" t="s">
        <v>722</v>
      </c>
      <c r="Q5" s="75">
        <v>2018</v>
      </c>
      <c r="R5" s="75">
        <v>2019</v>
      </c>
      <c r="S5" s="75">
        <v>2018</v>
      </c>
      <c r="T5" s="75">
        <v>2019</v>
      </c>
      <c r="U5" s="75">
        <v>2018</v>
      </c>
      <c r="V5" s="75">
        <v>2019</v>
      </c>
      <c r="W5" s="75">
        <v>2018</v>
      </c>
      <c r="X5" s="75">
        <v>2019</v>
      </c>
    </row>
    <row r="6" spans="1:26" x14ac:dyDescent="0.25">
      <c r="P6" s="76" t="s">
        <v>706</v>
      </c>
      <c r="Q6" s="77">
        <v>177956</v>
      </c>
      <c r="R6" s="77">
        <v>182904</v>
      </c>
      <c r="S6" s="78">
        <v>1940288</v>
      </c>
      <c r="T6" s="78">
        <v>1955020</v>
      </c>
      <c r="U6" s="79">
        <v>344823</v>
      </c>
      <c r="V6" s="79">
        <v>355902</v>
      </c>
      <c r="W6" s="78">
        <v>208797</v>
      </c>
      <c r="X6" s="78">
        <v>213715</v>
      </c>
      <c r="Z6" s="80"/>
    </row>
    <row r="7" spans="1:26" ht="15.75" customHeight="1" x14ac:dyDescent="0.25">
      <c r="P7" s="76" t="s">
        <v>707</v>
      </c>
      <c r="Q7" s="77">
        <v>177970</v>
      </c>
      <c r="R7" s="77">
        <v>183163</v>
      </c>
      <c r="S7" s="78">
        <v>1944262</v>
      </c>
      <c r="T7" s="78">
        <v>1958405</v>
      </c>
      <c r="U7" s="79">
        <v>356565</v>
      </c>
      <c r="V7" s="79">
        <v>370828</v>
      </c>
      <c r="W7" s="78">
        <v>207317</v>
      </c>
      <c r="X7" s="78">
        <v>212199</v>
      </c>
      <c r="Z7" s="80"/>
    </row>
    <row r="8" spans="1:26" x14ac:dyDescent="0.25">
      <c r="P8" s="81" t="s">
        <v>708</v>
      </c>
      <c r="Q8" s="82">
        <v>178408</v>
      </c>
      <c r="R8" s="82">
        <v>183635</v>
      </c>
      <c r="S8" s="82">
        <v>1952648</v>
      </c>
      <c r="T8" s="82">
        <v>1965205</v>
      </c>
      <c r="U8" s="82">
        <v>370635</v>
      </c>
      <c r="V8" s="82">
        <v>392361</v>
      </c>
      <c r="W8" s="82">
        <v>206345</v>
      </c>
      <c r="X8" s="82">
        <v>211336</v>
      </c>
      <c r="Z8" s="80"/>
    </row>
    <row r="9" spans="1:26" s="84" customFormat="1" x14ac:dyDescent="0.25">
      <c r="A9" s="289"/>
      <c r="P9" s="81" t="s">
        <v>709</v>
      </c>
      <c r="Q9" s="85">
        <v>179521</v>
      </c>
      <c r="R9" s="85">
        <v>184768</v>
      </c>
      <c r="S9" s="85">
        <v>1957408</v>
      </c>
      <c r="T9" s="85">
        <v>1964922</v>
      </c>
      <c r="U9" s="85">
        <v>385836</v>
      </c>
      <c r="V9" s="85">
        <v>398688</v>
      </c>
      <c r="W9" s="85">
        <v>205587</v>
      </c>
      <c r="X9" s="85">
        <v>209991</v>
      </c>
      <c r="Z9" s="86"/>
    </row>
    <row r="10" spans="1:26" x14ac:dyDescent="0.25">
      <c r="P10" s="81" t="s">
        <v>710</v>
      </c>
      <c r="Q10" s="85">
        <v>180525</v>
      </c>
      <c r="R10" s="85">
        <v>185586</v>
      </c>
      <c r="S10" s="85">
        <v>1957712</v>
      </c>
      <c r="T10" s="85">
        <v>1966825</v>
      </c>
      <c r="U10" s="85">
        <v>401736</v>
      </c>
      <c r="V10" s="85">
        <v>415091</v>
      </c>
      <c r="W10" s="85">
        <v>204693</v>
      </c>
      <c r="X10" s="85">
        <v>208943</v>
      </c>
      <c r="Z10" s="80"/>
    </row>
    <row r="11" spans="1:26" x14ac:dyDescent="0.25">
      <c r="P11" s="81" t="s">
        <v>711</v>
      </c>
      <c r="Q11" s="77">
        <v>181422</v>
      </c>
      <c r="R11" s="77">
        <v>186535</v>
      </c>
      <c r="S11" s="77">
        <v>1961218</v>
      </c>
      <c r="T11" s="77">
        <v>1968476</v>
      </c>
      <c r="U11" s="77">
        <v>420234</v>
      </c>
      <c r="V11" s="77">
        <v>426167</v>
      </c>
      <c r="W11" s="77">
        <v>203714</v>
      </c>
      <c r="X11" s="77">
        <v>207856</v>
      </c>
      <c r="Z11" s="80"/>
    </row>
    <row r="12" spans="1:26" x14ac:dyDescent="0.25">
      <c r="P12" s="81" t="s">
        <v>712</v>
      </c>
      <c r="Q12" s="77">
        <v>182477</v>
      </c>
      <c r="R12" s="77">
        <v>187383</v>
      </c>
      <c r="S12" s="77">
        <v>1954509</v>
      </c>
      <c r="T12" s="77">
        <v>1960113</v>
      </c>
      <c r="U12" s="77">
        <v>426568</v>
      </c>
      <c r="V12" s="77">
        <v>429457</v>
      </c>
      <c r="W12" s="77">
        <v>217612</v>
      </c>
      <c r="X12" s="77">
        <v>221490</v>
      </c>
      <c r="Z12" s="80"/>
    </row>
    <row r="13" spans="1:26" x14ac:dyDescent="0.25">
      <c r="P13" s="81" t="s">
        <v>713</v>
      </c>
      <c r="Q13" s="87">
        <v>182939</v>
      </c>
      <c r="R13" s="87">
        <v>187661</v>
      </c>
      <c r="S13" s="87">
        <v>1957121</v>
      </c>
      <c r="T13" s="87">
        <v>1959256</v>
      </c>
      <c r="U13" s="87">
        <v>426740</v>
      </c>
      <c r="V13" s="87">
        <v>427167</v>
      </c>
      <c r="W13" s="87">
        <v>215928</v>
      </c>
      <c r="X13" s="87">
        <v>219410</v>
      </c>
      <c r="Z13" s="80"/>
    </row>
    <row r="14" spans="1:26" x14ac:dyDescent="0.25">
      <c r="P14" s="81" t="s">
        <v>714</v>
      </c>
      <c r="Q14" s="77">
        <v>183351</v>
      </c>
      <c r="R14" s="77">
        <v>187962</v>
      </c>
      <c r="S14" s="77">
        <v>1969951</v>
      </c>
      <c r="T14" s="77">
        <v>1974142</v>
      </c>
      <c r="U14" s="77">
        <v>416632</v>
      </c>
      <c r="V14" s="77">
        <v>420093</v>
      </c>
      <c r="W14" s="77">
        <v>212378</v>
      </c>
      <c r="X14" s="77">
        <v>218255</v>
      </c>
      <c r="Z14" s="80"/>
    </row>
    <row r="15" spans="1:26" s="88" customFormat="1" x14ac:dyDescent="0.25">
      <c r="A15" s="288"/>
      <c r="P15" s="81" t="s">
        <v>715</v>
      </c>
      <c r="Q15" s="87">
        <v>183634</v>
      </c>
      <c r="R15" s="87">
        <v>188283</v>
      </c>
      <c r="S15" s="87">
        <v>1973847</v>
      </c>
      <c r="T15" s="87">
        <v>1975902</v>
      </c>
      <c r="U15" s="87">
        <v>420343</v>
      </c>
      <c r="V15" s="87">
        <v>419917</v>
      </c>
      <c r="W15" s="87">
        <v>218955</v>
      </c>
      <c r="X15" s="87">
        <v>223790</v>
      </c>
      <c r="Z15" s="83"/>
    </row>
    <row r="16" spans="1:26" x14ac:dyDescent="0.25">
      <c r="P16" s="81" t="s">
        <v>716</v>
      </c>
      <c r="Q16" s="77">
        <v>184036</v>
      </c>
      <c r="R16" s="77">
        <v>188472</v>
      </c>
      <c r="S16" s="77">
        <v>1974364</v>
      </c>
      <c r="T16" s="77">
        <v>1972549</v>
      </c>
      <c r="U16" s="77">
        <v>426188</v>
      </c>
      <c r="V16" s="77">
        <v>422654</v>
      </c>
      <c r="W16" s="77">
        <v>217151</v>
      </c>
      <c r="X16" s="77">
        <v>222063</v>
      </c>
      <c r="Z16" s="80"/>
    </row>
    <row r="17" spans="1:26" x14ac:dyDescent="0.25">
      <c r="P17" s="81" t="s">
        <v>717</v>
      </c>
      <c r="Q17" s="87">
        <v>183942</v>
      </c>
      <c r="R17" s="87">
        <v>188389</v>
      </c>
      <c r="S17" s="87">
        <v>1962251</v>
      </c>
      <c r="T17" s="87">
        <v>1959059</v>
      </c>
      <c r="U17" s="85">
        <v>410519</v>
      </c>
      <c r="V17" s="85">
        <v>411028</v>
      </c>
      <c r="W17" s="87">
        <v>215983</v>
      </c>
      <c r="X17" s="87">
        <v>220961</v>
      </c>
      <c r="Z17" s="80"/>
    </row>
    <row r="18" spans="1:26" x14ac:dyDescent="0.25">
      <c r="B18" s="89" t="s">
        <v>251</v>
      </c>
      <c r="C18" s="90"/>
      <c r="Q18" s="80"/>
      <c r="R18" s="80"/>
      <c r="S18" s="80"/>
      <c r="T18" s="80"/>
      <c r="U18" s="80"/>
      <c r="V18" s="80"/>
      <c r="W18" s="80"/>
      <c r="X18" s="80"/>
      <c r="Z18" s="80"/>
    </row>
    <row r="19" spans="1:26" x14ac:dyDescent="0.25">
      <c r="R19" s="91"/>
      <c r="V19" s="92"/>
    </row>
    <row r="20" spans="1:26" x14ac:dyDescent="0.25">
      <c r="A20" s="712"/>
      <c r="B20" s="73" t="s">
        <v>1119</v>
      </c>
      <c r="R20" s="80"/>
      <c r="T20" s="80"/>
      <c r="V20" s="80"/>
      <c r="X20" s="80"/>
      <c r="Z20" s="80"/>
    </row>
    <row r="21" spans="1:26" x14ac:dyDescent="0.25">
      <c r="P21" s="88"/>
      <c r="Q21" s="88"/>
      <c r="R21" s="88"/>
      <c r="S21" s="88"/>
    </row>
    <row r="22" spans="1:26" x14ac:dyDescent="0.25">
      <c r="O22" s="88"/>
      <c r="P22" s="88"/>
      <c r="Q22" s="88"/>
      <c r="R22" s="88"/>
      <c r="S22" s="88"/>
      <c r="T22" s="83"/>
      <c r="U22" s="88"/>
      <c r="W22" s="88"/>
    </row>
    <row r="23" spans="1:26" x14ac:dyDescent="0.25">
      <c r="O23" s="88"/>
      <c r="P23" s="88"/>
      <c r="Q23" s="88"/>
      <c r="R23" s="83"/>
      <c r="S23" s="88"/>
      <c r="T23" s="88"/>
      <c r="U23" s="88"/>
      <c r="V23" s="84"/>
      <c r="W23" s="88"/>
      <c r="X23" s="84"/>
    </row>
    <row r="24" spans="1:26" x14ac:dyDescent="0.25">
      <c r="P24" s="88"/>
      <c r="Q24" s="88"/>
      <c r="R24" s="88"/>
      <c r="S24" s="88"/>
    </row>
    <row r="25" spans="1:26" x14ac:dyDescent="0.25">
      <c r="P25" s="88"/>
      <c r="Q25" s="88"/>
      <c r="R25" s="88"/>
      <c r="S25" s="88"/>
    </row>
    <row r="26" spans="1:26" x14ac:dyDescent="0.25">
      <c r="P26" s="88"/>
      <c r="Q26" s="83"/>
      <c r="R26" s="88"/>
      <c r="S26" s="88"/>
    </row>
    <row r="27" spans="1:26" x14ac:dyDescent="0.25">
      <c r="P27" s="88"/>
      <c r="Q27" s="83"/>
      <c r="R27" s="88"/>
      <c r="S27" s="88"/>
    </row>
    <row r="28" spans="1:26" s="88" customFormat="1" x14ac:dyDescent="0.25">
      <c r="A28" s="288"/>
      <c r="B28" s="72"/>
      <c r="O28" s="93"/>
      <c r="Q28" s="83"/>
      <c r="R28" s="286"/>
      <c r="T28" s="72"/>
      <c r="U28" s="72"/>
      <c r="V28" s="72"/>
      <c r="W28" s="72"/>
      <c r="X28" s="72"/>
    </row>
    <row r="29" spans="1:26" s="88" customFormat="1" x14ac:dyDescent="0.25">
      <c r="A29" s="288"/>
      <c r="B29" s="72"/>
      <c r="O29" s="93"/>
      <c r="Q29" s="83"/>
      <c r="T29" s="72"/>
      <c r="U29" s="72"/>
      <c r="W29" s="72"/>
    </row>
    <row r="30" spans="1:26" x14ac:dyDescent="0.25">
      <c r="O30" s="93"/>
      <c r="P30" s="88"/>
      <c r="Q30" s="83"/>
      <c r="R30" s="88"/>
      <c r="S30" s="88"/>
    </row>
    <row r="31" spans="1:26" x14ac:dyDescent="0.25">
      <c r="O31" s="93"/>
      <c r="P31" s="88"/>
      <c r="Q31" s="83"/>
      <c r="R31" s="83"/>
      <c r="S31" s="88"/>
    </row>
    <row r="32" spans="1:26" x14ac:dyDescent="0.25">
      <c r="O32" s="93"/>
      <c r="P32" s="88"/>
      <c r="Q32" s="88"/>
      <c r="R32" s="88"/>
      <c r="S32" s="88"/>
    </row>
    <row r="33" spans="1:21" x14ac:dyDescent="0.25">
      <c r="O33" s="93"/>
      <c r="P33" s="88"/>
      <c r="Q33" s="88"/>
      <c r="R33" s="88"/>
      <c r="S33" s="88"/>
    </row>
    <row r="34" spans="1:21" x14ac:dyDescent="0.25">
      <c r="O34" s="93"/>
      <c r="P34" s="88"/>
      <c r="Q34" s="88"/>
      <c r="R34" s="88"/>
      <c r="S34" s="88"/>
    </row>
    <row r="35" spans="1:21" x14ac:dyDescent="0.25">
      <c r="O35" s="93"/>
    </row>
    <row r="36" spans="1:21" x14ac:dyDescent="0.25">
      <c r="O36" s="93"/>
    </row>
    <row r="37" spans="1:21" x14ac:dyDescent="0.25">
      <c r="B37" s="89" t="s">
        <v>251</v>
      </c>
      <c r="O37" s="93"/>
    </row>
    <row r="38" spans="1:21" x14ac:dyDescent="0.25">
      <c r="O38" s="93"/>
    </row>
    <row r="39" spans="1:21" x14ac:dyDescent="0.25">
      <c r="A39" s="712"/>
      <c r="B39" s="73" t="s">
        <v>1117</v>
      </c>
      <c r="O39" s="93"/>
    </row>
    <row r="40" spans="1:21" x14ac:dyDescent="0.25">
      <c r="O40" s="93"/>
    </row>
    <row r="41" spans="1:21" x14ac:dyDescent="0.25">
      <c r="O41" s="93"/>
    </row>
    <row r="42" spans="1:21" x14ac:dyDescent="0.25">
      <c r="O42" s="93"/>
      <c r="P42" s="93"/>
      <c r="Q42" s="93"/>
      <c r="T42" s="602"/>
      <c r="U42" s="602"/>
    </row>
    <row r="43" spans="1:21" x14ac:dyDescent="0.25">
      <c r="O43" s="93"/>
    </row>
    <row r="44" spans="1:21" x14ac:dyDescent="0.25">
      <c r="O44" s="93"/>
    </row>
    <row r="45" spans="1:21" x14ac:dyDescent="0.25">
      <c r="O45" s="93"/>
      <c r="P45" s="94"/>
      <c r="Q45" s="94"/>
      <c r="T45" s="599"/>
      <c r="U45" s="599"/>
    </row>
    <row r="46" spans="1:21" x14ac:dyDescent="0.25">
      <c r="O46" s="93"/>
    </row>
    <row r="47" spans="1:21" x14ac:dyDescent="0.25">
      <c r="O47" s="93"/>
    </row>
    <row r="48" spans="1:21" x14ac:dyDescent="0.25">
      <c r="O48" s="93"/>
    </row>
    <row r="49" spans="1:17" ht="16.5" x14ac:dyDescent="0.3">
      <c r="O49" s="93"/>
      <c r="Q49" s="1"/>
    </row>
    <row r="54" spans="1:17" x14ac:dyDescent="0.25">
      <c r="B54" s="73"/>
    </row>
    <row r="56" spans="1:17" x14ac:dyDescent="0.25">
      <c r="B56" s="89" t="s">
        <v>251</v>
      </c>
    </row>
    <row r="57" spans="1:17" x14ac:dyDescent="0.25">
      <c r="B57" s="95"/>
    </row>
    <row r="58" spans="1:17" x14ac:dyDescent="0.25">
      <c r="A58" s="712"/>
      <c r="B58" s="73" t="s">
        <v>1116</v>
      </c>
    </row>
    <row r="59" spans="1:17" x14ac:dyDescent="0.25">
      <c r="B59" s="73"/>
    </row>
    <row r="61" spans="1:17" x14ac:dyDescent="0.25">
      <c r="B61" s="96"/>
    </row>
    <row r="76" spans="2:2" x14ac:dyDescent="0.25">
      <c r="B76" s="73"/>
    </row>
    <row r="77" spans="2:2" x14ac:dyDescent="0.25">
      <c r="B77" s="89" t="s">
        <v>251</v>
      </c>
    </row>
    <row r="78" spans="2:2" x14ac:dyDescent="0.25">
      <c r="B78" s="96"/>
    </row>
    <row r="93" spans="2:2" x14ac:dyDescent="0.25">
      <c r="B93" s="89"/>
    </row>
  </sheetData>
  <mergeCells count="6">
    <mergeCell ref="T45:U45"/>
    <mergeCell ref="Q4:R4"/>
    <mergeCell ref="S4:T4"/>
    <mergeCell ref="U4:V4"/>
    <mergeCell ref="W4:X4"/>
    <mergeCell ref="T42:U42"/>
  </mergeCells>
  <pageMargins left="0.19685039370078741" right="0.19685039370078741" top="0.19685039370078741" bottom="0.19685039370078741" header="0.11811023622047245" footer="0.11811023622047245"/>
  <pageSetup paperSize="9" scale="5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2:S107"/>
  <sheetViews>
    <sheetView zoomScale="80" zoomScaleNormal="80" zoomScalePageLayoutView="80" workbookViewId="0">
      <selection activeCell="E11" sqref="E11"/>
    </sheetView>
  </sheetViews>
  <sheetFormatPr defaultColWidth="8.85546875" defaultRowHeight="16.5" x14ac:dyDescent="0.3"/>
  <cols>
    <col min="1" max="1" width="9" style="249" customWidth="1"/>
    <col min="2" max="2" width="26.42578125" style="1" customWidth="1"/>
    <col min="3" max="3" width="23.85546875" style="1" customWidth="1"/>
    <col min="4" max="4" width="18.7109375" style="1" customWidth="1"/>
    <col min="5" max="5" width="14.7109375" style="1" customWidth="1"/>
    <col min="6" max="6" width="23" style="1" customWidth="1"/>
    <col min="7" max="10" width="8.85546875" style="1"/>
    <col min="11" max="11" width="21.42578125" style="1" customWidth="1"/>
    <col min="12" max="16384" width="8.85546875" style="1"/>
  </cols>
  <sheetData>
    <row r="2" spans="1:19" x14ac:dyDescent="0.3">
      <c r="A2" s="713"/>
      <c r="B2" s="12" t="s">
        <v>1141</v>
      </c>
    </row>
    <row r="3" spans="1:19" x14ac:dyDescent="0.3">
      <c r="A3" s="713"/>
    </row>
    <row r="4" spans="1:19" x14ac:dyDescent="0.3">
      <c r="K4" s="1" t="s">
        <v>859</v>
      </c>
    </row>
    <row r="5" spans="1:19" x14ac:dyDescent="0.3">
      <c r="K5" s="408" t="s">
        <v>2</v>
      </c>
      <c r="L5" s="409" t="s">
        <v>443</v>
      </c>
      <c r="M5" s="409" t="s">
        <v>444</v>
      </c>
      <c r="N5" s="409" t="s">
        <v>445</v>
      </c>
      <c r="O5" s="409" t="s">
        <v>446</v>
      </c>
      <c r="P5" s="409" t="s">
        <v>447</v>
      </c>
      <c r="Q5" s="409" t="s">
        <v>1130</v>
      </c>
      <c r="R5" s="409" t="s">
        <v>1131</v>
      </c>
      <c r="S5" s="409" t="s">
        <v>1132</v>
      </c>
    </row>
    <row r="6" spans="1:19" x14ac:dyDescent="0.3">
      <c r="K6" s="409" t="s">
        <v>1133</v>
      </c>
      <c r="L6" s="410">
        <v>120.7</v>
      </c>
      <c r="M6" s="410">
        <v>136.4</v>
      </c>
      <c r="N6" s="410">
        <v>134</v>
      </c>
      <c r="O6" s="410">
        <v>148</v>
      </c>
      <c r="P6" s="410">
        <v>159.69999999999999</v>
      </c>
      <c r="Q6" s="410">
        <v>149.30000000000001</v>
      </c>
      <c r="R6" s="410">
        <v>139.6</v>
      </c>
      <c r="S6" s="410">
        <v>128.6</v>
      </c>
    </row>
    <row r="7" spans="1:19" x14ac:dyDescent="0.3">
      <c r="K7" s="408" t="s">
        <v>1134</v>
      </c>
      <c r="L7" s="408">
        <v>2208.3000000000002</v>
      </c>
      <c r="M7" s="408">
        <v>2192.9</v>
      </c>
      <c r="N7" s="408">
        <v>2229</v>
      </c>
      <c r="O7" s="408">
        <v>2276</v>
      </c>
      <c r="P7" s="408">
        <v>2332.4</v>
      </c>
      <c r="Q7" s="408">
        <v>2381.3999999999996</v>
      </c>
      <c r="R7" s="408">
        <v>2427.1</v>
      </c>
      <c r="S7" s="408">
        <v>2455.1</v>
      </c>
    </row>
    <row r="16" spans="1:19" x14ac:dyDescent="0.3">
      <c r="B16" s="9" t="s">
        <v>1135</v>
      </c>
    </row>
    <row r="17" spans="1:5" x14ac:dyDescent="0.3">
      <c r="A17" s="258"/>
    </row>
    <row r="18" spans="1:5" ht="17.25" thickBot="1" x14ac:dyDescent="0.35">
      <c r="A18" s="713"/>
      <c r="B18" s="12" t="s">
        <v>1142</v>
      </c>
    </row>
    <row r="19" spans="1:5" x14ac:dyDescent="0.3">
      <c r="B19" s="606" t="s">
        <v>40</v>
      </c>
      <c r="C19" s="381" t="s">
        <v>260</v>
      </c>
      <c r="D19" s="381" t="s">
        <v>262</v>
      </c>
      <c r="E19" s="381" t="s">
        <v>264</v>
      </c>
    </row>
    <row r="20" spans="1:5" ht="17.25" thickBot="1" x14ac:dyDescent="0.35">
      <c r="B20" s="607"/>
      <c r="C20" s="382" t="s">
        <v>261</v>
      </c>
      <c r="D20" s="382" t="s">
        <v>263</v>
      </c>
      <c r="E20" s="382" t="s">
        <v>1136</v>
      </c>
    </row>
    <row r="21" spans="1:5" ht="17.25" thickBot="1" x14ac:dyDescent="0.35">
      <c r="B21" s="112" t="s">
        <v>14</v>
      </c>
      <c r="C21" s="205">
        <v>2583.6999999999998</v>
      </c>
      <c r="D21" s="411">
        <v>100</v>
      </c>
      <c r="E21" s="411">
        <v>100.7</v>
      </c>
    </row>
    <row r="22" spans="1:5" ht="17.25" thickBot="1" x14ac:dyDescent="0.35">
      <c r="B22" s="608" t="s">
        <v>265</v>
      </c>
      <c r="C22" s="609"/>
      <c r="D22" s="609"/>
      <c r="E22" s="610"/>
    </row>
    <row r="23" spans="1:5" ht="17.25" thickBot="1" x14ac:dyDescent="0.35">
      <c r="B23" s="39" t="s">
        <v>968</v>
      </c>
      <c r="C23" s="412">
        <v>9.1</v>
      </c>
      <c r="D23" s="412">
        <v>0.4</v>
      </c>
      <c r="E23" s="412">
        <v>100.7</v>
      </c>
    </row>
    <row r="24" spans="1:5" ht="17.25" thickBot="1" x14ac:dyDescent="0.35">
      <c r="B24" s="39" t="s">
        <v>969</v>
      </c>
      <c r="C24" s="412">
        <v>132.1</v>
      </c>
      <c r="D24" s="412">
        <v>5.0999999999999996</v>
      </c>
      <c r="E24" s="412">
        <v>65.5</v>
      </c>
    </row>
    <row r="25" spans="1:5" ht="17.25" thickBot="1" x14ac:dyDescent="0.35">
      <c r="B25" s="39" t="s">
        <v>970</v>
      </c>
      <c r="C25" s="412">
        <v>285.2</v>
      </c>
      <c r="D25" s="412">
        <v>11</v>
      </c>
      <c r="E25" s="412">
        <v>89.6</v>
      </c>
    </row>
    <row r="26" spans="1:5" ht="17.25" thickBot="1" x14ac:dyDescent="0.35">
      <c r="B26" s="39" t="s">
        <v>971</v>
      </c>
      <c r="C26" s="412">
        <v>320.8</v>
      </c>
      <c r="D26" s="412">
        <v>12.4</v>
      </c>
      <c r="E26" s="412">
        <v>99.5</v>
      </c>
    </row>
    <row r="27" spans="1:5" ht="17.25" thickBot="1" x14ac:dyDescent="0.35">
      <c r="B27" s="39" t="s">
        <v>972</v>
      </c>
      <c r="C27" s="412">
        <v>358.4</v>
      </c>
      <c r="D27" s="412">
        <v>13.9</v>
      </c>
      <c r="E27" s="412">
        <v>98.4</v>
      </c>
    </row>
    <row r="28" spans="1:5" ht="17.25" thickBot="1" x14ac:dyDescent="0.35">
      <c r="B28" s="39" t="s">
        <v>973</v>
      </c>
      <c r="C28" s="412">
        <v>391.9</v>
      </c>
      <c r="D28" s="412">
        <v>15.2</v>
      </c>
      <c r="E28" s="412">
        <v>99</v>
      </c>
    </row>
    <row r="29" spans="1:5" ht="17.25" thickBot="1" x14ac:dyDescent="0.35">
      <c r="B29" s="39" t="s">
        <v>974</v>
      </c>
      <c r="C29" s="412">
        <v>335.5</v>
      </c>
      <c r="D29" s="412">
        <v>13</v>
      </c>
      <c r="E29" s="412">
        <v>102</v>
      </c>
    </row>
    <row r="30" spans="1:5" ht="17.25" thickBot="1" x14ac:dyDescent="0.35">
      <c r="B30" s="39" t="s">
        <v>975</v>
      </c>
      <c r="C30" s="412">
        <v>299.7</v>
      </c>
      <c r="D30" s="412">
        <v>11.6</v>
      </c>
      <c r="E30" s="412">
        <v>104.5</v>
      </c>
    </row>
    <row r="31" spans="1:5" ht="17.25" thickBot="1" x14ac:dyDescent="0.35">
      <c r="B31" s="39" t="s">
        <v>976</v>
      </c>
      <c r="C31" s="412">
        <v>276</v>
      </c>
      <c r="D31" s="412">
        <v>10.7</v>
      </c>
      <c r="E31" s="412">
        <v>100.4</v>
      </c>
    </row>
    <row r="32" spans="1:5" ht="17.25" thickBot="1" x14ac:dyDescent="0.35">
      <c r="B32" s="39" t="s">
        <v>977</v>
      </c>
      <c r="C32" s="412">
        <v>135.30000000000001</v>
      </c>
      <c r="D32" s="412">
        <v>5.2</v>
      </c>
      <c r="E32" s="412">
        <v>100.6</v>
      </c>
    </row>
    <row r="33" spans="1:6" ht="17.25" thickBot="1" x14ac:dyDescent="0.35">
      <c r="B33" s="39" t="s">
        <v>266</v>
      </c>
      <c r="C33" s="412">
        <v>39.799999999999997</v>
      </c>
      <c r="D33" s="412">
        <v>1.5</v>
      </c>
      <c r="E33" s="412">
        <v>113.6</v>
      </c>
    </row>
    <row r="34" spans="1:6" x14ac:dyDescent="0.3">
      <c r="B34" s="9" t="s">
        <v>28</v>
      </c>
    </row>
    <row r="35" spans="1:6" ht="16.5" customHeight="1" x14ac:dyDescent="0.3">
      <c r="F35" s="109"/>
    </row>
    <row r="36" spans="1:6" ht="17.25" thickBot="1" x14ac:dyDescent="0.35">
      <c r="A36" s="713"/>
      <c r="B36" s="7" t="s">
        <v>1143</v>
      </c>
      <c r="F36" s="109"/>
    </row>
    <row r="37" spans="1:6" x14ac:dyDescent="0.3">
      <c r="B37" s="606" t="s">
        <v>40</v>
      </c>
      <c r="C37" s="381" t="s">
        <v>260</v>
      </c>
      <c r="D37" s="381" t="s">
        <v>262</v>
      </c>
      <c r="E37" s="381" t="s">
        <v>264</v>
      </c>
      <c r="F37" s="109"/>
    </row>
    <row r="38" spans="1:6" ht="17.25" thickBot="1" x14ac:dyDescent="0.35">
      <c r="B38" s="607"/>
      <c r="C38" s="382" t="s">
        <v>261</v>
      </c>
      <c r="D38" s="382" t="s">
        <v>267</v>
      </c>
      <c r="E38" s="382" t="s">
        <v>1136</v>
      </c>
      <c r="F38" s="109"/>
    </row>
    <row r="39" spans="1:6" ht="17.25" customHeight="1" thickBot="1" x14ac:dyDescent="0.35">
      <c r="B39" s="115" t="s">
        <v>14</v>
      </c>
      <c r="C39" s="205">
        <v>2583.6999999999998</v>
      </c>
      <c r="D39" s="411">
        <v>100</v>
      </c>
      <c r="E39" s="411">
        <v>100.7</v>
      </c>
    </row>
    <row r="40" spans="1:6" ht="17.25" customHeight="1" thickBot="1" x14ac:dyDescent="0.35">
      <c r="B40" s="608" t="s">
        <v>268</v>
      </c>
      <c r="C40" s="609"/>
      <c r="D40" s="609"/>
      <c r="E40" s="610"/>
    </row>
    <row r="41" spans="1:6" ht="17.25" customHeight="1" thickBot="1" x14ac:dyDescent="0.35">
      <c r="B41" s="39" t="s">
        <v>269</v>
      </c>
      <c r="C41" s="412">
        <v>106.7</v>
      </c>
      <c r="D41" s="412">
        <v>4.0999999999999996</v>
      </c>
      <c r="E41" s="412">
        <v>99</v>
      </c>
      <c r="F41" s="413"/>
    </row>
    <row r="42" spans="1:6" ht="17.25" customHeight="1" thickBot="1" x14ac:dyDescent="0.35">
      <c r="B42" s="39" t="s">
        <v>270</v>
      </c>
      <c r="C42" s="412">
        <v>606.20000000000005</v>
      </c>
      <c r="D42" s="412">
        <v>23.5</v>
      </c>
      <c r="E42" s="412">
        <v>95</v>
      </c>
      <c r="F42" s="413"/>
    </row>
    <row r="43" spans="1:6" ht="17.25" customHeight="1" thickBot="1" x14ac:dyDescent="0.35">
      <c r="B43" s="39" t="s">
        <v>271</v>
      </c>
      <c r="C43" s="412">
        <v>174.9</v>
      </c>
      <c r="D43" s="412">
        <v>6.8</v>
      </c>
      <c r="E43" s="412">
        <v>100.2</v>
      </c>
    </row>
    <row r="44" spans="1:6" ht="17.25" customHeight="1" thickBot="1" x14ac:dyDescent="0.35">
      <c r="B44" s="39" t="s">
        <v>272</v>
      </c>
      <c r="C44" s="412">
        <v>104.7</v>
      </c>
      <c r="D44" s="412">
        <v>4.0999999999999996</v>
      </c>
      <c r="E44" s="412">
        <v>96.1</v>
      </c>
      <c r="F44" s="414"/>
    </row>
    <row r="45" spans="1:6" ht="17.25" customHeight="1" thickBot="1" x14ac:dyDescent="0.35">
      <c r="B45" s="39" t="s">
        <v>273</v>
      </c>
      <c r="C45" s="412">
        <v>864.2</v>
      </c>
      <c r="D45" s="412">
        <v>33.4</v>
      </c>
      <c r="E45" s="412">
        <v>101.4</v>
      </c>
    </row>
    <row r="46" spans="1:6" ht="17.25" customHeight="1" thickBot="1" x14ac:dyDescent="0.35">
      <c r="B46" s="39" t="s">
        <v>274</v>
      </c>
      <c r="C46" s="412">
        <v>22.2</v>
      </c>
      <c r="D46" s="412">
        <v>0.9</v>
      </c>
      <c r="E46" s="412">
        <v>92.9</v>
      </c>
    </row>
    <row r="47" spans="1:6" ht="17.25" customHeight="1" thickBot="1" x14ac:dyDescent="0.35">
      <c r="B47" s="39" t="s">
        <v>275</v>
      </c>
      <c r="C47" s="412">
        <v>704.8</v>
      </c>
      <c r="D47" s="412">
        <v>27.3</v>
      </c>
      <c r="E47" s="412">
        <v>106.6</v>
      </c>
    </row>
    <row r="48" spans="1:6" ht="17.25" customHeight="1" thickBot="1" x14ac:dyDescent="0.35">
      <c r="B48" s="39" t="s">
        <v>907</v>
      </c>
      <c r="C48" s="412">
        <v>0</v>
      </c>
      <c r="D48" s="412">
        <v>0</v>
      </c>
      <c r="E48" s="412">
        <v>0</v>
      </c>
    </row>
    <row r="49" spans="1:5" x14ac:dyDescent="0.3">
      <c r="B49" s="9" t="s">
        <v>28</v>
      </c>
    </row>
    <row r="51" spans="1:5" ht="17.25" thickBot="1" x14ac:dyDescent="0.35">
      <c r="A51" s="713"/>
      <c r="B51" s="7" t="s">
        <v>1144</v>
      </c>
    </row>
    <row r="52" spans="1:5" x14ac:dyDescent="0.3">
      <c r="B52" s="606" t="s">
        <v>234</v>
      </c>
      <c r="C52" s="381" t="s">
        <v>260</v>
      </c>
      <c r="D52" s="381" t="s">
        <v>262</v>
      </c>
      <c r="E52" s="381" t="s">
        <v>264</v>
      </c>
    </row>
    <row r="53" spans="1:5" ht="17.25" thickBot="1" x14ac:dyDescent="0.35">
      <c r="B53" s="607"/>
      <c r="C53" s="382" t="s">
        <v>261</v>
      </c>
      <c r="D53" s="382" t="s">
        <v>267</v>
      </c>
      <c r="E53" s="382" t="s">
        <v>1136</v>
      </c>
    </row>
    <row r="54" spans="1:5" ht="17.25" thickBot="1" x14ac:dyDescent="0.35">
      <c r="B54" s="112" t="s">
        <v>240</v>
      </c>
      <c r="C54" s="411">
        <v>2583.6999999999998</v>
      </c>
      <c r="D54" s="411">
        <v>100</v>
      </c>
      <c r="E54" s="411">
        <v>101.4</v>
      </c>
    </row>
    <row r="55" spans="1:5" ht="17.25" thickBot="1" x14ac:dyDescent="0.35">
      <c r="B55" s="38" t="s">
        <v>276</v>
      </c>
      <c r="C55" s="117"/>
      <c r="D55" s="117"/>
      <c r="E55" s="117"/>
    </row>
    <row r="56" spans="1:5" ht="17.25" thickBot="1" x14ac:dyDescent="0.35">
      <c r="B56" s="38" t="s">
        <v>241</v>
      </c>
      <c r="C56" s="412">
        <v>351.3</v>
      </c>
      <c r="D56" s="412">
        <v>13.6</v>
      </c>
      <c r="E56" s="412">
        <v>102.1</v>
      </c>
    </row>
    <row r="57" spans="1:5" ht="17.25" thickBot="1" x14ac:dyDescent="0.35">
      <c r="B57" s="38" t="s">
        <v>242</v>
      </c>
      <c r="C57" s="412">
        <v>275.5</v>
      </c>
      <c r="D57" s="412">
        <v>10.7</v>
      </c>
      <c r="E57" s="412">
        <v>100.4</v>
      </c>
    </row>
    <row r="58" spans="1:5" ht="17.25" thickBot="1" x14ac:dyDescent="0.35">
      <c r="B58" s="38" t="s">
        <v>243</v>
      </c>
      <c r="C58" s="412">
        <v>288</v>
      </c>
      <c r="D58" s="412">
        <v>11.1</v>
      </c>
      <c r="E58" s="412">
        <v>98.6</v>
      </c>
    </row>
    <row r="59" spans="1:5" ht="17.25" thickBot="1" x14ac:dyDescent="0.35">
      <c r="B59" s="38" t="s">
        <v>244</v>
      </c>
      <c r="C59" s="412">
        <v>326.60000000000002</v>
      </c>
      <c r="D59" s="412">
        <v>12.6</v>
      </c>
      <c r="E59" s="412">
        <v>99.7</v>
      </c>
    </row>
    <row r="60" spans="1:5" ht="17.25" thickBot="1" x14ac:dyDescent="0.35">
      <c r="B60" s="38" t="s">
        <v>245</v>
      </c>
      <c r="C60" s="412">
        <v>330.7</v>
      </c>
      <c r="D60" s="412">
        <v>12.8</v>
      </c>
      <c r="E60" s="412">
        <v>101.6</v>
      </c>
    </row>
    <row r="61" spans="1:5" ht="17.25" thickBot="1" x14ac:dyDescent="0.35">
      <c r="B61" s="38" t="s">
        <v>246</v>
      </c>
      <c r="C61" s="412">
        <v>304.89999999999998</v>
      </c>
      <c r="D61" s="412">
        <v>11.8</v>
      </c>
      <c r="E61" s="412">
        <v>101.3</v>
      </c>
    </row>
    <row r="62" spans="1:5" ht="17.25" thickBot="1" x14ac:dyDescent="0.35">
      <c r="B62" s="38" t="s">
        <v>247</v>
      </c>
      <c r="C62" s="412">
        <v>361</v>
      </c>
      <c r="D62" s="412">
        <v>14</v>
      </c>
      <c r="E62" s="412">
        <v>100.7</v>
      </c>
    </row>
    <row r="63" spans="1:5" ht="17.25" thickBot="1" x14ac:dyDescent="0.35">
      <c r="B63" s="38" t="s">
        <v>248</v>
      </c>
      <c r="C63" s="412">
        <v>345.8</v>
      </c>
      <c r="D63" s="412">
        <v>13.4</v>
      </c>
      <c r="E63" s="412">
        <v>100.6</v>
      </c>
    </row>
    <row r="64" spans="1:5" x14ac:dyDescent="0.3">
      <c r="B64" s="3" t="s">
        <v>28</v>
      </c>
    </row>
    <row r="66" spans="1:7" ht="17.25" thickBot="1" x14ac:dyDescent="0.35">
      <c r="A66" s="713"/>
      <c r="B66" s="7" t="s">
        <v>1145</v>
      </c>
    </row>
    <row r="67" spans="1:7" x14ac:dyDescent="0.3">
      <c r="B67" s="611" t="s">
        <v>234</v>
      </c>
      <c r="C67" s="381" t="s">
        <v>277</v>
      </c>
      <c r="D67" s="606" t="s">
        <v>1137</v>
      </c>
      <c r="E67" s="381" t="s">
        <v>262</v>
      </c>
      <c r="F67" s="606" t="s">
        <v>278</v>
      </c>
      <c r="G67" s="103"/>
    </row>
    <row r="68" spans="1:7" ht="33.75" customHeight="1" thickBot="1" x14ac:dyDescent="0.35">
      <c r="B68" s="612"/>
      <c r="C68" s="382" t="s">
        <v>261</v>
      </c>
      <c r="D68" s="607"/>
      <c r="E68" s="382" t="s">
        <v>263</v>
      </c>
      <c r="F68" s="607"/>
      <c r="G68" s="103"/>
    </row>
    <row r="69" spans="1:7" ht="17.25" thickBot="1" x14ac:dyDescent="0.35">
      <c r="B69" s="120" t="s">
        <v>240</v>
      </c>
      <c r="C69" s="415">
        <v>128.6</v>
      </c>
      <c r="D69" s="415">
        <v>92.1</v>
      </c>
      <c r="E69" s="415">
        <v>100</v>
      </c>
      <c r="F69" s="415">
        <v>5</v>
      </c>
      <c r="G69" s="103"/>
    </row>
    <row r="70" spans="1:7" ht="17.25" thickBot="1" x14ac:dyDescent="0.35">
      <c r="B70" s="122" t="s">
        <v>276</v>
      </c>
      <c r="C70" s="123"/>
      <c r="D70" s="123"/>
      <c r="E70" s="123"/>
      <c r="F70" s="123"/>
      <c r="G70" s="103"/>
    </row>
    <row r="71" spans="1:7" ht="17.25" thickBot="1" x14ac:dyDescent="0.35">
      <c r="B71" s="122" t="s">
        <v>241</v>
      </c>
      <c r="C71" s="416">
        <v>6.5</v>
      </c>
      <c r="D71" s="416">
        <v>98.5</v>
      </c>
      <c r="E71" s="416">
        <v>5.0999999999999996</v>
      </c>
      <c r="F71" s="416">
        <v>1.9</v>
      </c>
      <c r="G71" s="103"/>
    </row>
    <row r="72" spans="1:7" ht="17.25" thickBot="1" x14ac:dyDescent="0.35">
      <c r="B72" s="122" t="s">
        <v>242</v>
      </c>
      <c r="C72" s="416">
        <v>5.8</v>
      </c>
      <c r="D72" s="416">
        <v>73.400000000000006</v>
      </c>
      <c r="E72" s="416">
        <v>4.5</v>
      </c>
      <c r="F72" s="416">
        <v>2.1</v>
      </c>
      <c r="G72" s="103"/>
    </row>
    <row r="73" spans="1:7" ht="17.25" thickBot="1" x14ac:dyDescent="0.35">
      <c r="B73" s="122" t="s">
        <v>243</v>
      </c>
      <c r="C73" s="416">
        <v>8.8000000000000007</v>
      </c>
      <c r="D73" s="416">
        <v>102.3</v>
      </c>
      <c r="E73" s="416">
        <v>6.8</v>
      </c>
      <c r="F73" s="416">
        <v>3.1</v>
      </c>
      <c r="G73" s="103"/>
    </row>
    <row r="74" spans="1:7" ht="17.25" thickBot="1" x14ac:dyDescent="0.35">
      <c r="B74" s="122" t="s">
        <v>244</v>
      </c>
      <c r="C74" s="416">
        <v>22.5</v>
      </c>
      <c r="D74" s="416">
        <v>102.3</v>
      </c>
      <c r="E74" s="416">
        <v>17.5</v>
      </c>
      <c r="F74" s="416">
        <v>6.9</v>
      </c>
      <c r="G74" s="103"/>
    </row>
    <row r="75" spans="1:7" ht="17.25" thickBot="1" x14ac:dyDescent="0.35">
      <c r="B75" s="122" t="s">
        <v>245</v>
      </c>
      <c r="C75" s="416">
        <v>20</v>
      </c>
      <c r="D75" s="416">
        <v>77.5</v>
      </c>
      <c r="E75" s="416">
        <v>15.6</v>
      </c>
      <c r="F75" s="416">
        <v>6</v>
      </c>
      <c r="G75" s="103"/>
    </row>
    <row r="76" spans="1:7" ht="17.25" thickBot="1" x14ac:dyDescent="0.35">
      <c r="B76" s="122" t="s">
        <v>246</v>
      </c>
      <c r="C76" s="416">
        <v>19.399999999999999</v>
      </c>
      <c r="D76" s="416">
        <v>100</v>
      </c>
      <c r="E76" s="416">
        <v>15.1</v>
      </c>
      <c r="F76" s="416">
        <v>6.4</v>
      </c>
      <c r="G76" s="103"/>
    </row>
    <row r="77" spans="1:7" ht="17.25" thickBot="1" x14ac:dyDescent="0.35">
      <c r="B77" s="122" t="s">
        <v>247</v>
      </c>
      <c r="C77" s="416">
        <v>27.7</v>
      </c>
      <c r="D77" s="416">
        <v>96.2</v>
      </c>
      <c r="E77" s="416">
        <v>21.5</v>
      </c>
      <c r="F77" s="416">
        <v>7.7</v>
      </c>
      <c r="G77" s="103"/>
    </row>
    <row r="78" spans="1:7" ht="17.25" thickBot="1" x14ac:dyDescent="0.35">
      <c r="B78" s="122" t="s">
        <v>248</v>
      </c>
      <c r="C78" s="416">
        <v>18.100000000000001</v>
      </c>
      <c r="D78" s="416">
        <v>87.9</v>
      </c>
      <c r="E78" s="416">
        <v>14.1</v>
      </c>
      <c r="F78" s="416">
        <v>5.2</v>
      </c>
      <c r="G78" s="103"/>
    </row>
    <row r="79" spans="1:7" x14ac:dyDescent="0.3">
      <c r="B79" s="9" t="s">
        <v>28</v>
      </c>
    </row>
    <row r="81" spans="1:8" ht="17.25" thickBot="1" x14ac:dyDescent="0.35">
      <c r="A81" s="713"/>
      <c r="B81" s="7" t="s">
        <v>1146</v>
      </c>
    </row>
    <row r="82" spans="1:8" ht="17.25" thickBot="1" x14ac:dyDescent="0.35">
      <c r="B82" s="611" t="s">
        <v>234</v>
      </c>
      <c r="C82" s="613" t="s">
        <v>279</v>
      </c>
      <c r="D82" s="614"/>
      <c r="E82" s="127" t="s">
        <v>1138</v>
      </c>
    </row>
    <row r="83" spans="1:8" ht="17.25" thickBot="1" x14ac:dyDescent="0.35">
      <c r="B83" s="612"/>
      <c r="C83" s="36" t="s">
        <v>908</v>
      </c>
      <c r="D83" s="36" t="s">
        <v>1108</v>
      </c>
      <c r="E83" s="36" t="s">
        <v>280</v>
      </c>
    </row>
    <row r="84" spans="1:8" ht="17.25" thickBot="1" x14ac:dyDescent="0.35">
      <c r="B84" s="37" t="s">
        <v>240</v>
      </c>
      <c r="C84" s="417">
        <v>72.400000000000006</v>
      </c>
      <c r="D84" s="417">
        <v>73.400000000000006</v>
      </c>
      <c r="E84" s="417">
        <v>1</v>
      </c>
    </row>
    <row r="85" spans="1:8" ht="17.25" thickBot="1" x14ac:dyDescent="0.35">
      <c r="B85" s="6" t="s">
        <v>241</v>
      </c>
      <c r="C85" s="418">
        <v>79.900000000000006</v>
      </c>
      <c r="D85" s="418">
        <v>81.400000000000006</v>
      </c>
      <c r="E85" s="418">
        <v>1.5</v>
      </c>
    </row>
    <row r="86" spans="1:8" ht="17.25" thickBot="1" x14ac:dyDescent="0.35">
      <c r="B86" s="6" t="s">
        <v>242</v>
      </c>
      <c r="C86" s="418">
        <v>73.3</v>
      </c>
      <c r="D86" s="418">
        <v>74.7</v>
      </c>
      <c r="E86" s="418">
        <v>1.4</v>
      </c>
    </row>
    <row r="87" spans="1:8" ht="17.25" thickBot="1" x14ac:dyDescent="0.35">
      <c r="B87" s="6" t="s">
        <v>243</v>
      </c>
      <c r="C87" s="418">
        <v>75.7</v>
      </c>
      <c r="D87" s="418">
        <v>75.5</v>
      </c>
      <c r="E87" s="418">
        <v>-0.2</v>
      </c>
    </row>
    <row r="88" spans="1:8" ht="17.25" thickBot="1" x14ac:dyDescent="0.35">
      <c r="B88" s="6" t="s">
        <v>244</v>
      </c>
      <c r="C88" s="418">
        <v>72.900000000000006</v>
      </c>
      <c r="D88" s="418">
        <v>73.8</v>
      </c>
      <c r="E88" s="418">
        <v>0.9</v>
      </c>
    </row>
    <row r="89" spans="1:8" ht="17.25" thickBot="1" x14ac:dyDescent="0.35">
      <c r="B89" s="6" t="s">
        <v>245</v>
      </c>
      <c r="C89" s="418">
        <v>72.400000000000006</v>
      </c>
      <c r="D89" s="418">
        <v>73.7</v>
      </c>
      <c r="E89" s="418">
        <v>1.3</v>
      </c>
    </row>
    <row r="90" spans="1:8" ht="17.25" thickBot="1" x14ac:dyDescent="0.35">
      <c r="B90" s="6" t="s">
        <v>246</v>
      </c>
      <c r="C90" s="418">
        <v>71.3</v>
      </c>
      <c r="D90" s="418">
        <v>72.599999999999994</v>
      </c>
      <c r="E90" s="418">
        <v>1.3</v>
      </c>
    </row>
    <row r="91" spans="1:8" ht="17.25" thickBot="1" x14ac:dyDescent="0.35">
      <c r="B91" s="6" t="s">
        <v>247</v>
      </c>
      <c r="C91" s="418">
        <v>68.8</v>
      </c>
      <c r="D91" s="418">
        <v>69.599999999999994</v>
      </c>
      <c r="E91" s="418">
        <v>0.8</v>
      </c>
    </row>
    <row r="92" spans="1:8" ht="17.25" thickBot="1" x14ac:dyDescent="0.35">
      <c r="B92" s="6" t="s">
        <v>248</v>
      </c>
      <c r="C92" s="418">
        <v>67.5</v>
      </c>
      <c r="D92" s="418">
        <v>68.400000000000006</v>
      </c>
      <c r="E92" s="418">
        <v>0.9</v>
      </c>
    </row>
    <row r="93" spans="1:8" x14ac:dyDescent="0.3">
      <c r="B93" s="9" t="s">
        <v>28</v>
      </c>
    </row>
    <row r="95" spans="1:8" x14ac:dyDescent="0.3">
      <c r="A95" s="713"/>
      <c r="B95" s="7" t="s">
        <v>966</v>
      </c>
    </row>
    <row r="96" spans="1:8" x14ac:dyDescent="0.3">
      <c r="B96" s="605" t="s">
        <v>281</v>
      </c>
      <c r="C96" s="605">
        <v>2018</v>
      </c>
      <c r="D96" s="605"/>
      <c r="E96" s="605"/>
      <c r="F96" s="605">
        <v>2019</v>
      </c>
      <c r="G96" s="605"/>
      <c r="H96" s="605"/>
    </row>
    <row r="97" spans="2:8" ht="49.5" x14ac:dyDescent="0.3">
      <c r="B97" s="605"/>
      <c r="C97" s="380" t="s">
        <v>282</v>
      </c>
      <c r="D97" s="380" t="s">
        <v>794</v>
      </c>
      <c r="E97" s="380" t="s">
        <v>283</v>
      </c>
      <c r="F97" s="380" t="s">
        <v>282</v>
      </c>
      <c r="G97" s="380" t="s">
        <v>1139</v>
      </c>
      <c r="H97" s="380" t="s">
        <v>283</v>
      </c>
    </row>
    <row r="98" spans="2:8" x14ac:dyDescent="0.3">
      <c r="B98" s="46" t="s">
        <v>284</v>
      </c>
      <c r="C98" s="290">
        <v>384984</v>
      </c>
      <c r="D98" s="419">
        <v>104.3</v>
      </c>
      <c r="E98" s="419">
        <v>16.100000000000001</v>
      </c>
      <c r="F98" s="290">
        <v>394978</v>
      </c>
      <c r="G98" s="419">
        <v>102.6</v>
      </c>
      <c r="H98" s="419">
        <v>16.3</v>
      </c>
    </row>
    <row r="99" spans="2:8" x14ac:dyDescent="0.3">
      <c r="B99" s="46" t="s">
        <v>285</v>
      </c>
      <c r="C99" s="290">
        <v>236509</v>
      </c>
      <c r="D99" s="419">
        <v>101.5</v>
      </c>
      <c r="E99" s="419">
        <v>9.9</v>
      </c>
      <c r="F99" s="290">
        <v>235550</v>
      </c>
      <c r="G99" s="419">
        <v>99.6</v>
      </c>
      <c r="H99" s="419">
        <v>9.6999999999999993</v>
      </c>
    </row>
    <row r="100" spans="2:8" x14ac:dyDescent="0.3">
      <c r="B100" s="46" t="s">
        <v>286</v>
      </c>
      <c r="C100" s="290">
        <v>403445</v>
      </c>
      <c r="D100" s="419">
        <v>100.7</v>
      </c>
      <c r="E100" s="419">
        <v>16.899999999999999</v>
      </c>
      <c r="F100" s="290">
        <v>415074</v>
      </c>
      <c r="G100" s="419">
        <v>102.9</v>
      </c>
      <c r="H100" s="419">
        <v>17.2</v>
      </c>
    </row>
    <row r="101" spans="2:8" x14ac:dyDescent="0.3">
      <c r="B101" s="46" t="s">
        <v>287</v>
      </c>
      <c r="C101" s="290">
        <v>160305</v>
      </c>
      <c r="D101" s="419">
        <v>103.2</v>
      </c>
      <c r="E101" s="419">
        <v>6.7</v>
      </c>
      <c r="F101" s="290">
        <v>158316</v>
      </c>
      <c r="G101" s="419">
        <v>98.8</v>
      </c>
      <c r="H101" s="419">
        <v>6.6</v>
      </c>
    </row>
    <row r="102" spans="2:8" x14ac:dyDescent="0.3">
      <c r="B102" s="46" t="s">
        <v>288</v>
      </c>
      <c r="C102" s="290">
        <v>152499</v>
      </c>
      <c r="D102" s="419">
        <v>101.9</v>
      </c>
      <c r="E102" s="419">
        <v>6.4</v>
      </c>
      <c r="F102" s="290">
        <v>154866</v>
      </c>
      <c r="G102" s="419">
        <v>101.6</v>
      </c>
      <c r="H102" s="419">
        <v>6.4</v>
      </c>
    </row>
    <row r="103" spans="2:8" x14ac:dyDescent="0.3">
      <c r="B103" s="46" t="s">
        <v>289</v>
      </c>
      <c r="C103" s="290">
        <v>417315</v>
      </c>
      <c r="D103" s="419">
        <v>103</v>
      </c>
      <c r="E103" s="419">
        <v>17.399999999999999</v>
      </c>
      <c r="F103" s="290">
        <v>412285</v>
      </c>
      <c r="G103" s="419">
        <v>98.8</v>
      </c>
      <c r="H103" s="419">
        <v>17.100000000000001</v>
      </c>
    </row>
    <row r="104" spans="2:8" x14ac:dyDescent="0.3">
      <c r="B104" s="46" t="s">
        <v>290</v>
      </c>
      <c r="C104" s="290">
        <v>637750</v>
      </c>
      <c r="D104" s="419">
        <v>100.2</v>
      </c>
      <c r="E104" s="419">
        <v>26.6</v>
      </c>
      <c r="F104" s="290">
        <v>645000</v>
      </c>
      <c r="G104" s="419">
        <v>101.1</v>
      </c>
      <c r="H104" s="419">
        <v>26.7</v>
      </c>
    </row>
    <row r="105" spans="2:8" x14ac:dyDescent="0.3">
      <c r="B105" s="45" t="s">
        <v>14</v>
      </c>
      <c r="C105" s="291">
        <v>2392806</v>
      </c>
      <c r="D105" s="420">
        <v>101.9</v>
      </c>
      <c r="E105" s="420">
        <v>100</v>
      </c>
      <c r="F105" s="291">
        <v>2416068</v>
      </c>
      <c r="G105" s="420">
        <v>101</v>
      </c>
      <c r="H105" s="420">
        <v>100</v>
      </c>
    </row>
    <row r="106" spans="2:8" x14ac:dyDescent="0.3">
      <c r="B106" s="97" t="s">
        <v>1140</v>
      </c>
    </row>
    <row r="107" spans="2:8" x14ac:dyDescent="0.3">
      <c r="B107" s="99" t="s">
        <v>291</v>
      </c>
    </row>
  </sheetData>
  <mergeCells count="13">
    <mergeCell ref="F67:F68"/>
    <mergeCell ref="B82:B83"/>
    <mergeCell ref="C82:D82"/>
    <mergeCell ref="B96:B97"/>
    <mergeCell ref="C96:E96"/>
    <mergeCell ref="F96:H96"/>
    <mergeCell ref="B67:B68"/>
    <mergeCell ref="D67:D68"/>
    <mergeCell ref="B19:B20"/>
    <mergeCell ref="B22:E22"/>
    <mergeCell ref="B37:B38"/>
    <mergeCell ref="B40:E40"/>
    <mergeCell ref="B52:B5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2C64"/>
  </sheetPr>
  <dimension ref="A1:S58"/>
  <sheetViews>
    <sheetView zoomScale="80" zoomScaleNormal="80" workbookViewId="0"/>
  </sheetViews>
  <sheetFormatPr defaultRowHeight="15" customHeight="1" x14ac:dyDescent="0.3"/>
  <cols>
    <col min="1" max="1" width="8.42578125" style="109" customWidth="1"/>
    <col min="2" max="2" width="26.42578125" style="1" customWidth="1"/>
    <col min="3" max="3" width="15.140625" style="1" customWidth="1"/>
    <col min="4" max="4" width="11.28515625" style="1" customWidth="1"/>
    <col min="5" max="5" width="17.7109375" style="1" customWidth="1"/>
    <col min="6" max="6" width="13.85546875" style="1" customWidth="1"/>
    <col min="7" max="7" width="13.7109375" style="1" customWidth="1"/>
    <col min="8" max="8" width="6.85546875" style="1" customWidth="1"/>
    <col min="9" max="9" width="12.7109375" style="1" customWidth="1"/>
    <col min="10" max="10" width="33.42578125" style="1" customWidth="1"/>
    <col min="11" max="11" width="13.28515625" style="1" customWidth="1"/>
    <col min="12" max="12" width="18" style="1" customWidth="1"/>
    <col min="13" max="13" width="20.7109375" style="1" customWidth="1"/>
    <col min="14" max="15" width="9.140625" style="1"/>
    <col min="16" max="16" width="42.5703125" style="1" customWidth="1"/>
    <col min="17" max="17" width="28.5703125" style="1" customWidth="1"/>
    <col min="18" max="18" width="30.7109375" style="1" customWidth="1"/>
    <col min="19" max="19" width="37.42578125" style="1" customWidth="1"/>
    <col min="20" max="16384" width="9.140625" style="1"/>
  </cols>
  <sheetData>
    <row r="1" spans="1:19" s="472" customFormat="1" ht="24.75" customHeight="1" x14ac:dyDescent="0.25">
      <c r="A1" s="471"/>
      <c r="B1" s="714"/>
    </row>
    <row r="2" spans="1:19" ht="15" customHeight="1" x14ac:dyDescent="0.3">
      <c r="A2" s="713"/>
      <c r="B2" s="715" t="s">
        <v>1405</v>
      </c>
    </row>
    <row r="3" spans="1:19" ht="15" customHeight="1" x14ac:dyDescent="0.3">
      <c r="P3" s="7" t="s">
        <v>1171</v>
      </c>
    </row>
    <row r="4" spans="1:19" ht="30.75" customHeight="1" thickBot="1" x14ac:dyDescent="0.35">
      <c r="J4" s="292" t="s">
        <v>942</v>
      </c>
      <c r="K4" s="263" t="s">
        <v>943</v>
      </c>
      <c r="L4" s="263" t="s">
        <v>292</v>
      </c>
      <c r="M4" s="263" t="s">
        <v>909</v>
      </c>
      <c r="P4" s="444" t="s">
        <v>942</v>
      </c>
      <c r="Q4" s="436" t="s">
        <v>1182</v>
      </c>
      <c r="R4" s="437" t="s">
        <v>1165</v>
      </c>
      <c r="S4" s="437" t="s">
        <v>1181</v>
      </c>
    </row>
    <row r="5" spans="1:19" ht="15" customHeight="1" thickBot="1" x14ac:dyDescent="0.35">
      <c r="J5" s="4" t="s">
        <v>911</v>
      </c>
      <c r="K5" s="4" t="s">
        <v>912</v>
      </c>
      <c r="L5" s="319">
        <v>397</v>
      </c>
      <c r="M5" s="319">
        <v>0.8</v>
      </c>
      <c r="P5" s="115" t="s">
        <v>1172</v>
      </c>
      <c r="Q5" s="193">
        <v>21920</v>
      </c>
      <c r="R5" s="440">
        <v>87.4</v>
      </c>
      <c r="S5" s="440">
        <v>1.1000000000000001</v>
      </c>
    </row>
    <row r="6" spans="1:19" ht="15" customHeight="1" thickBot="1" x14ac:dyDescent="0.35">
      <c r="J6" s="4" t="s">
        <v>928</v>
      </c>
      <c r="K6" s="4" t="s">
        <v>927</v>
      </c>
      <c r="L6" s="304">
        <v>4605</v>
      </c>
      <c r="M6" s="319">
        <v>1.1000000000000001</v>
      </c>
      <c r="P6" s="39" t="s">
        <v>1173</v>
      </c>
      <c r="Q6" s="192">
        <v>397</v>
      </c>
      <c r="R6" s="441">
        <v>75.900000000000006</v>
      </c>
      <c r="S6" s="441">
        <v>0.8</v>
      </c>
    </row>
    <row r="7" spans="1:19" ht="15" customHeight="1" thickBot="1" x14ac:dyDescent="0.35">
      <c r="J7" s="4" t="s">
        <v>929</v>
      </c>
      <c r="K7" s="4" t="s">
        <v>913</v>
      </c>
      <c r="L7" s="304">
        <v>1317</v>
      </c>
      <c r="M7" s="319">
        <v>1.1000000000000001</v>
      </c>
      <c r="P7" s="39" t="s">
        <v>1174</v>
      </c>
      <c r="Q7" s="192">
        <v>4605</v>
      </c>
      <c r="R7" s="441">
        <v>80.2</v>
      </c>
      <c r="S7" s="441">
        <v>1.1000000000000001</v>
      </c>
    </row>
    <row r="8" spans="1:19" ht="15" customHeight="1" thickBot="1" x14ac:dyDescent="0.35">
      <c r="J8" s="4" t="s">
        <v>930</v>
      </c>
      <c r="K8" s="4" t="s">
        <v>914</v>
      </c>
      <c r="L8" s="304">
        <v>2046</v>
      </c>
      <c r="M8" s="319">
        <v>0.7</v>
      </c>
      <c r="P8" s="39" t="s">
        <v>929</v>
      </c>
      <c r="Q8" s="192">
        <v>1317</v>
      </c>
      <c r="R8" s="441">
        <v>75</v>
      </c>
      <c r="S8" s="441">
        <v>1.1000000000000001</v>
      </c>
    </row>
    <row r="9" spans="1:19" ht="15" customHeight="1" thickBot="1" x14ac:dyDescent="0.35">
      <c r="J9" s="4" t="s">
        <v>932</v>
      </c>
      <c r="K9" s="4" t="s">
        <v>915</v>
      </c>
      <c r="L9" s="304">
        <v>2539</v>
      </c>
      <c r="M9" s="319">
        <v>1.9</v>
      </c>
      <c r="P9" s="39" t="s">
        <v>1168</v>
      </c>
      <c r="Q9" s="192">
        <v>2046</v>
      </c>
      <c r="R9" s="441">
        <v>70</v>
      </c>
      <c r="S9" s="441">
        <v>0.7</v>
      </c>
    </row>
    <row r="10" spans="1:19" ht="15" customHeight="1" thickBot="1" x14ac:dyDescent="0.35">
      <c r="J10" s="4" t="s">
        <v>931</v>
      </c>
      <c r="K10" s="4" t="s">
        <v>916</v>
      </c>
      <c r="L10" s="304">
        <v>966</v>
      </c>
      <c r="M10" s="319">
        <v>1.3</v>
      </c>
      <c r="P10" s="39" t="s">
        <v>1175</v>
      </c>
      <c r="Q10" s="192">
        <v>2539</v>
      </c>
      <c r="R10" s="441">
        <v>98.5</v>
      </c>
      <c r="S10" s="441">
        <v>1.9</v>
      </c>
    </row>
    <row r="11" spans="1:19" ht="15" customHeight="1" thickBot="1" x14ac:dyDescent="0.35">
      <c r="J11" s="4" t="s">
        <v>933</v>
      </c>
      <c r="K11" s="4" t="s">
        <v>917</v>
      </c>
      <c r="L11" s="319">
        <v>430</v>
      </c>
      <c r="M11" s="319">
        <v>0.6</v>
      </c>
      <c r="P11" s="39" t="s">
        <v>931</v>
      </c>
      <c r="Q11" s="192">
        <v>966</v>
      </c>
      <c r="R11" s="441">
        <v>65.400000000000006</v>
      </c>
      <c r="S11" s="441">
        <v>1.3</v>
      </c>
    </row>
    <row r="12" spans="1:19" ht="15" customHeight="1" thickBot="1" x14ac:dyDescent="0.35">
      <c r="J12" s="4" t="s">
        <v>934</v>
      </c>
      <c r="K12" s="4" t="s">
        <v>918</v>
      </c>
      <c r="L12" s="319">
        <v>871</v>
      </c>
      <c r="M12" s="319">
        <v>2.2000000000000002</v>
      </c>
      <c r="P12" s="39" t="s">
        <v>1176</v>
      </c>
      <c r="Q12" s="192">
        <v>430</v>
      </c>
      <c r="R12" s="441">
        <v>79.099999999999994</v>
      </c>
      <c r="S12" s="441">
        <v>0.6</v>
      </c>
    </row>
    <row r="13" spans="1:19" ht="15" customHeight="1" thickBot="1" x14ac:dyDescent="0.35">
      <c r="J13" s="4" t="s">
        <v>935</v>
      </c>
      <c r="K13" s="4" t="s">
        <v>919</v>
      </c>
      <c r="L13" s="319">
        <v>121</v>
      </c>
      <c r="M13" s="319">
        <v>0.4</v>
      </c>
      <c r="P13" s="39" t="s">
        <v>934</v>
      </c>
      <c r="Q13" s="192">
        <v>871</v>
      </c>
      <c r="R13" s="441">
        <v>102.4</v>
      </c>
      <c r="S13" s="441">
        <v>2.2000000000000002</v>
      </c>
    </row>
    <row r="14" spans="1:19" ht="15" customHeight="1" thickBot="1" x14ac:dyDescent="0.35">
      <c r="J14" s="4" t="s">
        <v>936</v>
      </c>
      <c r="K14" s="4" t="s">
        <v>920</v>
      </c>
      <c r="L14" s="319">
        <v>366</v>
      </c>
      <c r="M14" s="319">
        <v>0.3</v>
      </c>
      <c r="P14" s="39" t="s">
        <v>935</v>
      </c>
      <c r="Q14" s="192">
        <v>121</v>
      </c>
      <c r="R14" s="441">
        <v>205.1</v>
      </c>
      <c r="S14" s="441">
        <v>0.4</v>
      </c>
    </row>
    <row r="15" spans="1:19" ht="15" customHeight="1" thickBot="1" x14ac:dyDescent="0.35">
      <c r="J15" s="4" t="s">
        <v>937</v>
      </c>
      <c r="K15" s="4" t="s">
        <v>921</v>
      </c>
      <c r="L15" s="319">
        <v>454</v>
      </c>
      <c r="M15" s="319">
        <v>0.4</v>
      </c>
      <c r="P15" s="39" t="s">
        <v>936</v>
      </c>
      <c r="Q15" s="192">
        <v>366</v>
      </c>
      <c r="R15" s="441">
        <v>73.599999999999994</v>
      </c>
      <c r="S15" s="441">
        <v>0.3</v>
      </c>
    </row>
    <row r="16" spans="1:19" ht="15" customHeight="1" thickBot="1" x14ac:dyDescent="0.35">
      <c r="J16" s="4" t="s">
        <v>938</v>
      </c>
      <c r="K16" s="4" t="s">
        <v>922</v>
      </c>
      <c r="L16" s="304">
        <v>6120</v>
      </c>
      <c r="M16" s="319">
        <v>3.9</v>
      </c>
      <c r="P16" s="39" t="s">
        <v>1177</v>
      </c>
      <c r="Q16" s="192">
        <v>454</v>
      </c>
      <c r="R16" s="441">
        <v>94.8</v>
      </c>
      <c r="S16" s="441">
        <v>0.4</v>
      </c>
    </row>
    <row r="17" spans="2:19" ht="15" customHeight="1" thickBot="1" x14ac:dyDescent="0.35">
      <c r="J17" s="4" t="s">
        <v>865</v>
      </c>
      <c r="K17" s="4" t="s">
        <v>923</v>
      </c>
      <c r="L17" s="319">
        <v>218</v>
      </c>
      <c r="M17" s="319">
        <v>0.1</v>
      </c>
      <c r="P17" s="39" t="s">
        <v>938</v>
      </c>
      <c r="Q17" s="192">
        <v>6120</v>
      </c>
      <c r="R17" s="441">
        <v>97.1</v>
      </c>
      <c r="S17" s="441">
        <v>3.9</v>
      </c>
    </row>
    <row r="18" spans="2:19" ht="15" customHeight="1" thickBot="1" x14ac:dyDescent="0.35">
      <c r="J18" s="4" t="s">
        <v>939</v>
      </c>
      <c r="K18" s="4" t="s">
        <v>924</v>
      </c>
      <c r="L18" s="319">
        <v>1012</v>
      </c>
      <c r="M18" s="319">
        <v>0.7</v>
      </c>
      <c r="P18" s="39" t="s">
        <v>865</v>
      </c>
      <c r="Q18" s="192">
        <v>218</v>
      </c>
      <c r="R18" s="441">
        <v>102.8</v>
      </c>
      <c r="S18" s="441">
        <v>0.1</v>
      </c>
    </row>
    <row r="19" spans="2:19" ht="15" customHeight="1" thickBot="1" x14ac:dyDescent="0.35">
      <c r="J19" s="4" t="s">
        <v>940</v>
      </c>
      <c r="K19" s="4" t="s">
        <v>925</v>
      </c>
      <c r="L19" s="319">
        <v>199</v>
      </c>
      <c r="M19" s="319">
        <v>0.7</v>
      </c>
      <c r="P19" s="39" t="s">
        <v>939</v>
      </c>
      <c r="Q19" s="192">
        <v>1012</v>
      </c>
      <c r="R19" s="441">
        <v>146.69999999999999</v>
      </c>
      <c r="S19" s="441">
        <v>0.7</v>
      </c>
    </row>
    <row r="20" spans="2:19" ht="15" customHeight="1" thickBot="1" x14ac:dyDescent="0.35">
      <c r="J20" s="4" t="s">
        <v>941</v>
      </c>
      <c r="K20" s="4" t="s">
        <v>926</v>
      </c>
      <c r="L20" s="319">
        <v>259</v>
      </c>
      <c r="M20" s="319">
        <v>0.9</v>
      </c>
      <c r="P20" s="39" t="s">
        <v>1178</v>
      </c>
      <c r="Q20" s="192">
        <v>199</v>
      </c>
      <c r="R20" s="441">
        <v>113.7</v>
      </c>
      <c r="S20" s="441">
        <v>0.7</v>
      </c>
    </row>
    <row r="21" spans="2:19" ht="15" customHeight="1" thickBot="1" x14ac:dyDescent="0.35">
      <c r="P21" s="39" t="s">
        <v>1179</v>
      </c>
      <c r="Q21" s="192">
        <v>259</v>
      </c>
      <c r="R21" s="441">
        <v>92.5</v>
      </c>
      <c r="S21" s="441">
        <v>0.9</v>
      </c>
    </row>
    <row r="22" spans="2:19" ht="15" customHeight="1" x14ac:dyDescent="0.3">
      <c r="B22" s="99"/>
      <c r="P22" s="442" t="s">
        <v>1180</v>
      </c>
      <c r="Q22" s="443"/>
      <c r="R22" s="443"/>
    </row>
    <row r="23" spans="2:19" ht="15" customHeight="1" x14ac:dyDescent="0.3">
      <c r="B23" s="99"/>
    </row>
    <row r="24" spans="2:19" ht="15" customHeight="1" x14ac:dyDescent="0.3">
      <c r="B24" s="99"/>
      <c r="J24" s="249"/>
      <c r="K24" s="249"/>
      <c r="L24" s="249"/>
      <c r="M24" s="249"/>
      <c r="N24" s="249"/>
      <c r="O24" s="249"/>
      <c r="P24" s="249"/>
    </row>
    <row r="25" spans="2:19" ht="15" customHeight="1" x14ac:dyDescent="0.3">
      <c r="B25" s="688" t="s">
        <v>910</v>
      </c>
      <c r="C25" s="250"/>
      <c r="J25" s="249"/>
      <c r="K25" s="249"/>
      <c r="L25" s="249"/>
      <c r="M25" s="249"/>
      <c r="N25" s="676"/>
      <c r="O25" s="249"/>
      <c r="P25" s="249"/>
    </row>
    <row r="26" spans="2:19" ht="15" customHeight="1" x14ac:dyDescent="0.3">
      <c r="B26" s="688" t="s">
        <v>462</v>
      </c>
      <c r="C26" s="250"/>
      <c r="J26" s="249"/>
      <c r="K26" s="249"/>
      <c r="L26" s="249"/>
      <c r="M26" s="249"/>
      <c r="N26" s="676"/>
      <c r="O26" s="249"/>
      <c r="P26" s="249"/>
    </row>
    <row r="27" spans="2:19" ht="15" customHeight="1" x14ac:dyDescent="0.3">
      <c r="B27" s="688" t="s">
        <v>463</v>
      </c>
      <c r="C27" s="250"/>
      <c r="J27" s="249"/>
      <c r="K27" s="249"/>
      <c r="L27" s="249"/>
      <c r="M27" s="249"/>
      <c r="N27" s="676"/>
      <c r="O27" s="249"/>
      <c r="P27" s="249"/>
    </row>
    <row r="28" spans="2:19" ht="15" customHeight="1" x14ac:dyDescent="0.3">
      <c r="B28" s="688" t="s">
        <v>466</v>
      </c>
      <c r="C28" s="250"/>
      <c r="J28" s="249"/>
      <c r="K28" s="249"/>
      <c r="L28" s="249"/>
      <c r="M28" s="249"/>
      <c r="N28" s="676"/>
      <c r="O28" s="249"/>
      <c r="P28" s="249"/>
    </row>
    <row r="29" spans="2:19" ht="15" customHeight="1" x14ac:dyDescent="0.3">
      <c r="B29" s="688" t="s">
        <v>467</v>
      </c>
      <c r="C29" s="250"/>
      <c r="J29" s="249"/>
      <c r="K29" s="249"/>
      <c r="L29" s="249"/>
      <c r="M29" s="249"/>
      <c r="N29" s="676"/>
      <c r="O29" s="249"/>
      <c r="P29" s="249"/>
    </row>
    <row r="30" spans="2:19" ht="15" customHeight="1" x14ac:dyDescent="0.3">
      <c r="B30" s="688" t="s">
        <v>468</v>
      </c>
      <c r="C30" s="250"/>
      <c r="J30" s="249"/>
      <c r="K30" s="249"/>
      <c r="L30" s="249"/>
      <c r="M30" s="249"/>
      <c r="N30" s="676"/>
      <c r="O30" s="249"/>
      <c r="P30" s="249"/>
    </row>
    <row r="31" spans="2:19" ht="15" customHeight="1" x14ac:dyDescent="0.3">
      <c r="B31" s="688" t="s">
        <v>469</v>
      </c>
      <c r="C31" s="250"/>
      <c r="J31" s="249"/>
      <c r="K31" s="249"/>
      <c r="L31" s="249"/>
      <c r="M31" s="249"/>
      <c r="N31" s="676"/>
      <c r="O31" s="249"/>
      <c r="P31" s="249"/>
    </row>
    <row r="32" spans="2:19" ht="15" customHeight="1" x14ac:dyDescent="0.3">
      <c r="B32" s="688" t="s">
        <v>470</v>
      </c>
      <c r="C32" s="250"/>
      <c r="J32" s="249"/>
      <c r="K32" s="249"/>
      <c r="L32" s="249"/>
      <c r="M32" s="249"/>
      <c r="N32" s="676"/>
      <c r="O32" s="249"/>
      <c r="P32" s="249"/>
    </row>
    <row r="33" spans="1:16" ht="15" customHeight="1" x14ac:dyDescent="0.3">
      <c r="B33" s="688" t="s">
        <v>471</v>
      </c>
      <c r="C33" s="250"/>
      <c r="J33" s="249"/>
      <c r="K33" s="249"/>
      <c r="L33" s="249"/>
      <c r="M33" s="249"/>
      <c r="N33" s="676"/>
      <c r="O33" s="249"/>
      <c r="P33" s="249"/>
    </row>
    <row r="34" spans="1:16" ht="15" customHeight="1" x14ac:dyDescent="0.3">
      <c r="B34" s="688" t="s">
        <v>472</v>
      </c>
      <c r="C34" s="250"/>
      <c r="J34" s="249"/>
      <c r="K34" s="249"/>
      <c r="L34" s="249"/>
      <c r="M34" s="249"/>
      <c r="N34" s="676"/>
      <c r="O34" s="249"/>
      <c r="P34" s="249"/>
    </row>
    <row r="35" spans="1:16" ht="15" customHeight="1" x14ac:dyDescent="0.3">
      <c r="B35" s="688" t="s">
        <v>473</v>
      </c>
      <c r="C35" s="250"/>
      <c r="J35" s="249"/>
      <c r="K35" s="249"/>
      <c r="L35" s="249"/>
      <c r="M35" s="249"/>
      <c r="N35" s="676"/>
      <c r="O35" s="249"/>
      <c r="P35" s="249"/>
    </row>
    <row r="36" spans="1:16" ht="15" customHeight="1" x14ac:dyDescent="0.3">
      <c r="B36" s="688" t="s">
        <v>474</v>
      </c>
      <c r="C36" s="250"/>
      <c r="J36" s="249"/>
      <c r="K36" s="249"/>
      <c r="L36" s="249"/>
      <c r="M36" s="249"/>
      <c r="N36" s="676"/>
      <c r="O36" s="249"/>
      <c r="P36" s="249"/>
    </row>
    <row r="37" spans="1:16" ht="15" customHeight="1" x14ac:dyDescent="0.3">
      <c r="B37" s="688" t="s">
        <v>475</v>
      </c>
      <c r="C37" s="250"/>
      <c r="J37" s="249"/>
      <c r="K37" s="249"/>
      <c r="L37" s="249"/>
      <c r="M37" s="249"/>
      <c r="N37" s="676"/>
      <c r="O37" s="249"/>
      <c r="P37" s="249"/>
    </row>
    <row r="38" spans="1:16" ht="15" customHeight="1" x14ac:dyDescent="0.3">
      <c r="B38" s="688" t="s">
        <v>476</v>
      </c>
      <c r="C38" s="250"/>
      <c r="J38" s="249"/>
      <c r="K38" s="249"/>
      <c r="L38" s="249"/>
      <c r="M38" s="249"/>
      <c r="N38" s="676"/>
      <c r="O38" s="249"/>
      <c r="P38" s="249"/>
    </row>
    <row r="39" spans="1:16" ht="15" customHeight="1" x14ac:dyDescent="0.3">
      <c r="B39" s="688" t="s">
        <v>477</v>
      </c>
      <c r="C39" s="250"/>
      <c r="J39" s="249"/>
      <c r="K39" s="249"/>
      <c r="L39" s="249"/>
      <c r="M39" s="249"/>
      <c r="N39" s="676"/>
      <c r="O39" s="249"/>
      <c r="P39" s="249"/>
    </row>
    <row r="40" spans="1:16" ht="15" customHeight="1" x14ac:dyDescent="0.3">
      <c r="B40" s="688" t="s">
        <v>478</v>
      </c>
      <c r="C40" s="250"/>
      <c r="J40" s="249"/>
      <c r="K40" s="249"/>
      <c r="L40" s="249"/>
      <c r="M40" s="249"/>
      <c r="N40" s="676"/>
      <c r="O40" s="249"/>
      <c r="P40" s="249"/>
    </row>
    <row r="41" spans="1:16" ht="15" customHeight="1" x14ac:dyDescent="0.3">
      <c r="B41" s="688" t="s">
        <v>479</v>
      </c>
      <c r="C41" s="250"/>
      <c r="J41" s="249"/>
      <c r="K41" s="249"/>
      <c r="L41" s="249"/>
      <c r="M41" s="249"/>
      <c r="N41" s="249"/>
      <c r="O41" s="249"/>
      <c r="P41" s="249"/>
    </row>
    <row r="42" spans="1:16" ht="15" customHeight="1" x14ac:dyDescent="0.3">
      <c r="B42" s="257" t="s">
        <v>1183</v>
      </c>
      <c r="C42" s="250"/>
      <c r="J42" s="249"/>
      <c r="K42" s="249"/>
      <c r="L42" s="249"/>
      <c r="M42" s="249"/>
      <c r="N42" s="249"/>
      <c r="O42" s="249"/>
      <c r="P42" s="249"/>
    </row>
    <row r="43" spans="1:16" ht="15" customHeight="1" x14ac:dyDescent="0.3">
      <c r="B43" s="250"/>
      <c r="C43" s="250"/>
      <c r="J43" s="249"/>
      <c r="K43" s="249"/>
      <c r="L43" s="249"/>
      <c r="M43" s="249"/>
      <c r="N43" s="249"/>
      <c r="O43" s="249"/>
      <c r="P43" s="249"/>
    </row>
    <row r="45" spans="1:16" ht="15" customHeight="1" x14ac:dyDescent="0.3">
      <c r="A45" s="713"/>
      <c r="B45" s="7" t="s">
        <v>1147</v>
      </c>
    </row>
    <row r="46" spans="1:16" ht="15" customHeight="1" x14ac:dyDescent="0.3">
      <c r="B46" s="617" t="s">
        <v>234</v>
      </c>
      <c r="C46" s="617" t="s">
        <v>292</v>
      </c>
      <c r="D46" s="617"/>
      <c r="E46" s="605" t="s">
        <v>1234</v>
      </c>
      <c r="F46" s="450" t="s">
        <v>264</v>
      </c>
      <c r="G46" s="605" t="s">
        <v>909</v>
      </c>
    </row>
    <row r="47" spans="1:16" ht="39" customHeight="1" x14ac:dyDescent="0.3">
      <c r="B47" s="617"/>
      <c r="C47" s="450" t="s">
        <v>293</v>
      </c>
      <c r="D47" s="538" t="s">
        <v>294</v>
      </c>
      <c r="E47" s="605"/>
      <c r="F47" s="450" t="s">
        <v>1136</v>
      </c>
      <c r="G47" s="605"/>
    </row>
    <row r="48" spans="1:16" ht="15" customHeight="1" x14ac:dyDescent="0.3">
      <c r="B48" s="100" t="s">
        <v>240</v>
      </c>
      <c r="C48" s="293">
        <v>21920</v>
      </c>
      <c r="D48" s="454">
        <v>100</v>
      </c>
      <c r="E48" s="293" t="s">
        <v>1235</v>
      </c>
      <c r="F48" s="420">
        <v>87.4</v>
      </c>
      <c r="G48" s="420">
        <v>1.1000000000000001</v>
      </c>
    </row>
    <row r="49" spans="2:9" ht="15" customHeight="1" x14ac:dyDescent="0.3">
      <c r="B49" s="47" t="s">
        <v>276</v>
      </c>
      <c r="C49" s="293" t="s">
        <v>869</v>
      </c>
      <c r="D49" s="454" t="s">
        <v>869</v>
      </c>
      <c r="E49" s="293"/>
      <c r="F49" s="420" t="s">
        <v>869</v>
      </c>
      <c r="G49" s="420"/>
    </row>
    <row r="50" spans="2:9" ht="15" customHeight="1" x14ac:dyDescent="0.3">
      <c r="B50" s="47" t="s">
        <v>241</v>
      </c>
      <c r="C50" s="294">
        <v>8842</v>
      </c>
      <c r="D50" s="455">
        <v>40.299999999999997</v>
      </c>
      <c r="E50" s="294">
        <v>-520</v>
      </c>
      <c r="F50" s="419">
        <v>94.4</v>
      </c>
      <c r="G50" s="419">
        <v>2.9</v>
      </c>
      <c r="I50" s="10"/>
    </row>
    <row r="51" spans="2:9" ht="15" customHeight="1" x14ac:dyDescent="0.3">
      <c r="B51" s="47" t="s">
        <v>242</v>
      </c>
      <c r="C51" s="294">
        <v>2095</v>
      </c>
      <c r="D51" s="455">
        <v>9.6</v>
      </c>
      <c r="E51" s="294">
        <v>-395</v>
      </c>
      <c r="F51" s="419">
        <v>84.1</v>
      </c>
      <c r="G51" s="419">
        <v>1.2</v>
      </c>
      <c r="I51" s="10"/>
    </row>
    <row r="52" spans="2:9" ht="15" customHeight="1" x14ac:dyDescent="0.3">
      <c r="B52" s="47" t="s">
        <v>243</v>
      </c>
      <c r="C52" s="294">
        <v>1500</v>
      </c>
      <c r="D52" s="455">
        <v>6.8</v>
      </c>
      <c r="E52" s="294">
        <v>-912</v>
      </c>
      <c r="F52" s="419">
        <v>62.2</v>
      </c>
      <c r="G52" s="419">
        <v>0.6</v>
      </c>
      <c r="I52" s="10"/>
    </row>
    <row r="53" spans="2:9" ht="15" customHeight="1" x14ac:dyDescent="0.3">
      <c r="B53" s="47" t="s">
        <v>244</v>
      </c>
      <c r="C53" s="294">
        <v>1612</v>
      </c>
      <c r="D53" s="455">
        <v>7.4</v>
      </c>
      <c r="E53" s="294">
        <v>-471</v>
      </c>
      <c r="F53" s="419">
        <v>77.400000000000006</v>
      </c>
      <c r="G53" s="419">
        <v>0.7</v>
      </c>
      <c r="I53" s="10"/>
    </row>
    <row r="54" spans="2:9" ht="15" customHeight="1" x14ac:dyDescent="0.3">
      <c r="B54" s="47" t="s">
        <v>245</v>
      </c>
      <c r="C54" s="294">
        <v>2019</v>
      </c>
      <c r="D54" s="455">
        <v>9.1999999999999993</v>
      </c>
      <c r="E54" s="294">
        <v>-364</v>
      </c>
      <c r="F54" s="419">
        <v>84.7</v>
      </c>
      <c r="G54" s="419">
        <v>0.8</v>
      </c>
      <c r="I54" s="10"/>
    </row>
    <row r="55" spans="2:9" ht="15" customHeight="1" x14ac:dyDescent="0.3">
      <c r="B55" s="47" t="s">
        <v>246</v>
      </c>
      <c r="C55" s="294">
        <v>2147</v>
      </c>
      <c r="D55" s="455">
        <v>9.8000000000000007</v>
      </c>
      <c r="E55" s="294">
        <v>-212</v>
      </c>
      <c r="F55" s="419">
        <v>91</v>
      </c>
      <c r="G55" s="419">
        <v>1.3</v>
      </c>
      <c r="I55" s="10"/>
    </row>
    <row r="56" spans="2:9" ht="15" customHeight="1" x14ac:dyDescent="0.3">
      <c r="B56" s="47" t="s">
        <v>247</v>
      </c>
      <c r="C56" s="294">
        <v>1985</v>
      </c>
      <c r="D56" s="455">
        <v>9.1</v>
      </c>
      <c r="E56" s="294">
        <v>-198</v>
      </c>
      <c r="F56" s="419">
        <v>90.9</v>
      </c>
      <c r="G56" s="419">
        <v>0.6</v>
      </c>
      <c r="I56" s="10"/>
    </row>
    <row r="57" spans="2:9" ht="15" customHeight="1" x14ac:dyDescent="0.3">
      <c r="B57" s="47" t="s">
        <v>248</v>
      </c>
      <c r="C57" s="294">
        <v>1720</v>
      </c>
      <c r="D57" s="455">
        <v>7.8</v>
      </c>
      <c r="E57" s="294">
        <v>-96</v>
      </c>
      <c r="F57" s="419">
        <v>94.7</v>
      </c>
      <c r="G57" s="419">
        <v>0.6</v>
      </c>
      <c r="I57" s="10"/>
    </row>
    <row r="58" spans="2:9" ht="15" customHeight="1" x14ac:dyDescent="0.3">
      <c r="B58" s="97" t="s">
        <v>1233</v>
      </c>
    </row>
  </sheetData>
  <mergeCells count="4">
    <mergeCell ref="G46:G47"/>
    <mergeCell ref="B46:B47"/>
    <mergeCell ref="C46:D46"/>
    <mergeCell ref="E46:E47"/>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1:AA31"/>
  <sheetViews>
    <sheetView zoomScale="80" zoomScaleNormal="80" workbookViewId="0">
      <selection activeCell="N17" sqref="N17"/>
    </sheetView>
  </sheetViews>
  <sheetFormatPr defaultRowHeight="16.5" x14ac:dyDescent="0.3"/>
  <cols>
    <col min="1" max="1" width="9.140625" style="249"/>
    <col min="2" max="13" width="9.140625" style="1"/>
    <col min="14" max="14" width="11.28515625" style="1" customWidth="1"/>
    <col min="15" max="15" width="9.140625" style="1"/>
    <col min="16" max="19" width="17" style="1" customWidth="1"/>
    <col min="20" max="16384" width="9.140625" style="1"/>
  </cols>
  <sheetData>
    <row r="1" spans="1:19" x14ac:dyDescent="0.3">
      <c r="A1" s="264"/>
    </row>
    <row r="2" spans="1:19" x14ac:dyDescent="0.3">
      <c r="A2" s="214"/>
      <c r="B2" s="12" t="s">
        <v>1366</v>
      </c>
    </row>
    <row r="3" spans="1:19" s="26" customFormat="1" ht="49.5" x14ac:dyDescent="0.3">
      <c r="A3" s="265"/>
      <c r="O3" s="295" t="s">
        <v>722</v>
      </c>
      <c r="P3" s="295" t="s">
        <v>295</v>
      </c>
      <c r="Q3" s="295" t="s">
        <v>296</v>
      </c>
      <c r="R3" s="295" t="s">
        <v>297</v>
      </c>
      <c r="S3" s="295" t="s">
        <v>298</v>
      </c>
    </row>
    <row r="4" spans="1:19" x14ac:dyDescent="0.3">
      <c r="O4" s="128" t="s">
        <v>299</v>
      </c>
      <c r="P4" s="296">
        <v>395.5</v>
      </c>
      <c r="Q4" s="296">
        <v>434.63766666666669</v>
      </c>
      <c r="R4" s="297">
        <v>14.5</v>
      </c>
      <c r="S4" s="297">
        <v>14.729999999999999</v>
      </c>
    </row>
    <row r="5" spans="1:19" x14ac:dyDescent="0.3">
      <c r="O5" s="128" t="s">
        <v>300</v>
      </c>
      <c r="P5" s="296">
        <v>380</v>
      </c>
      <c r="Q5" s="296">
        <v>418.54700000000003</v>
      </c>
      <c r="R5" s="297">
        <v>14</v>
      </c>
      <c r="S5" s="297">
        <v>14.306666666666667</v>
      </c>
    </row>
    <row r="6" spans="1:19" x14ac:dyDescent="0.3">
      <c r="O6" s="128" t="s">
        <v>301</v>
      </c>
      <c r="P6" s="296">
        <v>382</v>
      </c>
      <c r="Q6" s="296">
        <v>406.5263333333333</v>
      </c>
      <c r="R6" s="297">
        <v>14.1</v>
      </c>
      <c r="S6" s="297">
        <v>13.843333333333334</v>
      </c>
    </row>
    <row r="7" spans="1:19" x14ac:dyDescent="0.3">
      <c r="O7" s="128" t="s">
        <v>302</v>
      </c>
      <c r="P7" s="296">
        <v>386.6</v>
      </c>
      <c r="Q7" s="296">
        <v>400.31400000000002</v>
      </c>
      <c r="R7" s="297">
        <v>14.2</v>
      </c>
      <c r="S7" s="297">
        <v>13.553333333333333</v>
      </c>
    </row>
    <row r="8" spans="1:19" x14ac:dyDescent="0.3">
      <c r="O8" s="128" t="s">
        <v>303</v>
      </c>
      <c r="P8" s="296">
        <v>382.9</v>
      </c>
      <c r="Q8" s="296">
        <v>400.40533333333332</v>
      </c>
      <c r="R8" s="297">
        <v>14.1</v>
      </c>
      <c r="S8" s="297">
        <v>13.46</v>
      </c>
    </row>
    <row r="9" spans="1:19" x14ac:dyDescent="0.3">
      <c r="O9" s="128" t="s">
        <v>304</v>
      </c>
      <c r="P9" s="296">
        <v>356.4</v>
      </c>
      <c r="Q9" s="296">
        <v>386.75766666666669</v>
      </c>
      <c r="R9" s="297">
        <v>13.2</v>
      </c>
      <c r="S9" s="297">
        <v>12.846666666666666</v>
      </c>
    </row>
    <row r="10" spans="1:19" x14ac:dyDescent="0.3">
      <c r="O10" s="128" t="s">
        <v>305</v>
      </c>
      <c r="P10" s="296">
        <v>350.6</v>
      </c>
      <c r="Q10" s="296">
        <v>380.8966666666667</v>
      </c>
      <c r="R10" s="297">
        <v>12.9</v>
      </c>
      <c r="S10" s="297">
        <v>12.556666666666667</v>
      </c>
    </row>
    <row r="11" spans="1:19" x14ac:dyDescent="0.3">
      <c r="O11" s="128" t="s">
        <v>306</v>
      </c>
      <c r="P11" s="296">
        <v>344.8</v>
      </c>
      <c r="Q11" s="296">
        <v>374.58333333333331</v>
      </c>
      <c r="R11" s="297">
        <v>12.6</v>
      </c>
      <c r="S11" s="297">
        <v>12.296666666666667</v>
      </c>
    </row>
    <row r="12" spans="1:19" x14ac:dyDescent="0.3">
      <c r="O12" s="128" t="s">
        <v>307</v>
      </c>
      <c r="P12" s="296">
        <v>339</v>
      </c>
      <c r="Q12" s="296">
        <v>375.16066666666671</v>
      </c>
      <c r="R12" s="297">
        <v>12.4</v>
      </c>
      <c r="S12" s="297">
        <v>12.256666666666668</v>
      </c>
    </row>
    <row r="13" spans="1:19" x14ac:dyDescent="0.3">
      <c r="O13" s="128" t="s">
        <v>308</v>
      </c>
      <c r="P13" s="296">
        <v>305.5</v>
      </c>
      <c r="Q13" s="296">
        <v>355.32100000000003</v>
      </c>
      <c r="R13" s="297">
        <v>11.2</v>
      </c>
      <c r="S13" s="297">
        <v>11.57</v>
      </c>
    </row>
    <row r="14" spans="1:19" x14ac:dyDescent="0.3">
      <c r="O14" s="128" t="s">
        <v>309</v>
      </c>
      <c r="P14" s="296">
        <v>309.8</v>
      </c>
      <c r="Q14" s="296">
        <v>349.30966666666666</v>
      </c>
      <c r="R14" s="297">
        <v>11.3</v>
      </c>
      <c r="S14" s="297">
        <v>11.386666666666668</v>
      </c>
    </row>
    <row r="15" spans="1:19" x14ac:dyDescent="0.3">
      <c r="O15" s="128" t="s">
        <v>310</v>
      </c>
      <c r="P15" s="296">
        <v>302.7</v>
      </c>
      <c r="Q15" s="296">
        <v>338.53633333333329</v>
      </c>
      <c r="R15" s="297">
        <v>11</v>
      </c>
      <c r="S15" s="297">
        <v>10.793333333333335</v>
      </c>
    </row>
    <row r="16" spans="1:19" x14ac:dyDescent="0.3">
      <c r="O16" s="128" t="s">
        <v>311</v>
      </c>
      <c r="P16" s="296">
        <v>284.5</v>
      </c>
      <c r="Q16" s="296">
        <v>324.84633333333335</v>
      </c>
      <c r="R16" s="297">
        <v>10.4</v>
      </c>
      <c r="S16" s="297">
        <v>10.123333333333333</v>
      </c>
    </row>
    <row r="17" spans="1:27" x14ac:dyDescent="0.3">
      <c r="B17" s="3" t="s">
        <v>320</v>
      </c>
      <c r="O17" s="128" t="s">
        <v>312</v>
      </c>
      <c r="P17" s="296">
        <v>264.8</v>
      </c>
      <c r="Q17" s="296">
        <v>303.75799999999998</v>
      </c>
      <c r="R17" s="297">
        <v>9.6</v>
      </c>
      <c r="S17" s="297">
        <v>9.5133333333333336</v>
      </c>
    </row>
    <row r="18" spans="1:27" x14ac:dyDescent="0.3">
      <c r="O18" s="128" t="s">
        <v>314</v>
      </c>
      <c r="P18" s="296">
        <v>262.39999999999998</v>
      </c>
      <c r="Q18" s="296">
        <v>295.48833333333334</v>
      </c>
      <c r="R18" s="297">
        <v>9.5</v>
      </c>
      <c r="S18" s="297">
        <v>9.43</v>
      </c>
    </row>
    <row r="19" spans="1:27" x14ac:dyDescent="0.3">
      <c r="O19" s="128" t="s">
        <v>315</v>
      </c>
      <c r="P19" s="296">
        <v>252.4</v>
      </c>
      <c r="Q19" s="296">
        <v>279.858</v>
      </c>
      <c r="R19" s="297">
        <v>9.1</v>
      </c>
      <c r="S19" s="297">
        <v>8.8733333333333331</v>
      </c>
    </row>
    <row r="20" spans="1:27" x14ac:dyDescent="0.3">
      <c r="O20" s="128" t="s">
        <v>316</v>
      </c>
      <c r="P20" s="296">
        <v>239.7</v>
      </c>
      <c r="Q20" s="296">
        <v>266.2236666666667</v>
      </c>
      <c r="R20" s="297">
        <v>8.6999999999999993</v>
      </c>
      <c r="S20" s="297">
        <v>8.3566666666666674</v>
      </c>
    </row>
    <row r="21" spans="1:27" x14ac:dyDescent="0.3">
      <c r="O21" s="128" t="s">
        <v>317</v>
      </c>
      <c r="P21" s="296">
        <v>223.2</v>
      </c>
      <c r="Q21" s="296">
        <v>235.87333333333333</v>
      </c>
      <c r="R21" s="297">
        <v>8.1</v>
      </c>
      <c r="S21" s="297">
        <v>7.330000000000001</v>
      </c>
    </row>
    <row r="22" spans="1:27" x14ac:dyDescent="0.3">
      <c r="O22" s="128" t="s">
        <v>318</v>
      </c>
      <c r="P22" s="296">
        <v>220.2</v>
      </c>
      <c r="Q22" s="296">
        <v>210.76666666666665</v>
      </c>
      <c r="R22" s="297">
        <v>8</v>
      </c>
      <c r="S22" s="297">
        <v>6.5533333333333337</v>
      </c>
    </row>
    <row r="23" spans="1:27" x14ac:dyDescent="0.3">
      <c r="O23" s="128" t="s">
        <v>319</v>
      </c>
      <c r="P23" s="296">
        <v>212.8</v>
      </c>
      <c r="Q23" s="296">
        <v>197.30333333333331</v>
      </c>
      <c r="R23" s="297">
        <v>7.7</v>
      </c>
      <c r="S23" s="297">
        <v>6.0100000000000007</v>
      </c>
    </row>
    <row r="24" spans="1:27" x14ac:dyDescent="0.3">
      <c r="O24" s="128" t="s">
        <v>795</v>
      </c>
      <c r="P24" s="298">
        <v>194.1</v>
      </c>
      <c r="Q24" s="296">
        <v>192.78266666666664</v>
      </c>
      <c r="R24" s="297">
        <v>7.1</v>
      </c>
      <c r="S24" s="297">
        <v>5.7166666666666659</v>
      </c>
      <c r="T24" s="25"/>
    </row>
    <row r="25" spans="1:27" x14ac:dyDescent="0.3">
      <c r="B25" s="12"/>
      <c r="O25" s="128" t="s">
        <v>796</v>
      </c>
      <c r="P25" s="298">
        <v>181.5</v>
      </c>
      <c r="Q25" s="296">
        <v>182.15300000000002</v>
      </c>
      <c r="R25" s="297">
        <v>6.6</v>
      </c>
      <c r="S25" s="297">
        <v>5.4066666666666663</v>
      </c>
      <c r="T25" s="25"/>
    </row>
    <row r="26" spans="1:27" x14ac:dyDescent="0.3">
      <c r="O26" s="128" t="s">
        <v>797</v>
      </c>
      <c r="P26" s="298">
        <v>175.2</v>
      </c>
      <c r="Q26" s="296">
        <v>179.92933333333335</v>
      </c>
      <c r="R26" s="297">
        <v>6.4</v>
      </c>
      <c r="S26" s="297">
        <v>5.3433333333333337</v>
      </c>
      <c r="T26" s="25"/>
    </row>
    <row r="27" spans="1:27" s="26" customFormat="1" x14ac:dyDescent="0.3">
      <c r="A27" s="265"/>
      <c r="O27" s="128" t="s">
        <v>798</v>
      </c>
      <c r="P27" s="298">
        <v>167.1</v>
      </c>
      <c r="Q27" s="296">
        <v>171.94800000000001</v>
      </c>
      <c r="R27" s="297">
        <v>6.1</v>
      </c>
      <c r="S27" s="297">
        <v>5.12</v>
      </c>
      <c r="T27" s="129"/>
    </row>
    <row r="28" spans="1:27" x14ac:dyDescent="0.3">
      <c r="O28" s="128" t="s">
        <v>1244</v>
      </c>
      <c r="P28" s="298">
        <v>159.80000000000001</v>
      </c>
      <c r="Q28" s="296">
        <v>167.7</v>
      </c>
      <c r="R28" s="297">
        <v>5.8</v>
      </c>
      <c r="S28" s="297">
        <v>5.15</v>
      </c>
      <c r="U28" s="8"/>
      <c r="V28" s="8"/>
      <c r="W28" s="8"/>
      <c r="Y28" s="8"/>
      <c r="Z28" s="8"/>
      <c r="AA28" s="8"/>
    </row>
    <row r="29" spans="1:27" x14ac:dyDescent="0.3">
      <c r="O29" s="128" t="s">
        <v>1245</v>
      </c>
      <c r="P29" s="298">
        <v>155</v>
      </c>
      <c r="Q29" s="296">
        <v>165.7</v>
      </c>
      <c r="R29" s="297">
        <v>5.7</v>
      </c>
      <c r="S29" s="297">
        <v>4.92</v>
      </c>
    </row>
    <row r="30" spans="1:27" x14ac:dyDescent="0.3">
      <c r="O30" s="128" t="s">
        <v>1246</v>
      </c>
      <c r="P30" s="298">
        <v>161.19999999999999</v>
      </c>
      <c r="Q30" s="296">
        <v>167.3</v>
      </c>
      <c r="R30" s="297">
        <v>5.9</v>
      </c>
      <c r="S30" s="297">
        <v>4.99</v>
      </c>
    </row>
    <row r="31" spans="1:27" x14ac:dyDescent="0.3">
      <c r="O31" s="128" t="s">
        <v>1247</v>
      </c>
      <c r="P31" s="298">
        <v>154.9</v>
      </c>
      <c r="Q31" s="296">
        <v>165.8</v>
      </c>
      <c r="R31" s="297">
        <v>5.6</v>
      </c>
      <c r="S31" s="297">
        <v>4.93</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2</vt:i4>
      </vt:variant>
    </vt:vector>
  </HeadingPairs>
  <TitlesOfParts>
    <vt:vector size="20" baseType="lpstr">
      <vt:lpstr>OBSAH</vt:lpstr>
      <vt:lpstr>K1.1 Vývoj HDP</vt:lpstr>
      <vt:lpstr>K1.2 Demografické ukazovatele</vt:lpstr>
      <vt:lpstr>Príloha ku kapitole 1</vt:lpstr>
      <vt:lpstr>K2.1.1 Ekon.aktiv.obyvateľstva</vt:lpstr>
      <vt:lpstr>K2.1.2.1 Zamestnanosť - SP</vt:lpstr>
      <vt:lpstr>K2.1.2.2 Zamestnanosť - ŠÚSR</vt:lpstr>
      <vt:lpstr>K2.1.2.4 Voľné prac. miesta</vt:lpstr>
      <vt:lpstr>K2.1.3 Vývoj nezamestnanosti</vt:lpstr>
      <vt:lpstr>K2.1.3.1 Nezamestnanosť ÚPSVR</vt:lpstr>
      <vt:lpstr>K2.1.3.1 VPM podľa ÚPSVR</vt:lpstr>
      <vt:lpstr>K2.1.3.1 Dlhodobo nezamestnaní</vt:lpstr>
      <vt:lpstr>K2.1.3.2 Nezamestnanosť VZPS</vt:lpstr>
      <vt:lpstr>K2.2.1 Mzdy</vt:lpstr>
      <vt:lpstr>K2.2.2 Úplné náklady práce</vt:lpstr>
      <vt:lpstr>K2.2.4 BOZP</vt:lpstr>
      <vt:lpstr>Príloha ku kapitole 2 - 1. časť</vt:lpstr>
      <vt:lpstr>Príloha ku kapitole 2 - časť 2.</vt:lpstr>
      <vt:lpstr>'Príloha ku kapitole 2 - 1. časť'!_Toc313879678</vt:lpstr>
      <vt:lpstr>OBSAH!_Toc514828134</vt:lpstr>
    </vt:vector>
  </TitlesOfParts>
  <Company>MPSVR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cp:lastPrinted>2019-07-11T09:33:12Z</cp:lastPrinted>
  <dcterms:created xsi:type="dcterms:W3CDTF">2019-01-21T09:39:55Z</dcterms:created>
  <dcterms:modified xsi:type="dcterms:W3CDTF">2020-07-09T12:32:42Z</dcterms:modified>
</cp:coreProperties>
</file>