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theme/themeOverride1.xml" ContentType="application/vnd.openxmlformats-officedocument.themeOverride+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charts/chart2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9.xml" ContentType="application/vnd.ms-office.chartstyle+xml"/>
  <Override PartName="/xl/charts/colors9.xml" ContentType="application/vnd.ms-office.chartcolorstyle+xml"/>
  <Override PartName="/xl/charts/chart27.xml" ContentType="application/vnd.openxmlformats-officedocument.drawingml.chart+xml"/>
  <Override PartName="/xl/charts/style10.xml" ContentType="application/vnd.ms-office.chartstyle+xml"/>
  <Override PartName="/xl/charts/colors10.xml" ContentType="application/vnd.ms-office.chartcolorstyle+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42.xml" ContentType="application/vnd.openxmlformats-officedocument.drawingml.chart+xml"/>
  <Override PartName="/xl/drawings/drawing1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vojtechova\Moje_dokumenty\ine materialy\SoSSS2021\"/>
    </mc:Choice>
  </mc:AlternateContent>
  <bookViews>
    <workbookView xWindow="0" yWindow="0" windowWidth="17340" windowHeight="9090" tabRatio="897" activeTab="1"/>
  </bookViews>
  <sheets>
    <sheet name="OBSAH" sheetId="39" r:id="rId1"/>
    <sheet name="K3.1 Sociálne poistenie" sheetId="4" r:id="rId2"/>
    <sheet name="K3.2 Dôchodkové sporenie" sheetId="35" r:id="rId3"/>
    <sheet name="K3.3 Štátna sociálna podpora" sheetId="5" r:id="rId4"/>
    <sheet name="K3.4 Sociálna pomoc" sheetId="9" r:id="rId5"/>
    <sheet name="K3.3.7 Náhradné výživné" sheetId="10" r:id="rId6"/>
    <sheet name="K3.4.4 Sociálpráv.ochrana detí" sheetId="11" r:id="rId7"/>
    <sheet name="K3.4.6 ŤZP a kompenzácie" sheetId="12" r:id="rId8"/>
    <sheet name="K3.4.7 a 8 Soc.služby a dotácie" sheetId="13" r:id="rId9"/>
    <sheet name="K3.4.9 ESSPROS príjmy" sheetId="14" r:id="rId10"/>
    <sheet name="K3.4.9 ESSPROS výdavky" sheetId="16" r:id="rId11"/>
    <sheet name="K3.4.9 ESSPROS testované dávky" sheetId="31" r:id="rId12"/>
    <sheet name="K3.5 ESF a EFRO" sheetId="21" r:id="rId13"/>
    <sheet name="Príloha ku kapitole 3 - 1.časť" sheetId="22" r:id="rId14"/>
    <sheet name="Príloha ku kapitole 3 - 2.časť" sheetId="23" r:id="rId15"/>
    <sheet name="Príloha ku kapitole 3 - 3.časť" sheetId="32" r:id="rId16"/>
    <sheet name="Príloha ku kapitole 3 - 4.časť" sheetId="37" r:id="rId17"/>
  </sheets>
  <externalReferences>
    <externalReference r:id="rId18"/>
  </externalReferences>
  <definedNames>
    <definedName name="_xlnm._FilterDatabase" localSheetId="0" hidden="1">OBSAH!$A$3:$F$133</definedName>
    <definedName name="_ftn1" localSheetId="1">'K3.1 Sociálne poistenie'!#REF!</definedName>
    <definedName name="_ftn1" localSheetId="2">'K3.2 Dôchodkové sporenie'!#REF!</definedName>
    <definedName name="_ftnref1" localSheetId="1">'K3.1 Sociálne poistenie'!#REF!</definedName>
    <definedName name="_ftnref1" localSheetId="2">'K3.2 Dôchodkové sporenie'!#REF!</definedName>
    <definedName name="_Toc313879697" localSheetId="13">'Príloha ku kapitole 3 - 1.časť'!$B$90</definedName>
    <definedName name="_Toc313879698" localSheetId="13">'Príloha ku kapitole 3 - 1.časť'!$B$104</definedName>
    <definedName name="_Toc313879699" localSheetId="13">'Príloha ku kapitole 3 - 1.časť'!$B$123</definedName>
    <definedName name="_Toc313879700" localSheetId="13">'Príloha ku kapitole 3 - 1.časť'!$B$138</definedName>
    <definedName name="_Toc313879809" localSheetId="0">OBSAH!#REF!</definedName>
    <definedName name="_Toc313879810" localSheetId="0">OBSAH!#REF!</definedName>
    <definedName name="_Toc325438292" localSheetId="0">OBSAH!#REF!</definedName>
    <definedName name="_Toc356482789" localSheetId="0">OBSAH!#REF!</definedName>
    <definedName name="_Toc514828152" localSheetId="0">OBSAH!$D$4</definedName>
    <definedName name="_Toc514828180" localSheetId="0">OBSAH!#REF!</definedName>
    <definedName name="doplnena">'[1]dane a odvody z dávok'!$A$83:$H$112</definedName>
    <definedName name="PocOby">'[1]poberatelia dôchodkov'!$K$12:$O$45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70" i="12" l="1"/>
  <c r="O170" i="12" s="1"/>
  <c r="Q170" i="12"/>
  <c r="P170" i="12"/>
  <c r="N170" i="12"/>
  <c r="R170" i="12" l="1"/>
  <c r="K222" i="9"/>
  <c r="K223" i="9"/>
  <c r="K224" i="9"/>
  <c r="K225" i="9"/>
  <c r="K226" i="9"/>
  <c r="K227" i="9"/>
  <c r="K228" i="9"/>
  <c r="K229" i="9"/>
  <c r="K230" i="9"/>
  <c r="K231" i="9"/>
  <c r="K232" i="9"/>
  <c r="K233" i="9"/>
  <c r="K234" i="9"/>
  <c r="K235" i="9"/>
  <c r="K236" i="9"/>
  <c r="K237" i="9"/>
  <c r="K238" i="9"/>
  <c r="K239" i="9"/>
  <c r="K240" i="9"/>
  <c r="K241" i="9"/>
  <c r="K242" i="9"/>
  <c r="K243" i="9"/>
  <c r="K244" i="9"/>
  <c r="K221" i="9"/>
  <c r="I73" i="9" l="1"/>
  <c r="J73" i="9"/>
  <c r="K73" i="9"/>
  <c r="L73" i="9"/>
  <c r="M73" i="9"/>
  <c r="N73" i="9"/>
  <c r="H73" i="9"/>
  <c r="I72" i="9"/>
  <c r="J72" i="9"/>
  <c r="K72" i="9"/>
  <c r="L72" i="9"/>
  <c r="M72" i="9"/>
  <c r="N72" i="9"/>
  <c r="H72" i="9"/>
  <c r="I71" i="9"/>
  <c r="J71" i="9"/>
  <c r="K71" i="9"/>
  <c r="L71" i="9"/>
  <c r="M71" i="9"/>
  <c r="N71" i="9"/>
  <c r="H71" i="9"/>
  <c r="F70" i="23" l="1"/>
  <c r="E70" i="23"/>
  <c r="G6" i="13" l="1"/>
  <c r="F6" i="13"/>
  <c r="E6" i="13"/>
  <c r="D6" i="13"/>
  <c r="C6" i="13"/>
  <c r="N135" i="23" l="1"/>
  <c r="M135" i="23"/>
  <c r="L135" i="23"/>
  <c r="K135" i="23"/>
  <c r="J135" i="23"/>
  <c r="I135" i="23"/>
  <c r="H135" i="23"/>
  <c r="G135" i="23"/>
  <c r="F135" i="23"/>
  <c r="E135" i="23"/>
  <c r="D135" i="23"/>
  <c r="C135" i="23"/>
  <c r="N128" i="23"/>
  <c r="M128" i="23"/>
  <c r="L128" i="23"/>
  <c r="K128" i="23"/>
  <c r="J128" i="23"/>
  <c r="I128" i="23"/>
  <c r="H128" i="23"/>
  <c r="G128" i="23"/>
  <c r="F128" i="23"/>
  <c r="E128" i="23"/>
  <c r="D128" i="23"/>
  <c r="C128" i="23"/>
  <c r="N125" i="23"/>
  <c r="M125" i="23"/>
  <c r="L125" i="23"/>
  <c r="K125" i="23"/>
  <c r="J125" i="23"/>
  <c r="I125" i="23"/>
  <c r="H125" i="23"/>
  <c r="G125" i="23"/>
  <c r="F125" i="23"/>
  <c r="E125" i="23"/>
  <c r="D125" i="23"/>
  <c r="C125" i="23"/>
  <c r="N110" i="23"/>
  <c r="M110" i="23"/>
  <c r="L110" i="23"/>
  <c r="K110" i="23"/>
  <c r="J110" i="23"/>
  <c r="I110" i="23"/>
  <c r="H110" i="23"/>
  <c r="G110" i="23"/>
  <c r="F110" i="23"/>
  <c r="E110" i="23"/>
  <c r="D110" i="23"/>
  <c r="C110" i="23"/>
  <c r="N104" i="23"/>
  <c r="M104" i="23"/>
  <c r="L104" i="23"/>
  <c r="K104" i="23"/>
  <c r="J104" i="23"/>
  <c r="I104" i="23"/>
  <c r="H104" i="23"/>
  <c r="G104" i="23"/>
  <c r="F104" i="23"/>
  <c r="E104" i="23"/>
  <c r="D104" i="23"/>
  <c r="C104" i="23"/>
  <c r="N94" i="23"/>
  <c r="N139" i="23" s="1"/>
  <c r="M94" i="23"/>
  <c r="M139" i="23" s="1"/>
  <c r="L94" i="23"/>
  <c r="L139" i="23" s="1"/>
  <c r="K94" i="23"/>
  <c r="J94" i="23"/>
  <c r="J139" i="23" s="1"/>
  <c r="I94" i="23"/>
  <c r="I139" i="23" s="1"/>
  <c r="H94" i="23"/>
  <c r="H139" i="23" s="1"/>
  <c r="G94" i="23"/>
  <c r="F94" i="23"/>
  <c r="F139" i="23" s="1"/>
  <c r="E94" i="23"/>
  <c r="E139" i="23" s="1"/>
  <c r="D94" i="23"/>
  <c r="D139" i="23" s="1"/>
  <c r="C94" i="23"/>
  <c r="C139" i="23" s="1"/>
  <c r="G269" i="13"/>
  <c r="H269" i="13"/>
  <c r="F269" i="13"/>
  <c r="G60" i="13"/>
  <c r="F60" i="13"/>
  <c r="E60" i="13"/>
  <c r="G139" i="23" l="1"/>
  <c r="K139" i="23"/>
  <c r="J280" i="22" l="1"/>
  <c r="I280" i="22"/>
  <c r="I189" i="22"/>
  <c r="I188" i="22"/>
  <c r="I187" i="22"/>
  <c r="I186" i="22"/>
  <c r="I185" i="22"/>
  <c r="I184" i="22"/>
  <c r="I183" i="22"/>
  <c r="I182" i="22"/>
  <c r="I181" i="22"/>
  <c r="I180" i="22"/>
  <c r="I179" i="22"/>
  <c r="I178" i="22"/>
  <c r="I177" i="22"/>
  <c r="I176" i="22"/>
  <c r="I175" i="22"/>
  <c r="I174" i="22"/>
  <c r="E88" i="22"/>
  <c r="I42" i="22"/>
  <c r="I41" i="22"/>
  <c r="I40" i="22"/>
  <c r="I39" i="22"/>
  <c r="I38" i="22"/>
  <c r="I37" i="22"/>
  <c r="I36" i="22"/>
  <c r="I35" i="22"/>
  <c r="I34" i="22"/>
  <c r="I33" i="22"/>
  <c r="I15" i="22"/>
  <c r="I14" i="22"/>
  <c r="I13" i="22"/>
  <c r="I12" i="22"/>
  <c r="I11" i="22"/>
  <c r="I10" i="22"/>
  <c r="I9" i="22"/>
  <c r="I8" i="22"/>
  <c r="I7" i="22"/>
  <c r="I6" i="22"/>
  <c r="I5" i="22"/>
  <c r="I4" i="22"/>
  <c r="M171" i="12" l="1"/>
  <c r="M112" i="12"/>
  <c r="M111" i="12"/>
  <c r="O171" i="12" l="1"/>
  <c r="R171" i="12"/>
  <c r="N171" i="12"/>
  <c r="Q171" i="12"/>
  <c r="P171" i="12"/>
  <c r="R112" i="12" l="1"/>
  <c r="Q112" i="12"/>
  <c r="O111" i="12" l="1"/>
  <c r="R111" i="12"/>
  <c r="Q111" i="12"/>
  <c r="P111" i="12"/>
  <c r="N111" i="12"/>
  <c r="I179" i="9" l="1"/>
  <c r="L132" i="9"/>
  <c r="H144" i="9"/>
  <c r="I144" i="9"/>
  <c r="J144" i="9"/>
  <c r="N59" i="9" l="1"/>
  <c r="N60" i="9"/>
  <c r="N61" i="9"/>
  <c r="N62" i="9"/>
  <c r="N63" i="9"/>
  <c r="N64" i="9"/>
  <c r="N65" i="9"/>
  <c r="N66" i="9"/>
  <c r="N67" i="9"/>
  <c r="N68" i="9"/>
  <c r="N69" i="9"/>
  <c r="N70" i="9"/>
  <c r="O56" i="5" l="1"/>
  <c r="R56" i="5"/>
  <c r="Q56" i="5"/>
  <c r="P56" i="5"/>
  <c r="N56" i="5"/>
  <c r="M56" i="5"/>
  <c r="L56" i="5"/>
  <c r="H179" i="9"/>
  <c r="L133" i="9"/>
  <c r="L134" i="9"/>
  <c r="L135" i="9"/>
  <c r="L136" i="9"/>
  <c r="L137" i="9"/>
  <c r="L138" i="9"/>
  <c r="L139" i="9"/>
  <c r="L140" i="9"/>
  <c r="L141" i="9"/>
  <c r="L142" i="9"/>
  <c r="L143" i="9"/>
  <c r="G231" i="9"/>
  <c r="H232" i="9"/>
  <c r="G234" i="9"/>
  <c r="H235" i="9"/>
  <c r="H236" i="9"/>
  <c r="G239" i="9"/>
  <c r="H240" i="9"/>
  <c r="H241" i="9"/>
  <c r="G242" i="9"/>
  <c r="H243" i="9"/>
  <c r="H244" i="9"/>
  <c r="G227" i="9"/>
  <c r="H228" i="9"/>
  <c r="G222" i="9"/>
  <c r="G224" i="9"/>
  <c r="H225" i="9"/>
  <c r="H221" i="9"/>
  <c r="G243" i="9"/>
  <c r="H242" i="9"/>
  <c r="G241" i="9"/>
  <c r="H238" i="9"/>
  <c r="G238" i="9"/>
  <c r="H237" i="9"/>
  <c r="G237" i="9"/>
  <c r="G235" i="9"/>
  <c r="H233" i="9"/>
  <c r="G233" i="9"/>
  <c r="H231" i="9"/>
  <c r="H230" i="9"/>
  <c r="G230" i="9"/>
  <c r="H229" i="9"/>
  <c r="G229" i="9"/>
  <c r="G228" i="9"/>
  <c r="H227" i="9"/>
  <c r="H226" i="9"/>
  <c r="G226" i="9"/>
  <c r="H224" i="9"/>
  <c r="H223" i="9"/>
  <c r="G223" i="9"/>
  <c r="H222" i="9"/>
  <c r="G221" i="9"/>
  <c r="G232" i="9"/>
  <c r="G240" i="9"/>
  <c r="G244" i="9"/>
  <c r="G225" i="9"/>
  <c r="J82" i="9"/>
  <c r="J83" i="9"/>
  <c r="J84" i="9"/>
  <c r="J85" i="9"/>
  <c r="J86" i="9"/>
  <c r="N112" i="12"/>
  <c r="X17" i="10"/>
  <c r="W17" i="10"/>
  <c r="V17" i="10"/>
  <c r="U17" i="10"/>
  <c r="T17" i="10"/>
  <c r="S17" i="10"/>
  <c r="R17" i="10"/>
  <c r="Q17" i="10"/>
  <c r="J80" i="9"/>
  <c r="M80" i="9"/>
  <c r="J81" i="9"/>
  <c r="M81" i="9"/>
  <c r="M82" i="9"/>
  <c r="M83" i="9"/>
  <c r="M84" i="9"/>
  <c r="M85" i="9"/>
  <c r="M86" i="9"/>
  <c r="J87" i="9"/>
  <c r="M87" i="9"/>
  <c r="G236" i="9"/>
  <c r="H234" i="9"/>
  <c r="H239" i="9"/>
  <c r="P112" i="12" l="1"/>
  <c r="O112" i="12"/>
  <c r="L144" i="9"/>
</calcChain>
</file>

<file path=xl/sharedStrings.xml><?xml version="1.0" encoding="utf-8"?>
<sst xmlns="http://schemas.openxmlformats.org/spreadsheetml/2006/main" count="4410" uniqueCount="2387">
  <si>
    <t>Príspevky na podporu náhradnej starostlivosti</t>
  </si>
  <si>
    <t>Dávka</t>
  </si>
  <si>
    <t>Počet vyplatených dávok</t>
  </si>
  <si>
    <t xml:space="preserve">Index </t>
  </si>
  <si>
    <t>Nemocenské</t>
  </si>
  <si>
    <t>Ošetrovné</t>
  </si>
  <si>
    <t>Vyrovnávacia dávka</t>
  </si>
  <si>
    <t>Materské</t>
  </si>
  <si>
    <t>Zdroj: Sociálna poisťovňa</t>
  </si>
  <si>
    <t>Typ dôchodku</t>
  </si>
  <si>
    <t>Počty vyplácaných dôchodkov k:</t>
  </si>
  <si>
    <t>Priemerná výška (sólo) dôchodku v €:</t>
  </si>
  <si>
    <t>Starobný (sólo + v súbehu) spolu</t>
  </si>
  <si>
    <t>Vdovský (sólo+ v súbehu)</t>
  </si>
  <si>
    <t>Vdovecký (sólo+ v súbehu)</t>
  </si>
  <si>
    <t>Sirotský</t>
  </si>
  <si>
    <t>Spolu</t>
  </si>
  <si>
    <t>x</t>
  </si>
  <si>
    <t>Dôchodky neprevzaté do automatizovanej evidencie</t>
  </si>
  <si>
    <t>Dôchodky vyplácané do cudziny</t>
  </si>
  <si>
    <t>Druh dôchodku</t>
  </si>
  <si>
    <t>*priemerná výška vypočítaná z úhrnnej sumy oboch vyplácaných dôchodkov</t>
  </si>
  <si>
    <t>Obdobie</t>
  </si>
  <si>
    <t>Počet prípadov</t>
  </si>
  <si>
    <t>Priemerná výška dávky v €</t>
  </si>
  <si>
    <t>Výdavky na dávku garančného poistenia v tis.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</si>
  <si>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</si>
  <si>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</si>
  <si>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</si>
  <si>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</si>
  <si>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</si>
  <si>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</si>
  <si>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</si>
  <si>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</si>
  <si>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</si>
  <si>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</si>
  <si>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</si>
  <si>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</si>
  <si>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</si>
  <si>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</si>
  <si>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</si>
  <si>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</si>
  <si>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</si>
  <si>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</si>
  <si>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</si>
  <si>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</si>
  <si>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Allianz - Slovenská d.s.s., a.s.</t>
  </si>
  <si>
    <t>NN d.s.s., a.s.</t>
  </si>
  <si>
    <t>VÚB Generali d.s.s., a.s.</t>
  </si>
  <si>
    <t>Percentuálne podiely rozdelenia majetku v dôchodkových fondoch za všetky DSS</t>
  </si>
  <si>
    <t>Dátum</t>
  </si>
  <si>
    <t>Zmiešané n.d.f.</t>
  </si>
  <si>
    <t>Akciový n.d.f.</t>
  </si>
  <si>
    <t>Indexové n.d.f.</t>
  </si>
  <si>
    <t>Dôchodkové fondy</t>
  </si>
  <si>
    <t>Dlhopisové garantované</t>
  </si>
  <si>
    <t>Zmiešané negarantované</t>
  </si>
  <si>
    <t>Akciové negarantované</t>
  </si>
  <si>
    <t>Indexové negarantované</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</si>
  <si>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</si>
  <si>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</si>
  <si>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</si>
  <si>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</si>
  <si>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</si>
  <si>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</si>
  <si>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</si>
  <si>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</si>
  <si>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</si>
  <si>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</si>
  <si>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</si>
  <si>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</si>
  <si>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</si>
  <si>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Počet účastníkov vo výplatnej fáze</t>
  </si>
  <si>
    <t>DDS Tatra banky, a.s.</t>
  </si>
  <si>
    <t>Stabilita, d.d.s., a.s.</t>
  </si>
  <si>
    <t>Zdroj: Asociácia doplnkových dôchodkových spoločností; výpočet MPSVR SR</t>
  </si>
  <si>
    <t>Druh dávky</t>
  </si>
  <si>
    <t>Odstupné</t>
  </si>
  <si>
    <t>Predčasný výber</t>
  </si>
  <si>
    <t>Jednorazové vyrovnanie</t>
  </si>
  <si>
    <t>Majetok v príspevkových doplnkových dôchodkových fondoch (mil. €)</t>
  </si>
  <si>
    <t>Majetok vo výplatných doplnkových dôchodkových fondoch (mil. €)</t>
  </si>
  <si>
    <t>Majetok spolu (mil. €)</t>
  </si>
  <si>
    <t>Zdroj: NBS, výpočet: MPSVR SR</t>
  </si>
  <si>
    <t>rok</t>
  </si>
  <si>
    <t>rok/počet</t>
  </si>
  <si>
    <t>na jedno dieťa</t>
  </si>
  <si>
    <t>na dve deti</t>
  </si>
  <si>
    <t>na tri deti</t>
  </si>
  <si>
    <t>na štyri a viac detí</t>
  </si>
  <si>
    <t>Zdroj: RSD MIS</t>
  </si>
  <si>
    <t>Graf 3.2 Počet poberateľov rodičovského príspevku</t>
  </si>
  <si>
    <t>január</t>
  </si>
  <si>
    <t>február</t>
  </si>
  <si>
    <t>marec</t>
  </si>
  <si>
    <t>apríl</t>
  </si>
  <si>
    <t>máj</t>
  </si>
  <si>
    <t>jún</t>
  </si>
  <si>
    <t>júl</t>
  </si>
  <si>
    <t>august</t>
  </si>
  <si>
    <t>september</t>
  </si>
  <si>
    <t>október</t>
  </si>
  <si>
    <t>november</t>
  </si>
  <si>
    <t>december</t>
  </si>
  <si>
    <t>priemer</t>
  </si>
  <si>
    <t>počet poberateľov RP</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</si>
  <si>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</si>
  <si>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</si>
  <si>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</si>
  <si>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</si>
  <si>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</si>
  <si>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</si>
  <si>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</si>
  <si>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</si>
  <si>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Okres</t>
  </si>
  <si>
    <t>Medzilaborce</t>
  </si>
  <si>
    <t>Detva</t>
  </si>
  <si>
    <t>Poltár</t>
  </si>
  <si>
    <t>Senec</t>
  </si>
  <si>
    <t>Bratislava V</t>
  </si>
  <si>
    <t>Bratislava II</t>
  </si>
  <si>
    <t xml:space="preserve"> príspevku pri narodení dieťaťa</t>
  </si>
  <si>
    <t>spolu</t>
  </si>
  <si>
    <t>z toho vo vyššej sume</t>
  </si>
  <si>
    <t>Počet poberateľov celkom</t>
  </si>
  <si>
    <t>z toho UoZ</t>
  </si>
  <si>
    <t>Počet spoločne posudzovaných členov domácnosti</t>
  </si>
  <si>
    <t xml:space="preserve"> z toho UoZ</t>
  </si>
  <si>
    <t>jednotlivec bez detí</t>
  </si>
  <si>
    <t>jednotlivec s 1-4 deťmi</t>
  </si>
  <si>
    <t>jednotlivec s 5 a viac deťmi</t>
  </si>
  <si>
    <t>dvojica bez detí</t>
  </si>
  <si>
    <t>dvojica s 1-4 deťmi</t>
  </si>
  <si>
    <t>dvojica s 5 a viac deťmi</t>
  </si>
  <si>
    <t>%</t>
  </si>
  <si>
    <t xml:space="preserve">Zdroj: RSD MIS a ŠÚ SR </t>
  </si>
  <si>
    <t>počet obyvateľov ku koncu roka</t>
  </si>
  <si>
    <t>počet SPO (december)</t>
  </si>
  <si>
    <t>podiel</t>
  </si>
  <si>
    <t>BA</t>
  </si>
  <si>
    <t>TT</t>
  </si>
  <si>
    <t>TN</t>
  </si>
  <si>
    <t>NR</t>
  </si>
  <si>
    <t>ZA</t>
  </si>
  <si>
    <t>BB</t>
  </si>
  <si>
    <t>PO</t>
  </si>
  <si>
    <t>KE</t>
  </si>
  <si>
    <t xml:space="preserve">  </t>
  </si>
  <si>
    <t>muži</t>
  </si>
  <si>
    <t>ženy</t>
  </si>
  <si>
    <t>SPOLU</t>
  </si>
  <si>
    <t>Zamestnaní</t>
  </si>
  <si>
    <t>Študujúci, ktorí poberajú rodičovský príspevok</t>
  </si>
  <si>
    <t>Výkon dobrovoľnej vojenskej služby</t>
  </si>
  <si>
    <t>Mesiac</t>
  </si>
  <si>
    <t>Rok</t>
  </si>
  <si>
    <t>Bratislavský kraj</t>
  </si>
  <si>
    <t>Trnavský kraj</t>
  </si>
  <si>
    <t>Trenčiansky kraj</t>
  </si>
  <si>
    <t>Nitriansky kraj</t>
  </si>
  <si>
    <t>Žilinský kraj</t>
  </si>
  <si>
    <t>Banskobystrický kraj</t>
  </si>
  <si>
    <t>Prešovský kraj</t>
  </si>
  <si>
    <t>Košický kraj</t>
  </si>
  <si>
    <t>jednočlenná domácnosť</t>
  </si>
  <si>
    <t>viacčlenná domácnosť</t>
  </si>
  <si>
    <t xml:space="preserve">podiel </t>
  </si>
  <si>
    <t>Kraj</t>
  </si>
  <si>
    <t>Počet detí spolu</t>
  </si>
  <si>
    <t>Počet detí</t>
  </si>
  <si>
    <t>do 14 rokov</t>
  </si>
  <si>
    <t>vek 15 – 18 rokov</t>
  </si>
  <si>
    <t>chlapci</t>
  </si>
  <si>
    <t>dievčatá</t>
  </si>
  <si>
    <t>Zdroj: V(MPSVR SR)12-01</t>
  </si>
  <si>
    <t>Náhradná osobná starostlivosť</t>
  </si>
  <si>
    <t>Pestúnska starostlivosť</t>
  </si>
  <si>
    <t>Poručníctvo</t>
  </si>
  <si>
    <t>Zdroj: V(MPSVR SR) 12-01</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</si>
  <si>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</si>
  <si>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</si>
  <si>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</si>
  <si>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</si>
  <si>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</si>
  <si>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</si>
  <si>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</si>
  <si>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</si>
  <si>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Druh preukazu</t>
  </si>
  <si>
    <t>Preukaz fyzickej osoby s ťažkým zdravotným postihnutím (bez sprievodcu)</t>
  </si>
  <si>
    <t>Preukaz fyzickej osoby s ťažkým zdravotným postihnutím so sprievodcom</t>
  </si>
  <si>
    <t>Parkovacie preukazy pre fyzickú osobu so zdravotným postihnutím</t>
  </si>
  <si>
    <t>Zdroj: MPSVR SR (RSD MIS)</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</si>
  <si>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</si>
  <si>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</si>
  <si>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</si>
  <si>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</si>
  <si>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</si>
  <si>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</si>
  <si>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b) opatruje dve alebo viaceré FO s ŤZP</t>
  </si>
  <si>
    <t>c) opatruje jednu FO s ŤZP, ktorá je viac ako 20 hodín týždenne v zariadení</t>
  </si>
  <si>
    <t>d) opatruje dve alebo viaceré FO s ŤZP, ktoré sú viac ako 20 hodín týždenne v zariadení</t>
  </si>
  <si>
    <t>e) opatruje FO s ŤZP, ktorá je v zariadení viac ako 20 hodín týždenne a súčasne opatruje aj druhú FO s ŤZP, ktorá nie je v zariadení alebo je v zariadení najviac 20 hodín týždenne</t>
  </si>
  <si>
    <t>a) opatruje jednu FO s ŤZP</t>
  </si>
  <si>
    <t xml:space="preserve">Zdroj: MPSVR SR </t>
  </si>
  <si>
    <t>Druhy jednorazových peňažných príspevkov na kompenzáciu</t>
  </si>
  <si>
    <t>Maximálna výška v €</t>
  </si>
  <si>
    <t xml:space="preserve">Peňažný príspevok na kúpu pomôcky </t>
  </si>
  <si>
    <t>1 659,70</t>
  </si>
  <si>
    <t xml:space="preserve">Peňažný príspevok na výcvik používania pomôcky </t>
  </si>
  <si>
    <t xml:space="preserve">Peňažný príspevok na úpravu pomôcky </t>
  </si>
  <si>
    <t xml:space="preserve">Peňažný príspevok na kúpu zdvíhacieho zariadenia </t>
  </si>
  <si>
    <t xml:space="preserve">Peňažný príspevok na kúpu osobného motorového vozidla </t>
  </si>
  <si>
    <t xml:space="preserve">Peňažný príspevok na úpravu osobného motorového vozidla </t>
  </si>
  <si>
    <t>Úhrn peňažných príspevkov na úpravu bytu a peňažných</t>
  </si>
  <si>
    <t xml:space="preserve">príspevkov na úpravu rodinného domu v období siedmich rokov </t>
  </si>
  <si>
    <t>Peňažné príspevky na kompenzáciu</t>
  </si>
  <si>
    <t>Priemerný mesačný počet poberateľov</t>
  </si>
  <si>
    <t>Vynaložené finančné prostriedky v €</t>
  </si>
  <si>
    <t>PP poskytované FO s ŤZP</t>
  </si>
  <si>
    <t>PP na opatrovanie*</t>
  </si>
  <si>
    <t>* V uvedených počtoch figuruje každý poberateľ PP len raz, aj keď mu je poskytnutých viac príspevkov</t>
  </si>
  <si>
    <t xml:space="preserve">Zdroj: RSD MIS </t>
  </si>
  <si>
    <t>Opakované peňažné príspevky na kompenzáciu</t>
  </si>
  <si>
    <t>Priemerná mesačná výška PP v €</t>
  </si>
  <si>
    <t>PP na osobnú asistenciu</t>
  </si>
  <si>
    <t>PP na kompenzáciu zvýšených výdavkov:</t>
  </si>
  <si>
    <t>– hygienu alebo opotrebovanie šatstva, bielizne, obuvi a bytového zariadenia</t>
  </si>
  <si>
    <t>Jednorazové peňažné príspevky na kompenzáciu</t>
  </si>
  <si>
    <t>Počet poskytnutých PP*</t>
  </si>
  <si>
    <t>Priemerná výška PP v €</t>
  </si>
  <si>
    <t>PP na kúpu pomôcky</t>
  </si>
  <si>
    <t>PP na výcvik používania pomôcky</t>
  </si>
  <si>
    <t>PP na úpravu pomôcky</t>
  </si>
  <si>
    <t>PP na opravu pomôcky</t>
  </si>
  <si>
    <t>PP na kúpu zdvíhacieho zariadenia</t>
  </si>
  <si>
    <t>PP na kúpu osobného motorového vozidla</t>
  </si>
  <si>
    <t>PP na úpravu osobného motorového vozidla</t>
  </si>
  <si>
    <t>PP na úpravu bytu</t>
  </si>
  <si>
    <t>PP na úpravu rodinného domu</t>
  </si>
  <si>
    <t>PP na úpravu garáže</t>
  </si>
  <si>
    <t>Vynaložené finančné prostriedky na PP SPOLU v €</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</si>
  <si>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</si>
  <si>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</si>
  <si>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</si>
  <si>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</si>
  <si>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</si>
  <si>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</si>
  <si>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Počet oznámení od verejných poskytovateľov</t>
  </si>
  <si>
    <t>Počet oznámení od neverejných poskytovateľov</t>
  </si>
  <si>
    <t>Bratislavský</t>
  </si>
  <si>
    <t>Trnavský</t>
  </si>
  <si>
    <t xml:space="preserve">Nitriansky </t>
  </si>
  <si>
    <t>Trenčiansky</t>
  </si>
  <si>
    <t>Žilinský</t>
  </si>
  <si>
    <t>Banskobystrický</t>
  </si>
  <si>
    <t>Košický</t>
  </si>
  <si>
    <t>Prešovský</t>
  </si>
  <si>
    <t>Účel poskytovania dotácií:</t>
  </si>
  <si>
    <t>Podporené projekty</t>
  </si>
  <si>
    <t>Poskytnuté finančné prostriedky v €</t>
  </si>
  <si>
    <t>Príspevky verejnej správy</t>
  </si>
  <si>
    <t>Iné príjmy</t>
  </si>
  <si>
    <t>Zamestnávatelia</t>
  </si>
  <si>
    <t>Zamestnanci</t>
  </si>
  <si>
    <t>SZČO</t>
  </si>
  <si>
    <t>Dobrovoľní platitelia</t>
  </si>
  <si>
    <t>Cyprus</t>
  </si>
  <si>
    <t>Malta</t>
  </si>
  <si>
    <t>:</t>
  </si>
  <si>
    <t>Sociálne príspevky zamestnávateľov</t>
  </si>
  <si>
    <t>Sociálne príspevky chránených osôb</t>
  </si>
  <si>
    <t>Verejná správa</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</si>
  <si>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</si>
  <si>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</si>
  <si>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</si>
  <si>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</si>
  <si>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</si>
  <si>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</si>
  <si>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</si>
  <si>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</si>
  <si>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</si>
  <si>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</si>
  <si>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</si>
  <si>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</si>
  <si>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</si>
  <si>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</si>
  <si>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</si>
  <si>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</si>
  <si>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</si>
  <si>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</si>
  <si>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</si>
  <si>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</si>
  <si>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</si>
  <si>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</si>
  <si>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</si>
  <si>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</si>
  <si>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</si>
  <si>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</si>
  <si>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</si>
  <si>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UK</t>
  </si>
  <si>
    <t>Invalidita</t>
  </si>
  <si>
    <t>Nezamestnanosť</t>
  </si>
  <si>
    <t>v PPS na obyvateľa</t>
  </si>
  <si>
    <t>Rodina/deti</t>
  </si>
  <si>
    <t>Štát</t>
  </si>
  <si>
    <t>starobný</t>
  </si>
  <si>
    <t>čiastočný starobný</t>
  </si>
  <si>
    <t>invalidný</t>
  </si>
  <si>
    <t>Netto výdavky (% HDP)</t>
  </si>
  <si>
    <t>Prioritná os</t>
  </si>
  <si>
    <t>Vyplatené dávky (v tis. €)</t>
  </si>
  <si>
    <t>Zúčtovanie dávok §112, ods. 9</t>
  </si>
  <si>
    <t>Celkom výdavky ZFNP</t>
  </si>
  <si>
    <t>Vyplatené dávky (v tis. €)</t>
  </si>
  <si>
    <t>Počet prípadov zúčtovaných dávok</t>
  </si>
  <si>
    <t>Priemerná mesačná výška dávky v €</t>
  </si>
  <si>
    <t>Počet poberateľov sólo dôchodku (samostatne)</t>
  </si>
  <si>
    <t>Počet poberateľov dôchodkov vyplácaných v súbehu (s vdovským resp. vdoveckým)</t>
  </si>
  <si>
    <t xml:space="preserve">Spolu </t>
  </si>
  <si>
    <t>Starobný</t>
  </si>
  <si>
    <t>Predčasný starobný</t>
  </si>
  <si>
    <t>Vdovecký- sólo</t>
  </si>
  <si>
    <t>Dôchodok manželky</t>
  </si>
  <si>
    <t>Sociálny</t>
  </si>
  <si>
    <t>Tabuľka 3 Počet poberateľov dôchodku a výška sólo dôchodkovej dávky podľa pohlavia</t>
  </si>
  <si>
    <t>Invalidný</t>
  </si>
  <si>
    <t>Vdovský (ženy) sólo</t>
  </si>
  <si>
    <t>Vdovecký (muži) sólo</t>
  </si>
  <si>
    <t>Výška dôchodku v €</t>
  </si>
  <si>
    <t>Starobný sólo + starobný vyplácaný v súbehu s vdovským a vdoveckým</t>
  </si>
  <si>
    <t>Predčasný starobný sólo + vyplácaný predčasný starobný v súbehu s vdovským a vdoveckým</t>
  </si>
  <si>
    <t>Invalidný sólo* + invalidný v súbehu s vdovským a vdoveckým</t>
  </si>
  <si>
    <t>Vdovský-sólo</t>
  </si>
  <si>
    <t>Vdovecký-sólo</t>
  </si>
  <si>
    <t>do 130</t>
  </si>
  <si>
    <t>130,1 – 200</t>
  </si>
  <si>
    <t>200,1 – 265</t>
  </si>
  <si>
    <t>nad 665,1</t>
  </si>
  <si>
    <t xml:space="preserve">* vrátane invalidných dôchodkov z mladosti </t>
  </si>
  <si>
    <t>Základný fond starobného poistenia (ZFSP)</t>
  </si>
  <si>
    <t>v tis. €</t>
  </si>
  <si>
    <t>Základný fond invalidného poistenia (ZFIP)</t>
  </si>
  <si>
    <t>Výdavky</t>
  </si>
  <si>
    <t>Vdovský</t>
  </si>
  <si>
    <t>Vdovecký</t>
  </si>
  <si>
    <t>zúčtovanie dávok §112, ods. 9 461/2003 Z. z.</t>
  </si>
  <si>
    <t>úhrn</t>
  </si>
  <si>
    <t>Štátom hradené dávky</t>
  </si>
  <si>
    <t>dôchodok manželky</t>
  </si>
  <si>
    <t>sociálny dôchodok</t>
  </si>
  <si>
    <t>zvýšenie pre bezvládnosť</t>
  </si>
  <si>
    <t>zvýšenie z dôvodu jediného zdroja príjmu</t>
  </si>
  <si>
    <t>príspevok k dôchodku účasti národného boja za oslobodenie a vdovám a vdovcom po týchto osobách</t>
  </si>
  <si>
    <t>príplatok za štátnu službu</t>
  </si>
  <si>
    <t>invalidný dôchodok z mladosti</t>
  </si>
  <si>
    <t>vyrovnávací príplatok</t>
  </si>
  <si>
    <t>príspevok športovému reprezentantovi</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</si>
  <si>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</si>
  <si>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</si>
  <si>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</si>
  <si>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</si>
  <si>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</si>
  <si>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</si>
  <si>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</si>
  <si>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</si>
  <si>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</si>
  <si>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</si>
  <si>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</si>
  <si>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</si>
  <si>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</si>
  <si>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</si>
  <si>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</si>
  <si>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</si>
  <si>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Druh úrazovej dávky</t>
  </si>
  <si>
    <t>Priemerná výška vyplatenej dávky z ÚP v €</t>
  </si>
  <si>
    <t>Náhrada za stratu na zárobku počas PN *</t>
  </si>
  <si>
    <t>Náhrada za stratu na zárobku po skončení PN</t>
  </si>
  <si>
    <t>Náhrada za stratu na dôchodku</t>
  </si>
  <si>
    <t>Náhrada nákladov na výživu pozostalých</t>
  </si>
  <si>
    <t>Náhrada za bolesť</t>
  </si>
  <si>
    <t>Náhrada za sťaženie spoločenského uplatnenia</t>
  </si>
  <si>
    <t>Náhrada nákladov spojených s liečením</t>
  </si>
  <si>
    <t>Náhrada nákladov spojených s pohrebom</t>
  </si>
  <si>
    <t>Jednorazové odškodnenie pozostalých</t>
  </si>
  <si>
    <t>Náhrada za stratu na zárobku počas PN po 1.1.2004</t>
  </si>
  <si>
    <t>Náhrada za bolesť podľa § 99 ZSP**</t>
  </si>
  <si>
    <t>Náhrada za sťaženie spoločenského uplatnenia podľa § 99 ZSP</t>
  </si>
  <si>
    <t>Náhrada nákladov spojených s liečením podľa § 100 ZSP</t>
  </si>
  <si>
    <t>Náhrada nákladov spojených s pohrebom podľa § 101 ZSP</t>
  </si>
  <si>
    <t>Jednorazové vyrovnanie podľa § 90 ZSP</t>
  </si>
  <si>
    <t>Jednorazové odškodnenie podľa § 94 ZSP</t>
  </si>
  <si>
    <t>Úrazový príplatok podľa § 85 ZSP</t>
  </si>
  <si>
    <t>Pracovná rehabilitácia a rehabilitačné</t>
  </si>
  <si>
    <t>Rekvalifikácia a rekvalifikačné</t>
  </si>
  <si>
    <t>Úrazová renta</t>
  </si>
  <si>
    <t>Pozostalostná úrazová renta</t>
  </si>
  <si>
    <t>Zdroj : Sociálna poisťovňa</t>
  </si>
  <si>
    <t>* Dávky v 1. – 10. riadku sú vyplácané podľa právnych predpisov účinných do 31. 12. 2003</t>
  </si>
  <si>
    <t>** Dávky v 11. – 23. riadku sú vyplácané podľa zákona o sociálnom poistení (vrátane prekvalifikovaných úrazových rent)</t>
  </si>
  <si>
    <t>Tabuľka 8 Štátne dávky týkajúce sa úrazového poistenia</t>
  </si>
  <si>
    <t>Suma vyplatených dávok</t>
  </si>
  <si>
    <t>Plnenia vyplývajúce zo zodpovednosti zamestnávateľa za škodu pri pracovnom úraze a chorobe z povolania vzniknuté pred 1. aprílom 2002 u zamestnávateľa, ktorý mal podľa osobitného predpisu postavenie štátneho orgánu</t>
  </si>
  <si>
    <t>Úrazové dávky poskytované fyzickým osobám uvedeným v § 17 ods. 2 a 3 zákona o sociálnom poistení</t>
  </si>
  <si>
    <t>Zodpovednosť štátu za škodu na zdraví, ktorá vznikla vojakom povinnej vojenskej služby (plnenie podľa § 293 ods. 6)</t>
  </si>
  <si>
    <t>Výdavky ZFGP v tis. €</t>
  </si>
  <si>
    <t>na dávku garančného poistenia</t>
  </si>
  <si>
    <t>úhrada príspevkov na starobné dôchodkové sporenie</t>
  </si>
  <si>
    <t>Počet poberateľov vyplatenej dávky v nezamestnanosti</t>
  </si>
  <si>
    <t>Počet vyplatených dávok v nezamestnanosti</t>
  </si>
  <si>
    <t>Priemerná výška dávky v nezamestnanosti v €</t>
  </si>
  <si>
    <t>Celková výška výdavkov na dávky v tis. €</t>
  </si>
  <si>
    <t>Priemer</t>
  </si>
  <si>
    <t xml:space="preserve">Vekové pásma </t>
  </si>
  <si>
    <t>Pohlavie</t>
  </si>
  <si>
    <t>do 19 rokov</t>
  </si>
  <si>
    <t>20 – 24 rokov</t>
  </si>
  <si>
    <t>25 – 29 rokov</t>
  </si>
  <si>
    <t>30 – 34 rokov</t>
  </si>
  <si>
    <t>35 – 39 rokov</t>
  </si>
  <si>
    <t>40 – 44 rokov</t>
  </si>
  <si>
    <t>45 – 49 rokov</t>
  </si>
  <si>
    <t>50 – 54 rokov</t>
  </si>
  <si>
    <t>55 – 59 rokov</t>
  </si>
  <si>
    <t>nad 60 rokov</t>
  </si>
  <si>
    <t>nezistené</t>
  </si>
  <si>
    <t>do 20 rokov</t>
  </si>
  <si>
    <t>od 21 do 30 rokov</t>
  </si>
  <si>
    <t>od 31 do 40 rokov</t>
  </si>
  <si>
    <t>od 41 do 50 rokov</t>
  </si>
  <si>
    <t>od 51 rokov</t>
  </si>
  <si>
    <t>Vek</t>
  </si>
  <si>
    <t>Zdroj : Sociálna poisťovňa ; spracovanie: MPSVR SR</t>
  </si>
  <si>
    <t>Pomoc deťom týraným, sexuálne zneužívaným a šikanovaným</t>
  </si>
  <si>
    <t>Sexuálne zneužívanie</t>
  </si>
  <si>
    <t>Šikanovanie</t>
  </si>
  <si>
    <t>Využívanie na komerčné účely (pornografia, prostitúcia)</t>
  </si>
  <si>
    <t>Zanedbávanie (syndróm CAN)</t>
  </si>
  <si>
    <t>Počet evidovaných detí</t>
  </si>
  <si>
    <t>v tom</t>
  </si>
  <si>
    <t>Počet návrhov orgánu na začatie trestného stíhania</t>
  </si>
  <si>
    <t>celkovo</t>
  </si>
  <si>
    <t>Zariadenia na výkon rozhodnutia súdu</t>
  </si>
  <si>
    <t>Diagnostické centrá</t>
  </si>
  <si>
    <t>Domovy sociálnych služieb</t>
  </si>
  <si>
    <t>Reedukačné domovy</t>
  </si>
  <si>
    <t>OV</t>
  </si>
  <si>
    <t>Forma starostlivosti</t>
  </si>
  <si>
    <t>Samostatné skupiny</t>
  </si>
  <si>
    <t>Iné skupiny</t>
  </si>
  <si>
    <t>Zdroj: V(MPSVR SR) 5-01</t>
  </si>
  <si>
    <t>Počet umiestnených detí v jednotlivých formách</t>
  </si>
  <si>
    <t>v samostatnej skupine</t>
  </si>
  <si>
    <t>v iných skupinách</t>
  </si>
  <si>
    <t>Počet klientov</t>
  </si>
  <si>
    <t>Počet konzultácií</t>
  </si>
  <si>
    <t>Problematika</t>
  </si>
  <si>
    <t xml:space="preserve">Rodinná </t>
  </si>
  <si>
    <t>Rozvodová, porozvodová</t>
  </si>
  <si>
    <t>Partnerská, manželská</t>
  </si>
  <si>
    <t>Osobnostná</t>
  </si>
  <si>
    <t>Náhradná rodinná starostlivosť</t>
  </si>
  <si>
    <t>Iná/Rôzne</t>
  </si>
  <si>
    <t>Drogové a iné závislosti</t>
  </si>
  <si>
    <t>Profesionálna rodina</t>
  </si>
  <si>
    <t>Krízová intervencia</t>
  </si>
  <si>
    <t>II.</t>
  </si>
  <si>
    <t>III.</t>
  </si>
  <si>
    <t>IV.</t>
  </si>
  <si>
    <t>V.</t>
  </si>
  <si>
    <t>VI.</t>
  </si>
  <si>
    <t>Druh zariadenia</t>
  </si>
  <si>
    <t>z toho starostlivosť poskytovaná</t>
  </si>
  <si>
    <t>celoročne</t>
  </si>
  <si>
    <t>týždenne</t>
  </si>
  <si>
    <t>Zariadenia sociálnych služieb spolu</t>
  </si>
  <si>
    <t>z toho</t>
  </si>
  <si>
    <t>zariadenie pre seniorov</t>
  </si>
  <si>
    <t>špecializované zariadenie</t>
  </si>
  <si>
    <t>denný stacionár</t>
  </si>
  <si>
    <t>zariadenie dočasnej starostlivosti o deti</t>
  </si>
  <si>
    <t>zariadenie núdzového bývania</t>
  </si>
  <si>
    <t>útulky</t>
  </si>
  <si>
    <t>rehabilitačné strediská</t>
  </si>
  <si>
    <t>zariadenia opatrovateľskej služby</t>
  </si>
  <si>
    <t>nocľaháreň</t>
  </si>
  <si>
    <t>domov na polceste</t>
  </si>
  <si>
    <t>zariadenie podporovaného bývania</t>
  </si>
  <si>
    <t>útulok</t>
  </si>
  <si>
    <t>rehabilitačné stredisko</t>
  </si>
  <si>
    <t xml:space="preserve">nocľaháreň </t>
  </si>
  <si>
    <t>Druh zariadenia / zriaďovateľ</t>
  </si>
  <si>
    <t>bežné výdavky</t>
  </si>
  <si>
    <t>mzdové náklady</t>
  </si>
  <si>
    <t>povinné sociálne poistenie</t>
  </si>
  <si>
    <t>obstaranie majetku</t>
  </si>
  <si>
    <t>domov na pol ceste</t>
  </si>
  <si>
    <t>Počet služieb</t>
  </si>
  <si>
    <t>Počet prijímateľov</t>
  </si>
  <si>
    <t>nízkoprahové denné centrum</t>
  </si>
  <si>
    <t>pomoc pri osobnej starostlivosti o dieťa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</si>
  <si>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</si>
  <si>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</si>
  <si>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</si>
  <si>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</si>
  <si>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</si>
  <si>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</si>
  <si>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</si>
  <si>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integračné centrum</t>
  </si>
  <si>
    <t>jedáleň</t>
  </si>
  <si>
    <t>práčovňa</t>
  </si>
  <si>
    <t>stredisko osobnej hygieny</t>
  </si>
  <si>
    <t>komunitné centrum</t>
  </si>
  <si>
    <t>podpora samostatného bývania</t>
  </si>
  <si>
    <t>služba včasnej intervencie</t>
  </si>
  <si>
    <t>terénna sociálna služba krízovej intervencie</t>
  </si>
  <si>
    <t>Zariadenia pre seniorov</t>
  </si>
  <si>
    <t>Zariadenia podporovaného bývania</t>
  </si>
  <si>
    <t>Rehabilitačné strediská</t>
  </si>
  <si>
    <t>Špecializované zariadenie</t>
  </si>
  <si>
    <t>SPOLU v SR</t>
  </si>
  <si>
    <t>opatrovateľská služba</t>
  </si>
  <si>
    <t>základné sociálne poradenstvo</t>
  </si>
  <si>
    <t>špecializované sociálne poradenstvo</t>
  </si>
  <si>
    <t>sociálna rehabilitácia</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</si>
  <si>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</si>
  <si>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</si>
  <si>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</si>
  <si>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</si>
  <si>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</si>
  <si>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</si>
  <si>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</si>
  <si>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</si>
  <si>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</si>
  <si>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</si>
  <si>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</si>
  <si>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</si>
  <si>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</si>
  <si>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</si>
  <si>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</si>
  <si>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</si>
  <si>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</si>
  <si>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</si>
  <si>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</si>
  <si>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</si>
  <si>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</si>
  <si>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</si>
  <si>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</si>
  <si>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</si>
  <si>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</si>
  <si>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</si>
  <si>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</si>
  <si>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</si>
  <si>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</si>
  <si>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</si>
  <si>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</si>
  <si>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Spojené kráľovstvo</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</si>
  <si>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</si>
  <si>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</si>
  <si>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</si>
  <si>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</si>
  <si>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</si>
  <si>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</si>
  <si>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</si>
  <si>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</si>
  <si>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</si>
  <si>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</si>
  <si>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predpokla­daný starobný</t>
  </si>
  <si>
    <t>predčasný v dôsledku zníženej pracovnej schopnosti</t>
  </si>
  <si>
    <t>pozosta­lostné</t>
  </si>
  <si>
    <t>predčasný z dôvodov trhu práce</t>
  </si>
  <si>
    <t>Slovensko</t>
  </si>
  <si>
    <t>Počet poberateľov dôchodkov*</t>
  </si>
  <si>
    <t>Podiel poberateľov dôchodkov na populáciu (%)</t>
  </si>
  <si>
    <t>úhrn*(osoby)</t>
  </si>
  <si>
    <t>muži (%)</t>
  </si>
  <si>
    <t>* Počet poberateľov dôchodkov bez dvojitého načítania</t>
  </si>
  <si>
    <t>: - údaj nie je k dispozícii</t>
  </si>
  <si>
    <t xml:space="preserve">Výdavky na sociálnu ochranu </t>
  </si>
  <si>
    <t>Sociálne dávky</t>
  </si>
  <si>
    <t>Hrubé výdavky (% HDP)</t>
  </si>
  <si>
    <t>% zdanených dávok</t>
  </si>
  <si>
    <t>% dávok, z ktorých sa platia soc. odvody</t>
  </si>
  <si>
    <t>efektívne daňovo-odvodové zaťaženie</t>
  </si>
  <si>
    <t>: - údaj nie je k dispozícii</t>
  </si>
  <si>
    <t>Popis</t>
  </si>
  <si>
    <t>Prioritná os 3 Zamestnanosť</t>
  </si>
  <si>
    <t>Prioritná os 4 Sociálne začlenenie</t>
  </si>
  <si>
    <t>Prioritná os 5 Integrácia marginalizovaných rómskych komunít</t>
  </si>
  <si>
    <t>Kód programu</t>
  </si>
  <si>
    <t>Názov programu</t>
  </si>
  <si>
    <t>Schválený rozpočet</t>
  </si>
  <si>
    <t>Upravený rozpočet</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</si>
  <si>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</si>
  <si>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</si>
  <si>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</si>
  <si>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</si>
  <si>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</si>
  <si>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</si>
  <si>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</si>
  <si>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</si>
  <si>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</si>
  <si>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</si>
  <si>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</si>
  <si>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</si>
  <si>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</si>
  <si>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</si>
  <si>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</si>
  <si>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</si>
  <si>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</si>
  <si>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</si>
  <si>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07C0206</t>
  </si>
  <si>
    <t>07C020A</t>
  </si>
  <si>
    <t>07C020B</t>
  </si>
  <si>
    <t>07C03</t>
  </si>
  <si>
    <t>Kompenzácia sociálnych dôsledkov ŤZP</t>
  </si>
  <si>
    <t>07C04</t>
  </si>
  <si>
    <t>Iniciatívy v oblasti sociálnej inklúzie</t>
  </si>
  <si>
    <t>07C040A</t>
  </si>
  <si>
    <t>07C05</t>
  </si>
  <si>
    <t>Starostlivosť o ohrozené deti</t>
  </si>
  <si>
    <t>07C0501</t>
  </si>
  <si>
    <t>07C0502</t>
  </si>
  <si>
    <t>07C0503</t>
  </si>
  <si>
    <t>07C0504</t>
  </si>
  <si>
    <t>07C06</t>
  </si>
  <si>
    <t>Nesystémové dávky sociálneho poistenia</t>
  </si>
  <si>
    <t>07C07</t>
  </si>
  <si>
    <t>07E</t>
  </si>
  <si>
    <t>Tvorba a implementácia politík</t>
  </si>
  <si>
    <t>Riadiaca, koncepčná a výskumná činnosť</t>
  </si>
  <si>
    <t>07E0401</t>
  </si>
  <si>
    <t>07E0402</t>
  </si>
  <si>
    <t>07E0501</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</si>
  <si>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</si>
  <si>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</si>
  <si>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</si>
  <si>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</si>
  <si>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</si>
  <si>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</si>
  <si>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</si>
  <si>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</si>
  <si>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</si>
  <si>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</si>
  <si>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</si>
  <si>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</si>
  <si>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</si>
  <si>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</si>
  <si>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</si>
  <si>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0EK0H02</t>
  </si>
  <si>
    <t>0EK0H03</t>
  </si>
  <si>
    <t>06H09</t>
  </si>
  <si>
    <t>0AR05</t>
  </si>
  <si>
    <t>Výdavky spolu za kapitolu</t>
  </si>
  <si>
    <t>Zdroj údajov</t>
  </si>
  <si>
    <t>Tabuľka 2</t>
  </si>
  <si>
    <t>Tabuľka 10</t>
  </si>
  <si>
    <t>Tabuľka 11</t>
  </si>
  <si>
    <t>Tabuľka 3.1</t>
  </si>
  <si>
    <t>SP</t>
  </si>
  <si>
    <t>Tabuľka 3.2</t>
  </si>
  <si>
    <t>Tabuľka 3.3</t>
  </si>
  <si>
    <t>Tabuľka 3.4</t>
  </si>
  <si>
    <t>Tabuľka 3.5</t>
  </si>
  <si>
    <t>Ročné zhodnotenie typov dôchodkových fondov</t>
  </si>
  <si>
    <t>Asociácia doplnkových dôchodkových spoločností; výpočet MPSVR SR</t>
  </si>
  <si>
    <t>NBS, výpočet: MPSVR SR</t>
  </si>
  <si>
    <t>Prídavok na dieťa</t>
  </si>
  <si>
    <t>Poberatelia, ktorým sa poskytoval prídavok na dieťa podľa počtu detí</t>
  </si>
  <si>
    <t>RSD MIS</t>
  </si>
  <si>
    <t>Počet poberateľov rodičovského príspevku</t>
  </si>
  <si>
    <t>Prehľad počtu poberateľov príspevku na starostlivosť o dieťa podľa poskytovateľa starostlivosti</t>
  </si>
  <si>
    <t>MPSVR SR</t>
  </si>
  <si>
    <t>Podiel členov domácností v systéme pomoci v hmotnej núdzi z počtu obyvateľov v % v jednotlivých regiónoch (ku koncu roka)</t>
  </si>
  <si>
    <t>V(MPSVR SR)12-01</t>
  </si>
  <si>
    <t>Počet platných preukazov</t>
  </si>
  <si>
    <t>MPSVR SR (RSD MIS)</t>
  </si>
  <si>
    <t>Prehľad opakovaných peňažných príspevkov na kompenzáciu</t>
  </si>
  <si>
    <t>Maximálne výšky jednorazových peňažných príspevkov na kompenzáciu</t>
  </si>
  <si>
    <t>Graf 3.15</t>
  </si>
  <si>
    <t>ŠÚ SR – ESSPROS</t>
  </si>
  <si>
    <t>Podiel prioritných osí na celkovej alokácii OP ĽZ</t>
  </si>
  <si>
    <t>RO OP ĽZ</t>
  </si>
  <si>
    <t>Príloha ku kapitole 3 - 1.časť</t>
  </si>
  <si>
    <t xml:space="preserve">Tabuľka 1 </t>
  </si>
  <si>
    <t>Príloha ku kapitole 3</t>
  </si>
  <si>
    <t xml:space="preserve">Tabuľka 3 </t>
  </si>
  <si>
    <t>Počet poberateľov dôchodku a výška sólo dôchodkovej dávky podľa pohlavia</t>
  </si>
  <si>
    <t xml:space="preserve">Tabuľka 4 </t>
  </si>
  <si>
    <t xml:space="preserve">Tabuľka 5 </t>
  </si>
  <si>
    <t xml:space="preserve">Tabuľka 6 </t>
  </si>
  <si>
    <t xml:space="preserve">Tabuľka 7 </t>
  </si>
  <si>
    <t xml:space="preserve">Tabuľka 8 </t>
  </si>
  <si>
    <t>Štátne dávky týkajúce sa úrazového poistenia</t>
  </si>
  <si>
    <t xml:space="preserve">Tabuľka 9 </t>
  </si>
  <si>
    <t xml:space="preserve">Graf 1 </t>
  </si>
  <si>
    <t xml:space="preserve">Graf 2 </t>
  </si>
  <si>
    <t>Graf 3</t>
  </si>
  <si>
    <t>Graf 4</t>
  </si>
  <si>
    <t>Príloha ku kapitole 3 - 2.časť</t>
  </si>
  <si>
    <t>Počet zariadení sociálnych služieb a ich kapacita</t>
  </si>
  <si>
    <t>Prijímatelia sociálnej služby v zariadeniach sociálnych služieb</t>
  </si>
  <si>
    <t>Výdavky zariadení sociálnych služieb</t>
  </si>
  <si>
    <t>Čerpanie výdavkov kapitoly 22 – MPSVR SR podľa programového rozpočtovania</t>
  </si>
  <si>
    <t>Názov hárku, na ktorom sa tabuľka/graf nachádza</t>
  </si>
  <si>
    <t>Zoznam skratiek</t>
  </si>
  <si>
    <t>AOTP – aktívne opatrenia trhu práce</t>
  </si>
  <si>
    <t>BA – Bratislavský kraj</t>
  </si>
  <si>
    <t>BB – Banskobystrický kraj</t>
  </si>
  <si>
    <t>BPaI – Burza práce a informácií</t>
  </si>
  <si>
    <t>COICOP – klasifikácia individuálnej spotreby podľa spôsobu použitia</t>
  </si>
  <si>
    <t>d. f. – dôchodkový fond</t>
  </si>
  <si>
    <t>DDS, d. d. s. – doplnková dôchodková spoločnosť</t>
  </si>
  <si>
    <t>DI – deinštitucionalizácia</t>
  </si>
  <si>
    <t>DOP – dopytovo-orientovaný projekt</t>
  </si>
  <si>
    <t>DSS, d. s. s. – dôchodková správcovská spoločnosť</t>
  </si>
  <si>
    <t>EHP – Európsky hospodársky priestor</t>
  </si>
  <si>
    <t>EK – Európska komisia</t>
  </si>
  <si>
    <t>ESF – Európsky sociálny fond</t>
  </si>
  <si>
    <t>ESSPROS – Európsky systém jednotných štatistík sociálnej ochrany</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</si>
  <si>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</si>
  <si>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</si>
  <si>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</si>
  <si>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FKNM – finančná kontrola na mieste</t>
  </si>
  <si>
    <t>FO – fyzická osoba</t>
  </si>
  <si>
    <t>HDP – hrubý domáci produkt</t>
  </si>
  <si>
    <t>CHD – chránená dielňa</t>
  </si>
  <si>
    <t>CHP – chránené pracovisko</t>
  </si>
  <si>
    <t>ISTP – Internetový sprievodca trhu práce</t>
  </si>
  <si>
    <t>KE – Košický kraj</t>
  </si>
  <si>
    <t>KZVS – kolektívna zmluva vyššieho stupňa</t>
  </si>
  <si>
    <t>MEN – miera evidovanej nezamestnanosti</t>
  </si>
  <si>
    <t>MF SR – Ministerstvo financií Slovenskej republiky</t>
  </si>
  <si>
    <t>mil. – milión</t>
  </si>
  <si>
    <t>mld. – miliarda</t>
  </si>
  <si>
    <t>MRK – marginalizované rómske komunity</t>
  </si>
  <si>
    <t>NACE, SK NACE Rev. 2 – štatistická klasifikácia ekonomických činností</t>
  </si>
  <si>
    <t>NBS – Národná banka Slovenska</t>
  </si>
  <si>
    <t>NP – národný projekt</t>
  </si>
  <si>
    <t>NR – Nitriansky kraj</t>
  </si>
  <si>
    <t>OMK – Otvorená metóda koordinácie</t>
  </si>
  <si>
    <t>OP ĽZ – Operačný program Ľudské zdroje</t>
  </si>
  <si>
    <t>OPS – odborné poradenské služby</t>
  </si>
  <si>
    <t>OZP – občan so zdravotným postihnutím</t>
  </si>
  <si>
    <t>p. b. – percentuálny bod</t>
  </si>
  <si>
    <t>PM – pracovné miesto</t>
  </si>
  <si>
    <t>PO – Prešovský kraj</t>
  </si>
  <si>
    <t>PP – peňažný príspevok</t>
  </si>
  <si>
    <t xml:space="preserve">RO – riadiaci orgán </t>
  </si>
  <si>
    <t>RPPS – referát poradensko-psychologických služieb</t>
  </si>
  <si>
    <t xml:space="preserve">RSD MIS – riadenie sociálnych dávok – manažérsky informačný systém </t>
  </si>
  <si>
    <t>SOŠ – stredná odborná škola</t>
  </si>
  <si>
    <t>SR – Slovenská republika</t>
  </si>
  <si>
    <t>SŠ – stredná škola</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</si>
  <si>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</si>
  <si>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</si>
  <si>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</si>
  <si>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</si>
  <si>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</si>
  <si>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</si>
  <si>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</si>
  <si>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UoZ – uchádzač o zamestnanie</t>
  </si>
  <si>
    <t>VPM – voľné pracovné miesto</t>
  </si>
  <si>
    <t>VŠ – vysoká škola</t>
  </si>
  <si>
    <t xml:space="preserve">VZPS – výberové zisťovanie pracovných síl </t>
  </si>
  <si>
    <t>WI – intenzita práce (work intensity)</t>
  </si>
  <si>
    <t>Z. z. – Zbierka zákonov</t>
  </si>
  <si>
    <t>ZA – Žilinský kraj</t>
  </si>
  <si>
    <t>ZoZ – záujemca o zamestnanie</t>
  </si>
  <si>
    <t>Infotabuľka:</t>
  </si>
  <si>
    <t>Infotabuľka</t>
  </si>
  <si>
    <t>SP, spracovanie: MPSVR SR</t>
  </si>
  <si>
    <t>RSD MIS, mapový podklad: Úrad geodézie kartografie a katastra SR</t>
  </si>
  <si>
    <t>RSD MIS, ŠÚ SR, mapový podklad: Úrad geodézie kartografie a katastra SR</t>
  </si>
  <si>
    <t>V(MPSVR SR) 5-01</t>
  </si>
  <si>
    <t>RO, ITMS</t>
  </si>
  <si>
    <t>MPSVR SR, Návrh štátneho záverečného účtu</t>
  </si>
  <si>
    <t>mesiac/rok</t>
  </si>
  <si>
    <t>PRÍSPEVKY K DÁVKE V HMOTNEJ NÚDZI</t>
  </si>
  <si>
    <t>AKTIVAČNÝ PRÍSPEVOK</t>
  </si>
  <si>
    <t>PRÍSPEVOK NA NEZAOPATRENÉ DIEŤA</t>
  </si>
  <si>
    <t>PRÍSPEVOK NA BÝVANIE</t>
  </si>
  <si>
    <t>OSOBITNÝ PRÍSPEVOK</t>
  </si>
  <si>
    <t>- prvých 6 kalendárnych mesiacov</t>
  </si>
  <si>
    <t>- ďalších 6 kalendárnych mesiacov</t>
  </si>
  <si>
    <t>-  jednotlivec</t>
  </si>
  <si>
    <t>-  jednotlivec s dieťaťom alebo najviac so štyrmi deťmi</t>
  </si>
  <si>
    <t>-  jednotlivec s viac ako štyrmi deťmi</t>
  </si>
  <si>
    <t>-  dvojica bez detí</t>
  </si>
  <si>
    <t>-  dvojica s dieťaťom alebo najviac so štyrmi deťmi</t>
  </si>
  <si>
    <t>-  dvojica s viac ako štyrmi deťmi</t>
  </si>
  <si>
    <t>-  jednočlenná domácnosť</t>
  </si>
  <si>
    <t>-  viacčlenná domácnosť</t>
  </si>
  <si>
    <t>0 - 4</t>
  </si>
  <si>
    <t xml:space="preserve">5 - 9 </t>
  </si>
  <si>
    <t>15 - 19</t>
  </si>
  <si>
    <t>20 - 24</t>
  </si>
  <si>
    <t>25 - 29</t>
  </si>
  <si>
    <t>30 - 34</t>
  </si>
  <si>
    <t>35 - 39</t>
  </si>
  <si>
    <t>40 - 44</t>
  </si>
  <si>
    <t>45 - 49</t>
  </si>
  <si>
    <t>50 - 54</t>
  </si>
  <si>
    <t>55 - 59</t>
  </si>
  <si>
    <t>60 a viac</t>
  </si>
  <si>
    <t>10 - 14</t>
  </si>
  <si>
    <t>vek v rokoch</t>
  </si>
  <si>
    <t>Výška ochranného príspevku</t>
  </si>
  <si>
    <t>Aktivačné príspevky spolu</t>
  </si>
  <si>
    <t>Osvojenie (zverené do predosvojiteľskej starostlivosti)</t>
  </si>
  <si>
    <t>*PP na opatrovanie je poskytovaný fyzickej osobe, ktorá opatruje FO s ŤZP</t>
  </si>
  <si>
    <t>Peňažný príspevok na kompenzáciu zvýšených výdavkov</t>
  </si>
  <si>
    <t>– na podporu humanitárnej pomoci (fyzické osoby)</t>
  </si>
  <si>
    <t>Skratka</t>
  </si>
  <si>
    <t>Spojené kráľovstvo Veľkej Británie a Severného Írska</t>
  </si>
  <si>
    <t>Akciové d.f.</t>
  </si>
  <si>
    <t>Zmiešané d.f.</t>
  </si>
  <si>
    <t>Dlhopisové d.f.</t>
  </si>
  <si>
    <t>Indexové d.f.</t>
  </si>
  <si>
    <t>počet sporiteľov</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</si>
  <si>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</si>
  <si>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</si>
  <si>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</si>
  <si>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</si>
  <si>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</si>
  <si>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</si>
  <si>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</si>
  <si>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</si>
  <si>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</si>
  <si>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</si>
  <si>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</si>
  <si>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</si>
  <si>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</si>
  <si>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</si>
  <si>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</si>
  <si>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</si>
  <si>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</si>
  <si>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</si>
  <si>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</si>
  <si>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</si>
  <si>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</si>
  <si>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</si>
  <si>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</si>
  <si>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</si>
  <si>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</si>
  <si>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</si>
  <si>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</si>
  <si>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</si>
  <si>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</si>
  <si>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</si>
  <si>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</si>
  <si>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</si>
  <si>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</si>
  <si>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</si>
  <si>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</si>
  <si>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</si>
  <si>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</si>
  <si>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</si>
  <si>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</si>
  <si>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</si>
  <si>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</si>
  <si>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</si>
  <si>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</si>
  <si>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</si>
  <si>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</si>
  <si>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</si>
  <si>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</si>
  <si>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</si>
  <si>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</si>
  <si>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</si>
  <si>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</si>
  <si>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</si>
  <si>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</si>
  <si>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</si>
  <si>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</si>
  <si>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</si>
  <si>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</si>
  <si>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</si>
  <si>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</si>
  <si>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</si>
  <si>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</si>
  <si>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</si>
  <si>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</si>
  <si>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</si>
  <si>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</si>
  <si>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</si>
  <si>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</si>
  <si>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</si>
  <si>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</si>
  <si>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</si>
  <si>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</si>
  <si>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</si>
  <si>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</si>
  <si>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</si>
  <si>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</si>
  <si>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</si>
  <si>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</si>
  <si>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</si>
  <si>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</si>
  <si>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</si>
  <si>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</si>
  <si>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</si>
  <si>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</si>
  <si>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</si>
  <si>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</si>
  <si>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</si>
  <si>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</si>
  <si>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</si>
  <si>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</si>
  <si>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</si>
  <si>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</si>
  <si>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</si>
  <si>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</si>
  <si>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</si>
  <si>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</si>
  <si>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</si>
  <si>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</si>
  <si>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</si>
  <si>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</si>
  <si>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</si>
  <si>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</si>
  <si>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</si>
  <si>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</si>
  <si>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</si>
  <si>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</si>
  <si>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</si>
  <si>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</si>
  <si>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</si>
  <si>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</si>
  <si>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</si>
  <si>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</si>
  <si>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</si>
  <si>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</si>
  <si>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</si>
  <si>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</si>
  <si>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</si>
  <si>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</si>
  <si>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</si>
  <si>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</si>
  <si>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</si>
  <si>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</si>
  <si>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</si>
  <si>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</si>
  <si>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</si>
  <si>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</si>
  <si>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</si>
  <si>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</si>
  <si>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</si>
  <si>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</si>
  <si>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</si>
  <si>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</si>
  <si>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</si>
  <si>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</si>
  <si>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</si>
  <si>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</si>
  <si>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</si>
  <si>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</si>
  <si>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</si>
  <si>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</si>
  <si>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</si>
  <si>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</si>
  <si>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</si>
  <si>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</si>
  <si>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</si>
  <si>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</si>
  <si>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</si>
  <si>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</si>
  <si>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</si>
  <si>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</si>
  <si>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</si>
  <si>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</si>
  <si>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</si>
  <si>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</si>
  <si>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</si>
  <si>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</si>
  <si>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</si>
  <si>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</si>
  <si>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</si>
  <si>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</si>
  <si>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</si>
  <si>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</si>
  <si>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</si>
  <si>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</si>
  <si>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</si>
  <si>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</si>
  <si>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</si>
  <si>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</si>
  <si>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</si>
  <si>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</si>
  <si>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</si>
  <si>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</si>
  <si>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</si>
  <si>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</si>
  <si>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</si>
  <si>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</si>
  <si>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</si>
  <si>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</si>
  <si>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</si>
  <si>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</si>
  <si>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</si>
  <si>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</si>
  <si>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</si>
  <si>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</si>
  <si>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</si>
  <si>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</si>
  <si>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</si>
  <si>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</si>
  <si>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</si>
  <si>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</si>
  <si>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</si>
  <si>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</si>
  <si>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</si>
  <si>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</si>
  <si>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</si>
  <si>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</si>
  <si>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</si>
  <si>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</si>
  <si>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</si>
  <si>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</si>
  <si>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</si>
  <si>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</si>
  <si>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</si>
  <si>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</si>
  <si>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</si>
  <si>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</si>
  <si>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</si>
  <si>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</si>
  <si>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</si>
  <si>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</si>
  <si>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</si>
  <si>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</si>
  <si>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</si>
  <si>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</si>
  <si>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</si>
  <si>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</si>
  <si>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</si>
  <si>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</si>
  <si>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</si>
  <si>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</si>
  <si>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</si>
  <si>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</si>
  <si>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</si>
  <si>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</si>
  <si>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K3.1 Sociálne poistenie</t>
  </si>
  <si>
    <t>3.1.2 Dôchodkové poistenie</t>
  </si>
  <si>
    <t>3.1.4 Garančné poistenie</t>
  </si>
  <si>
    <t>3.2.1 Starobné dôchodkové sporenie</t>
  </si>
  <si>
    <t xml:space="preserve">3.2.2 Doplnkové dôchodkové sporenie </t>
  </si>
  <si>
    <t>K3.2 Dôchodkové sporenie</t>
  </si>
  <si>
    <t>K3.3 Štátna sociálna podpora</t>
  </si>
  <si>
    <t>3.3.1 Prídavok na dieťa</t>
  </si>
  <si>
    <t>3.3.4 Príspevok na starostlivosť o dieťa</t>
  </si>
  <si>
    <t xml:space="preserve">3.4.1 Pomoc v hmotnej núdzi </t>
  </si>
  <si>
    <t>K3.4 Sociálna pomoc</t>
  </si>
  <si>
    <t>3.4.2 Dotácie pre dieťa v hmotnej núdzi</t>
  </si>
  <si>
    <t>3.4.4 Sociálnoprávna ochrana detí a sociálna kuratela</t>
  </si>
  <si>
    <t>K3.4.4 Sociálnopráv. ochrana detí</t>
  </si>
  <si>
    <t>3.4.5 Príspevky na podporu náhradnej starostlivosti</t>
  </si>
  <si>
    <t>3.4.6 Kompenzácia sociálnych dôsledkov ťažkého zdravotného postihnutia</t>
  </si>
  <si>
    <t>K3.4.6 ŤZP a kompenzácie</t>
  </si>
  <si>
    <t>3.4.7 Sociálne služby</t>
  </si>
  <si>
    <t>3.4.9 Európsky integrovaný systém štatistiky sociálnej ochrany (Metodika ESSPROS)</t>
  </si>
  <si>
    <t>K3.4.9 ESSPROS príjmy</t>
  </si>
  <si>
    <t>K3.4.9 ESSPROS výdavky</t>
  </si>
  <si>
    <t>K3.4.9 ESSPROS testované dávky</t>
  </si>
  <si>
    <t>K3.4.9 ESSPROS dôchodky</t>
  </si>
  <si>
    <t>3.5 Európsky sociálny fond a Európsky fond regionálneho rozvoja</t>
  </si>
  <si>
    <t>K3.5 ESF a EFRO</t>
  </si>
  <si>
    <t>Príloha ku kapitole 3 - 3.časť</t>
  </si>
  <si>
    <t>Kapitola 3 Sociálna ochrana</t>
  </si>
  <si>
    <t>rok 2018</t>
  </si>
  <si>
    <t>NN Tatry - Sympatia, d.d.s., a.s.</t>
  </si>
  <si>
    <t xml:space="preserve">c) opatruje jednu FO s ŤZP, ktorá je viac ako 20 hodín týždenne v zariadení </t>
  </si>
  <si>
    <t>– prevádzku osobného motorového vozidla</t>
  </si>
  <si>
    <t>– starostlivosť o psa so špeciálnym výcvikom</t>
  </si>
  <si>
    <t>Hraničná suma</t>
  </si>
  <si>
    <t>Hraničná suma dôchodku vyplácaného v sume jednej polovice</t>
  </si>
  <si>
    <t>predčasný starobný</t>
  </si>
  <si>
    <t>invalidný s mierou poklesu nad 70 percent</t>
  </si>
  <si>
    <t>invalidný s mierou poklesu do 70 percent</t>
  </si>
  <si>
    <t>vdovský a vdovecký</t>
  </si>
  <si>
    <t>sirotský</t>
  </si>
  <si>
    <t>Sociálne príspevky zamestnávateľov a chránených osôb</t>
  </si>
  <si>
    <t>Krajina</t>
  </si>
  <si>
    <t>Počet priznaných AP</t>
  </si>
  <si>
    <t>Roky</t>
  </si>
  <si>
    <t>Nie sú v systéme PHN</t>
  </si>
  <si>
    <t>Sú v systéme PHN</t>
  </si>
  <si>
    <t>osobitný príspevok v %</t>
  </si>
  <si>
    <t>osobitný príspevok - počet</t>
  </si>
  <si>
    <t>Prioritná os 1 Vzdelávanie</t>
  </si>
  <si>
    <t xml:space="preserve"> - Sociálne začlenenie najodkázanejších osôb</t>
  </si>
  <si>
    <t xml:space="preserve"> - Dávka v hmotnej núdzi</t>
  </si>
  <si>
    <t xml:space="preserve"> - Dotácia na výkon osobitného príjemcu</t>
  </si>
  <si>
    <t xml:space="preserve"> - Dotácia na školské potreby pre dieťa v hmotnej núdzi</t>
  </si>
  <si>
    <t xml:space="preserve"> - Náhradné výživné</t>
  </si>
  <si>
    <t xml:space="preserve"> - Prídavok na dieťa</t>
  </si>
  <si>
    <t xml:space="preserve"> - Rodičovský príspevok</t>
  </si>
  <si>
    <t xml:space="preserve"> - Ostatné príspevky na podporu rodiny</t>
  </si>
  <si>
    <t xml:space="preserve"> - Príspevok na starostlivosť o dieťa</t>
  </si>
  <si>
    <t xml:space="preserve"> - Ostatné iniciatívy</t>
  </si>
  <si>
    <t xml:space="preserve"> - Náhradná rodinná starostlivosť</t>
  </si>
  <si>
    <t xml:space="preserve"> - Prevencia a sanácia (MVO)</t>
  </si>
  <si>
    <t xml:space="preserve"> - Aparát ministerstva</t>
  </si>
  <si>
    <t xml:space="preserve"> - Špecializovaná štátna správa</t>
  </si>
  <si>
    <t xml:space="preserve"> - Ostatná štátna správa</t>
  </si>
  <si>
    <t>Implementácia projektov ESF</t>
  </si>
  <si>
    <t xml:space="preserve"> - Individuálna štátna pomoc</t>
  </si>
  <si>
    <t xml:space="preserve"> - Zamestnanosť</t>
  </si>
  <si>
    <t xml:space="preserve"> - Sociálne začlenenie</t>
  </si>
  <si>
    <t xml:space="preserve"> - Technická pomoc</t>
  </si>
  <si>
    <t xml:space="preserve"> - Iniciatíva na podporu zamestnanosti mladých</t>
  </si>
  <si>
    <t>MPSVR SR - Protidrogová politika</t>
  </si>
  <si>
    <t>neverejní poskytovatelia</t>
  </si>
  <si>
    <t>Zdroj: Vybrané údaje ŠÚ SR – Zariadenia sociálnych služieb v SR</t>
  </si>
  <si>
    <t>domov sociálnych služieb</t>
  </si>
  <si>
    <t xml:space="preserve">domov sociálnych služieb </t>
  </si>
  <si>
    <t>zariadenia podporovaného bývania</t>
  </si>
  <si>
    <t>0 - 18 rokov</t>
  </si>
  <si>
    <t>19 - 39 rokov</t>
  </si>
  <si>
    <t>40 - 62 rokov</t>
  </si>
  <si>
    <t>nad 80 rokov</t>
  </si>
  <si>
    <t>Veková skupina</t>
  </si>
  <si>
    <t>Počet príjmateľov</t>
  </si>
  <si>
    <t>Zdroj: V(MPSVR SR) 10- 01</t>
  </si>
  <si>
    <t>zariadenia pre seniorov</t>
  </si>
  <si>
    <t>spolu v SR</t>
  </si>
  <si>
    <t>počet zamestnancov</t>
  </si>
  <si>
    <t>Zdroj: V(MPSVR SR) 11-01 a V(MPSVR SR) 07-01</t>
  </si>
  <si>
    <t>verejní poskytovatelia /obce</t>
  </si>
  <si>
    <t>Počet prijímateľov opatrovateľskej služby</t>
  </si>
  <si>
    <t>verejní poskytovatelia / obce</t>
  </si>
  <si>
    <t>Zdroj: Vybrané údaje ŠÚ SR – Zariadenia sociálnych služieb v SR a V(MPSVR SR) 11-01</t>
  </si>
  <si>
    <t>I.</t>
  </si>
  <si>
    <t>počet prijímateľov</t>
  </si>
  <si>
    <t>stupeň odkázanosti</t>
  </si>
  <si>
    <t>celkové výdavky v roku 2016</t>
  </si>
  <si>
    <t>celkové výdavky v roku 2017</t>
  </si>
  <si>
    <t>prijímatelia</t>
  </si>
  <si>
    <t>zamestnanci</t>
  </si>
  <si>
    <t>výdavky v (tis. €)</t>
  </si>
  <si>
    <t>obce a vyššie územné celky</t>
  </si>
  <si>
    <t>Vybrané údaje ŠÚ SR – Zariadenia sociálnych služieb v SR</t>
  </si>
  <si>
    <t>V(MPSVR SR) 10- 01</t>
  </si>
  <si>
    <t>V(MPSVR SR) 11-01 a V(MPSVR SR) 07-01</t>
  </si>
  <si>
    <t>Vybrané údaje ŠÚ SR – Zariadenia sociálnych služieb v SR a V(MPSVR SR) 11-01</t>
  </si>
  <si>
    <t>V(MPSVR SR) 10-01, V(MPSVR SR) 11-01 a V(MPSVR SR) 07-01</t>
  </si>
  <si>
    <t xml:space="preserve">Prijímatelia opatrovateľskej služby </t>
  </si>
  <si>
    <t>Zamestnanci opatrovateľskej služby</t>
  </si>
  <si>
    <t>Počet prijímateľov vybraných druhov sociálnych služieb podľa formy poskytovateľa</t>
  </si>
  <si>
    <t>Vývoj OPIO sociálnych služieb</t>
  </si>
  <si>
    <t xml:space="preserve">Celkové výdavky na OPIO sociálne služby </t>
  </si>
  <si>
    <t>Zamestnanci OPIO sociálnych služieb</t>
  </si>
  <si>
    <t>Štruktúra prijímateľov OPIO sociálnych služieb podľa stupňa odkázanosti</t>
  </si>
  <si>
    <t>telesné</t>
  </si>
  <si>
    <t>netelesné</t>
  </si>
  <si>
    <t>Zariadenie pre seniorov</t>
  </si>
  <si>
    <t>Domov sociálnych služieb</t>
  </si>
  <si>
    <t>Dohľady členené podľa druhu sociálnej služby</t>
  </si>
  <si>
    <t>63 - 79  rokov</t>
  </si>
  <si>
    <t>d.d.f. – doplnkový dôchodkový fond</t>
  </si>
  <si>
    <t>EU28 – 28 členských krajín Európskej únie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Veľká Británia (GB))</t>
  </si>
  <si>
    <t>NEET – mladí ľudia vo veku 15 – 24 rokov, ktorí nechodia do školy, nepracujú ani sa nezúčastňujú odbornej prípravy (not in employment, education or training)</t>
  </si>
  <si>
    <t>PIAAC - program medzinárodného hodnotenia kompetencií dospelých (Programme for the International Assessment of Adult Competencies)</t>
  </si>
  <si>
    <t>PISA - program medzinárodného testovania žiakov (Programme for International Student Assessment)</t>
  </si>
  <si>
    <t xml:space="preserve">PPS – parita (štandard) kúpnej sily (purchasing power standard) </t>
  </si>
  <si>
    <t>ŠVVP - špeciálne výchovno-vzdelávacie potreby</t>
  </si>
  <si>
    <t>ZŠ – základná škola</t>
  </si>
  <si>
    <r>
      <t>Zdroj: MPSVR</t>
    </r>
    <r>
      <rPr>
        <sz val="11"/>
        <color theme="1"/>
        <rFont val="Arial Narrow"/>
        <family val="2"/>
        <charset val="238"/>
      </rPr>
      <t xml:space="preserve"> SR</t>
    </r>
  </si>
  <si>
    <t>Priemerná výška dôchodku* v €</t>
  </si>
  <si>
    <t>Dlhopisové g.d.f.</t>
  </si>
  <si>
    <t>Počet účastníkov v poriacej fáze</t>
  </si>
  <si>
    <t>Porovnanie rozdelenia majetku v dôchodkových fondoch za všetky DSS</t>
  </si>
  <si>
    <t xml:space="preserve">Graf 3.1 </t>
  </si>
  <si>
    <t>Priemerný mesačný počet poberateľov prídavku na dieťa</t>
  </si>
  <si>
    <t>Priemerný mesačný počet nezaopatrených detí</t>
  </si>
  <si>
    <t>Počet poberateľov</t>
  </si>
  <si>
    <t>Počet poberateľov zvýšeného príspevku</t>
  </si>
  <si>
    <t>Okresy, v ktorých sa príspevok na starostlivosť o dieťa využíval najviac a najmenej</t>
  </si>
  <si>
    <t>DÁVKA V HMOTNEJ NÚDZI:</t>
  </si>
  <si>
    <t>Poskytnuté finančné prostriedky celkom v eur</t>
  </si>
  <si>
    <t>Priemerná výška dávky a príspevkov k dávke v eur</t>
  </si>
  <si>
    <t xml:space="preserve">Graf 3.6 </t>
  </si>
  <si>
    <t>RSD MIS, ŠÚ SR</t>
  </si>
  <si>
    <t xml:space="preserve">Tabuľka 3.21 </t>
  </si>
  <si>
    <t>SPOLU: Preukaz fyzickej osoby s ťažkým zdravotným postihnutím bez/so sprievodcom</t>
  </si>
  <si>
    <t xml:space="preserve">d) opatruje dve alebo viaceré FO s ŤZP, ktoré sú viac ako 20 hodín týždenne v zariadení </t>
  </si>
  <si>
    <t xml:space="preserve">e) opatruje FO s ŤZP, ktorá je v zariadení viac ako 20 hodín týždenne a súčasne opatruje aj druhú FO s ŤZP, ktorá nie je v zariadení alebo je v zariadení najviac 20 hodín týždenne </t>
  </si>
  <si>
    <t>8 630,42</t>
  </si>
  <si>
    <t>4 979,09</t>
  </si>
  <si>
    <t>6 638,79</t>
  </si>
  <si>
    <t>8 298,48</t>
  </si>
  <si>
    <t>– na diétne stravovanie</t>
  </si>
  <si>
    <t>*sumárne údaje za 12 mesiacov</t>
  </si>
  <si>
    <t>Prehľad vývoja počtu poberateľov a čerpania finančných prostriedkov na peňažné príspevky na kompenzáciu ŤZP</t>
  </si>
  <si>
    <t xml:space="preserve">Graf 3.22 </t>
  </si>
  <si>
    <t xml:space="preserve">Graf 3.23 </t>
  </si>
  <si>
    <t xml:space="preserve">Tabuľka 3.32 </t>
  </si>
  <si>
    <t xml:space="preserve">Tabuľka 3.33 </t>
  </si>
  <si>
    <t>Eurostat – ESSPROS</t>
  </si>
  <si>
    <t>ŠÚ SR  – ESSPROS</t>
  </si>
  <si>
    <t>% zo všetkých dávok</t>
  </si>
  <si>
    <t>v tis. €</t>
  </si>
  <si>
    <t>Mapový podklad  Úrad geodézie, kartografie a katastra Slovenskej republiky</t>
  </si>
  <si>
    <t>Zdroj: RSD MIS, ŠÚSR</t>
  </si>
  <si>
    <t>Čerpané finančné prostriedky</t>
  </si>
  <si>
    <t>Fyzické týranie</t>
  </si>
  <si>
    <t>Psychické týranie</t>
  </si>
  <si>
    <t xml:space="preserve"> Stupeň odkázanosti fyzickej osoby na pomoc inej fyzickej osoby </t>
  </si>
  <si>
    <t xml:space="preserve">Výška finančného príspevku pri poskytovaní pobytovej sociálnej služby/mesiac/miesto </t>
  </si>
  <si>
    <t xml:space="preserve">Výška finančného príspevku pri poskytovaní ambulantnej sociálnej služby/mesiac/miesto obsadené najmenej v rozsahu 8 hodín </t>
  </si>
  <si>
    <t>II. stupeň</t>
  </si>
  <si>
    <t>III. stupeň</t>
  </si>
  <si>
    <t>IV. stupeň</t>
  </si>
  <si>
    <t>V. stupeň</t>
  </si>
  <si>
    <t>VI. stupeň</t>
  </si>
  <si>
    <t>Druh sociálnej služby</t>
  </si>
  <si>
    <t>Výška finančného príspevku na jedno miesto v zariadení na mesiac</t>
  </si>
  <si>
    <t>Výška finančného príspevku na jedno miesto v zariadení na rozpočtový rok</t>
  </si>
  <si>
    <t>Z toho</t>
  </si>
  <si>
    <t>Integračné centrum</t>
  </si>
  <si>
    <t>Nocľaháreň</t>
  </si>
  <si>
    <t>Útulok</t>
  </si>
  <si>
    <t>Nízkoprahová sociálna služba pre deti a rodinu</t>
  </si>
  <si>
    <t>Pomoc pri osobnej starostlivosti o dieťa</t>
  </si>
  <si>
    <t>Zariadenie dočasnej starostlivosti o deti</t>
  </si>
  <si>
    <t>Zariadenie starostlivosti o deti do troch rokov</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</si>
  <si>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</si>
  <si>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</si>
  <si>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</si>
  <si>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</si>
  <si>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</si>
  <si>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</si>
  <si>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</si>
  <si>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</si>
  <si>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</si>
  <si>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</si>
  <si>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</si>
  <si>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</si>
  <si>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Podpora samostatného bývania</t>
  </si>
  <si>
    <t>Jedáleň</t>
  </si>
  <si>
    <t>Práčovňa</t>
  </si>
  <si>
    <t>Stredisko osobnej hygieny</t>
  </si>
  <si>
    <t>obce</t>
  </si>
  <si>
    <t>Zamestnanci (v prepočítaných stavoch)</t>
  </si>
  <si>
    <t>Príjmy poskytovateľov  (v €)</t>
  </si>
  <si>
    <t>Výdavky poskytovateľov (v €)</t>
  </si>
  <si>
    <t>Priemerný evidenčný počet zamestnancov prepočítaný</t>
  </si>
  <si>
    <t>Deti umiestnené na základe rozhodnutia súdu do zariadení na výkon rozhodnutia súdu /predbežné opatrenie, výchovné opatrenie, ústavná starostlivosť a ochranná výchova/ k 31. 12.</t>
  </si>
  <si>
    <t>Jednotlivé formy starostlivosti v detských domovoch</t>
  </si>
  <si>
    <t>Počty umiestnených detí a mladých dospelých v jednotlivých formách starostlivosti v detských domovoch k 31.12.</t>
  </si>
  <si>
    <t>Finančný príspevok na poskytovanie sociálnej služby v zariadeniach podmienených odkázanosťou</t>
  </si>
  <si>
    <t>Finančný príspevok na poskytovanie sociálnej služby v zariadeniach krízovej intervencie</t>
  </si>
  <si>
    <t xml:space="preserve">Opatrovateľská služba  </t>
  </si>
  <si>
    <t>Počet žiadateľov o zabezpečenie poskytovania sociálnej služby vo vybraných druhoch zariadení sociálnych služieb</t>
  </si>
  <si>
    <t>Ročný výkaz o vykonávaní poradensko-psychologických služieb</t>
  </si>
  <si>
    <t>Centrálny register sociálnych služieb</t>
  </si>
  <si>
    <t>Tabuľka 37</t>
  </si>
  <si>
    <t>Tabuľka 38</t>
  </si>
  <si>
    <t>Príloha ku kapitole 3 - 4.časť</t>
  </si>
  <si>
    <t>Obdobie DP</t>
  </si>
  <si>
    <t>Určenie sumy minimálneho dôchodku</t>
  </si>
  <si>
    <t>45*</t>
  </si>
  <si>
    <t>Rok narodenia poistenca</t>
  </si>
  <si>
    <t>Dôchodkový vek</t>
  </si>
  <si>
    <t>mužov</t>
  </si>
  <si>
    <t>žien s počtom vychovaných detí</t>
  </si>
  <si>
    <t>3 alebo 4</t>
  </si>
  <si>
    <t>5 a viac</t>
  </si>
  <si>
    <t>1943 a menej</t>
  </si>
  <si>
    <t>60r</t>
  </si>
  <si>
    <t>57r</t>
  </si>
  <si>
    <t>56r</t>
  </si>
  <si>
    <t>55r</t>
  </si>
  <si>
    <t>54r</t>
  </si>
  <si>
    <t>53r</t>
  </si>
  <si>
    <t>60r 9m</t>
  </si>
  <si>
    <t>61r 6m</t>
  </si>
  <si>
    <t>62r</t>
  </si>
  <si>
    <t>57r 9m</t>
  </si>
  <si>
    <t>58r 6m</t>
  </si>
  <si>
    <t>56r 9m</t>
  </si>
  <si>
    <t>59r 3m</t>
  </si>
  <si>
    <t>57r 6m</t>
  </si>
  <si>
    <t>55r 9m</t>
  </si>
  <si>
    <t>58r 3m</t>
  </si>
  <si>
    <t>56r 6m</t>
  </si>
  <si>
    <t>54r 9m</t>
  </si>
  <si>
    <t>59r</t>
  </si>
  <si>
    <t>57r 3m</t>
  </si>
  <si>
    <t>55r 6m</t>
  </si>
  <si>
    <t>53r 9m</t>
  </si>
  <si>
    <t>59r 9m</t>
  </si>
  <si>
    <t>58r</t>
  </si>
  <si>
    <t>56r 3m</t>
  </si>
  <si>
    <t>54r 6m</t>
  </si>
  <si>
    <t>60r 6m</t>
  </si>
  <si>
    <t>58r 9m</t>
  </si>
  <si>
    <t>55r 3m</t>
  </si>
  <si>
    <t>61r 3m</t>
  </si>
  <si>
    <t>59r 6m</t>
  </si>
  <si>
    <t>62r 76d</t>
  </si>
  <si>
    <t>60r 3m</t>
  </si>
  <si>
    <t>62r 139d</t>
  </si>
  <si>
    <t>61r</t>
  </si>
  <si>
    <t>62r 6m</t>
  </si>
  <si>
    <t>61r 9m</t>
  </si>
  <si>
    <t>62r 8m</t>
  </si>
  <si>
    <t>62r 7m</t>
  </si>
  <si>
    <t>62r 1m</t>
  </si>
  <si>
    <t>62r 10m</t>
  </si>
  <si>
    <t>62r 5m</t>
  </si>
  <si>
    <t>63r</t>
  </si>
  <si>
    <t>62r 9m</t>
  </si>
  <si>
    <t>61r 10m</t>
  </si>
  <si>
    <t>63r 2m</t>
  </si>
  <si>
    <t>62r 2m</t>
  </si>
  <si>
    <t>63r 4m</t>
  </si>
  <si>
    <t>61r 7m</t>
  </si>
  <si>
    <t>63r 6m</t>
  </si>
  <si>
    <t>61r 11m</t>
  </si>
  <si>
    <t>63r 8m</t>
  </si>
  <si>
    <t>62r 3m</t>
  </si>
  <si>
    <t>63r 10m</t>
  </si>
  <si>
    <t>1966 a viac</t>
  </si>
  <si>
    <t>64r</t>
  </si>
  <si>
    <t xml:space="preserve">Tabuľka 3.2 Výška a spôsob výpočtu minimálneho dôchodku </t>
  </si>
  <si>
    <t>3.1 Sociálne poistenie</t>
  </si>
  <si>
    <t>Pozn. DP – dôchodkové poistenie; PM - priemerná mzda; ŽM - životné minimum</t>
  </si>
  <si>
    <t xml:space="preserve"> </t>
  </si>
  <si>
    <t>Predčasný starobný (sólo + v súbehu) spolu</t>
  </si>
  <si>
    <t>Invalidný (sólo + v súbehu) spolu</t>
  </si>
  <si>
    <t>rok 2019</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</si>
  <si>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</si>
  <si>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</si>
  <si>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</si>
  <si>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</si>
  <si>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</si>
  <si>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</si>
  <si>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 xml:space="preserve">Podiel majetku </t>
  </si>
  <si>
    <r>
      <t>v %</t>
    </r>
    <r>
      <rPr>
        <sz val="8"/>
        <color theme="1"/>
        <rFont val="Arial Narrow"/>
        <family val="2"/>
        <charset val="238"/>
      </rPr>
      <t> </t>
    </r>
  </si>
  <si>
    <t>Zhodnotenie v roku 2019</t>
  </si>
  <si>
    <t>Ročné zhodnotenie doplnkových dôchodkových fondov</t>
  </si>
  <si>
    <t>dôchodcov</t>
  </si>
  <si>
    <t>-</t>
  </si>
  <si>
    <t xml:space="preserve">Starobný </t>
  </si>
  <si>
    <t>Počet poberateľov dôchodku : muži a ženy spolu</t>
  </si>
  <si>
    <t>265,1 – 325</t>
  </si>
  <si>
    <t>325,1 – 425</t>
  </si>
  <si>
    <t>425,1 – 530</t>
  </si>
  <si>
    <t>530,1 – 665</t>
  </si>
  <si>
    <t>DSS</t>
  </si>
  <si>
    <t>Fond</t>
  </si>
  <si>
    <t>GARANT dlhopisový garantovaný d.f.</t>
  </si>
  <si>
    <t>NN, d.s.s., a.s.</t>
  </si>
  <si>
    <t>VÚB Generali, d.s.s., a.s.</t>
  </si>
  <si>
    <t>KLASIK dlhopisový garantovaný d.f.</t>
  </si>
  <si>
    <t>PROGRES akciový negarantovaný d.f.</t>
  </si>
  <si>
    <t>Dynamika akciový negarantovaný d.f.</t>
  </si>
  <si>
    <t>PROFIT akciový negarantovaný d.f.</t>
  </si>
  <si>
    <t>INDEX indexový negarantovaný d.f.</t>
  </si>
  <si>
    <t>Harmónia zmiešaný negarantovaný d.f.</t>
  </si>
  <si>
    <t>MIX zmiešaný negarantovaný d.f.</t>
  </si>
  <si>
    <t>Zdroj: Asociácia dôchodkových správcovských spoločností</t>
  </si>
  <si>
    <t>Globálny akciový d.d.f.</t>
  </si>
  <si>
    <t>Indexový globálny d.d.f.</t>
  </si>
  <si>
    <t>Konzervatívny príspevkový d.d.f.</t>
  </si>
  <si>
    <t>Vyvážený príspevkový d.d.f.</t>
  </si>
  <si>
    <t>Rastový príspevkový d.d.f.</t>
  </si>
  <si>
    <t>Indexový príspevkový d.d.f.</t>
  </si>
  <si>
    <t>Stabilita príspevkový d.d.f.</t>
  </si>
  <si>
    <t>Stabilita akciový príspevkový d.d.f.</t>
  </si>
  <si>
    <t>Úhrn peňažných príspevkov na úpravu garáže v období siedmich rokov</t>
  </si>
  <si>
    <t>– na kúpu druhého mechanického vozíka</t>
  </si>
  <si>
    <t>– na kúpu druhého elektrického vozíka je</t>
  </si>
  <si>
    <t>– na kúpu druhého načúvacieho aparátu je</t>
  </si>
  <si>
    <t>– na kúpu osobného motorového vozidla s automatickou prevodovkou</t>
  </si>
  <si>
    <t>príjmy z úhrad</t>
  </si>
  <si>
    <t xml:space="preserve">príspevok MPSVR SR </t>
  </si>
  <si>
    <t>príjmy z rozpočtu samosprávneho kraja</t>
  </si>
  <si>
    <t>príjmy z rozpočtu obcí</t>
  </si>
  <si>
    <t>príjmy zo zdravotných poisťovní</t>
  </si>
  <si>
    <t>iné príjmy</t>
  </si>
  <si>
    <t>zariadenie opatrovateľskej služby</t>
  </si>
  <si>
    <t>zriadení vyšším územným celkom</t>
  </si>
  <si>
    <t>zriadení obcou</t>
  </si>
  <si>
    <t>Sociálne poradentvo a rehabilitácia</t>
  </si>
  <si>
    <t>Služby krízovej intervencie</t>
  </si>
  <si>
    <t>Složby na podporu rodiny s deťmi</t>
  </si>
  <si>
    <t>Služby pre osoby s ŤZP a nepriaz. zdr. stavom</t>
  </si>
  <si>
    <t xml:space="preserve">Služby IKT a podporné služby </t>
  </si>
  <si>
    <t>nízkoprah. s.služba pre deti a rodinu</t>
  </si>
  <si>
    <t>prepravná služba*</t>
  </si>
  <si>
    <t>krízová pomoc prostredníctvom IKT</t>
  </si>
  <si>
    <t>terénna služba krízovej intervencie</t>
  </si>
  <si>
    <t>"jasle"</t>
  </si>
  <si>
    <t>špecializované soc. poradenstvo</t>
  </si>
  <si>
    <t>* údaj z centrálneho registra</t>
  </si>
  <si>
    <t xml:space="preserve">Počet čakateľov na poskytovanie sociálnej služby v OPIO zariadení </t>
  </si>
  <si>
    <t>pobytová</t>
  </si>
  <si>
    <t>ambulantná</t>
  </si>
  <si>
    <t>terénna</t>
  </si>
  <si>
    <t>Počet miest/klientov podľa formy poskytovanej sociálnej služby</t>
  </si>
  <si>
    <t>celkové výdavky v roku 2018</t>
  </si>
  <si>
    <t xml:space="preserve">zariadenie pre seniorov </t>
  </si>
  <si>
    <t>Počet nevykonaných dohľadov podľa plánu zamerania činnosti</t>
  </si>
  <si>
    <t>kombinované zariadenie</t>
  </si>
  <si>
    <t>nízkoprahová soc.služba pre deti a rodinu</t>
  </si>
  <si>
    <t xml:space="preserve">zariadenie starostlivosti o deti do 3 rokov </t>
  </si>
  <si>
    <t>1 - Vzdelávanie</t>
  </si>
  <si>
    <t>2 - Iniciatíva na podporu zamestnanosti mladých ľudí</t>
  </si>
  <si>
    <t>3 - Zamestnanosť</t>
  </si>
  <si>
    <t>4 - Sociálne začlenenie</t>
  </si>
  <si>
    <t>5 - Integrácia marginalizovaných rómskych komunít</t>
  </si>
  <si>
    <t>6 - Technická vybavenosť v obciach s prítomnosťou MRK</t>
  </si>
  <si>
    <t>7 - Technická pomoc</t>
  </si>
  <si>
    <t>EÚ zdroje</t>
  </si>
  <si>
    <t>do 6 rokov</t>
  </si>
  <si>
    <t>do 15 rokov</t>
  </si>
  <si>
    <t>do 18 rokov</t>
  </si>
  <si>
    <t>Centrá pre deti a rodiny (program)</t>
  </si>
  <si>
    <t>Centrá pre deti a rodiny (špecializovaný program)</t>
  </si>
  <si>
    <t>Centrá pre deti a rodiny (resocializačný program)</t>
  </si>
  <si>
    <t xml:space="preserve">Liečebno-výchovné sanatoria </t>
  </si>
  <si>
    <t>NO, VO, ÚS</t>
  </si>
  <si>
    <t>Profesionálne náhradné rodiny</t>
  </si>
  <si>
    <t>v profesionálnej náhradnej rodine</t>
  </si>
  <si>
    <t>Kapacita</t>
  </si>
  <si>
    <t>Sociálna rehabilitácia</t>
  </si>
  <si>
    <t>Služby krízovej intervencie (z toho)</t>
  </si>
  <si>
    <t>Komunitné centrum</t>
  </si>
  <si>
    <t>Zariadenie núdzového bývania</t>
  </si>
  <si>
    <t>Služby na podporu rodiny s deťmi (z toho)</t>
  </si>
  <si>
    <t>Služby pre osoby s ŤZP a nepriaz. zdr. stavom (z toho)</t>
  </si>
  <si>
    <t>osoby v dôchodkovom veku</t>
  </si>
  <si>
    <t>diabetici</t>
  </si>
  <si>
    <t>s psychotickou liečbou</t>
  </si>
  <si>
    <t>s demenciou a užívajúci neuroleptiká</t>
  </si>
  <si>
    <t>užívajúci antidepresíva</t>
  </si>
  <si>
    <t>opatrovaní na lôžku</t>
  </si>
  <si>
    <t>pozbavení spôsobilosti na právne úkony (a s obmedz. spôsobilosťou)</t>
  </si>
  <si>
    <t>cudzinci</t>
  </si>
  <si>
    <t xml:space="preserve">Domovy sociálnych služieb </t>
  </si>
  <si>
    <t>Počet žiadateľov o poskytovanie sociálnej služby v zariadení</t>
  </si>
  <si>
    <t>Druh výzvy</t>
  </si>
  <si>
    <t>Vyhlasovateľ výzvy</t>
  </si>
  <si>
    <t>Priame vyzvanie</t>
  </si>
  <si>
    <t>ESF</t>
  </si>
  <si>
    <t>Riadiaci orgán OP Ľudské zdroje</t>
  </si>
  <si>
    <t xml:space="preserve"> - Štátom platené poistné</t>
  </si>
  <si>
    <t>07C020D</t>
  </si>
  <si>
    <t xml:space="preserve"> - Štátne centrá pre deti a rodiny</t>
  </si>
  <si>
    <t xml:space="preserve"> - Neštátne centrá pre deti a rodiny</t>
  </si>
  <si>
    <t>0EK0H04</t>
  </si>
  <si>
    <t xml:space="preserve"> - IS Riadenie Sociálnych Dávok</t>
  </si>
  <si>
    <t>0EK0H05</t>
  </si>
  <si>
    <t xml:space="preserve"> - IS KIDS</t>
  </si>
  <si>
    <t>0EK0H06</t>
  </si>
  <si>
    <t xml:space="preserve"> - Informačný Systém Služieb Zamestnanosti</t>
  </si>
  <si>
    <t>domovy sociálnych služieb</t>
  </si>
  <si>
    <t xml:space="preserve">- pre člena domácnosti podľa § 7 ods. 2 písm. a) až c), f) až h) </t>
  </si>
  <si>
    <t>- pre člena domácnosti, ktorým je tehotná žena (od začiatku štvrtého mesiaca tehotenstva)</t>
  </si>
  <si>
    <t>- pre člena domácnosti, ktorým je rodič dieťaťa do jedného roku veku</t>
  </si>
  <si>
    <t>- pre člena domácnosti podľa § 12 ods. 3 písm. a) – príjem zo závislej činnosti najmenej vo výške mesačnej minimálnej mzdy</t>
  </si>
  <si>
    <t>- pre člena domácnosti podľa § 12 ods. 3 písm. b) až d)</t>
  </si>
  <si>
    <t>- pre člena domácnosti podľa § 7 ods. 2 písm. e) a j) (nepriaznivý zdravotný stav a tehotná žena od začiatku ôsmeho týždňa pred očakávaným dňom pôrodu</t>
  </si>
  <si>
    <t>OCHRANNÝ PRÍSPEVOK</t>
  </si>
  <si>
    <t>Uchádzači o zamestnanie</t>
  </si>
  <si>
    <t>Žiadateľ</t>
  </si>
  <si>
    <t>Ústredie práce, sociálnych vecí a rodiny</t>
  </si>
  <si>
    <t>Zdroj: Eurostat – ESSPROS, údaje extrahované 03.06.2020</t>
  </si>
  <si>
    <t>a. s. – akciová spoločnosť</t>
  </si>
  <si>
    <t>b. c. – bežné ceny</t>
  </si>
  <si>
    <t>EA19 – krajiny Európskej únie platiace v roku 2019 menou euro (Belgicko, Nemecko, Estónsko, Grécko, Španielsko, Francúzsko, Írsko, Taliansko, Lotyšsko, Litva, Luxembursko, Holandsko, Rakúsko, Portugalsko, Fínsko, Cyprus, Malta, Slovinsko, Slovensko)</t>
  </si>
  <si>
    <t>EŠIF – Európske štrukturálne a investičné fondy</t>
  </si>
  <si>
    <t>CHzP – choroba z povolania a/alebo profesionálna otrava</t>
  </si>
  <si>
    <t>IaPS – informačné a poradenské služby</t>
  </si>
  <si>
    <t>ISCP – Informačný systém o cene práce</t>
  </si>
  <si>
    <t>ITMS – IT monitorovací systém pre štrukturálne fondy a Kohézny fond</t>
  </si>
  <si>
    <t>IZM – Iniciatíva na podporu zamestnanosti mladých ľudí</t>
  </si>
  <si>
    <t>KIDS – informačný systém pre sociálnoprávnu ochranu detí a sociálnu kuratelu</t>
  </si>
  <si>
    <t>KMC – Koordinačno-metodické centrum pre rodovo podmienené a domáce násilie</t>
  </si>
  <si>
    <t>MPSVR SR – Ministerstvo práce, sociálnych vecí a rodiny SR ; ministerstvo</t>
  </si>
  <si>
    <t>MRŽaM– mzdový rozdiel žien a mužov</t>
  </si>
  <si>
    <t>s. c. – stále ceny</t>
  </si>
  <si>
    <t>SK ISCO-08 – štatistická klasifikácia zamestnaní, verzia 2016</t>
  </si>
  <si>
    <t>SPODaSK – sociálnoprávna ochrana detí a sociálna kuratela</t>
  </si>
  <si>
    <t xml:space="preserve">Správa – Správa o sociálnej situácii obyvateľstva Slovenskej republiky </t>
  </si>
  <si>
    <t>SPÚ – závažný pracovný úraz s následkom smrti</t>
  </si>
  <si>
    <t>ÚPSVR, Ústredie – Ústredie práce, sociálnych vecí a rodiny</t>
  </si>
  <si>
    <t xml:space="preserve">úrad PSVR – úrad práce, sociálnych vecí a rodiny </t>
  </si>
  <si>
    <t>VzPrTP – vzdelávanie a príprava pre trh práce</t>
  </si>
  <si>
    <t>ZUoZ - znevýhodnený uchádzač o zamestnanie</t>
  </si>
  <si>
    <r>
      <t>PP na osobnú asistenciu</t>
    </r>
    <r>
      <rPr>
        <sz val="11"/>
        <rFont val="Arial Narrow"/>
        <family val="2"/>
        <charset val="238"/>
      </rPr>
      <t xml:space="preserve"> – sadzba na jednu hodinu </t>
    </r>
  </si>
  <si>
    <r>
      <t>PP na kompenzáciu zvýšených výdavkov</t>
    </r>
    <r>
      <rPr>
        <sz val="11"/>
        <rFont val="Arial Narrow"/>
        <family val="2"/>
        <charset val="238"/>
      </rPr>
      <t>:</t>
    </r>
  </si>
  <si>
    <r>
      <t>-</t>
    </r>
    <r>
      <rPr>
        <sz val="7"/>
        <rFont val="Times New Roman"/>
        <family val="1"/>
        <charset val="238"/>
      </rPr>
      <t xml:space="preserve">          </t>
    </r>
    <r>
      <rPr>
        <b/>
        <sz val="11"/>
        <rFont val="Arial Narrow"/>
        <family val="2"/>
        <charset val="238"/>
      </rPr>
      <t>na diétne stravovanie</t>
    </r>
  </si>
  <si>
    <r>
      <t>-</t>
    </r>
    <r>
      <rPr>
        <sz val="7"/>
        <rFont val="Times New Roman"/>
        <family val="1"/>
        <charset val="238"/>
      </rPr>
      <t xml:space="preserve">          </t>
    </r>
    <r>
      <rPr>
        <b/>
        <sz val="11"/>
        <rFont val="Arial Narrow"/>
        <family val="2"/>
        <charset val="238"/>
      </rPr>
      <t>hygienu alebo opotrebovanie šatstva, bielizne, obuvi a bytového zariadenia</t>
    </r>
  </si>
  <si>
    <r>
      <t>-</t>
    </r>
    <r>
      <rPr>
        <sz val="7"/>
        <rFont val="Times New Roman"/>
        <family val="1"/>
        <charset val="238"/>
      </rPr>
      <t xml:space="preserve">          </t>
    </r>
    <r>
      <rPr>
        <b/>
        <sz val="11"/>
        <rFont val="Arial Narrow"/>
        <family val="2"/>
        <charset val="238"/>
      </rPr>
      <t>zabezpečenie prevádzky osobného motorového vozidla</t>
    </r>
  </si>
  <si>
    <r>
      <t>-</t>
    </r>
    <r>
      <rPr>
        <sz val="7"/>
        <rFont val="Times New Roman"/>
        <family val="1"/>
        <charset val="238"/>
      </rPr>
      <t xml:space="preserve">          </t>
    </r>
    <r>
      <rPr>
        <b/>
        <sz val="11"/>
        <rFont val="Arial Narrow"/>
        <family val="2"/>
        <charset val="238"/>
      </rPr>
      <t>starostlivosť o psa so špeciálnym výcvikom</t>
    </r>
  </si>
  <si>
    <r>
      <t>PP na opatrovanie</t>
    </r>
    <r>
      <rPr>
        <sz val="11"/>
        <rFont val="Arial Narrow"/>
        <family val="2"/>
        <charset val="238"/>
      </rPr>
      <t>:</t>
    </r>
  </si>
  <si>
    <r>
      <t>-</t>
    </r>
    <r>
      <rPr>
        <sz val="7"/>
        <rFont val="Times New Roman"/>
        <family val="1"/>
        <charset val="238"/>
      </rPr>
      <t xml:space="preserve">          </t>
    </r>
    <r>
      <rPr>
        <b/>
        <sz val="11"/>
        <rFont val="Arial Narrow"/>
        <family val="2"/>
        <charset val="238"/>
      </rPr>
      <t>FO</t>
    </r>
    <r>
      <rPr>
        <b/>
        <vertAlign val="superscript"/>
        <sz val="11"/>
        <rFont val="Arial Narrow"/>
        <family val="2"/>
        <charset val="238"/>
      </rPr>
      <t xml:space="preserve"> </t>
    </r>
    <r>
      <rPr>
        <b/>
        <sz val="11"/>
        <rFont val="Arial Narrow"/>
        <family val="2"/>
        <charset val="238"/>
      </rPr>
      <t>(opatrovateľ) nepoberá niektorú zo zákonom ustanovených dôchodkových dávok:</t>
    </r>
  </si>
  <si>
    <r>
      <t>-</t>
    </r>
    <r>
      <rPr>
        <sz val="7"/>
        <rFont val="Times New Roman"/>
        <family val="1"/>
        <charset val="238"/>
      </rPr>
      <t xml:space="preserve">          </t>
    </r>
    <r>
      <rPr>
        <b/>
        <sz val="11"/>
        <rFont val="Arial Narrow"/>
        <family val="2"/>
        <charset val="238"/>
      </rPr>
      <t>FO (opatrovateľ) poberá niektorú zo zákonom ustanovených dôchodkových dávok</t>
    </r>
  </si>
  <si>
    <t>Zdroj: ŠÚ SR  – ESSPROS</t>
  </si>
  <si>
    <t>ŠR SR * zdroj</t>
  </si>
  <si>
    <t>Tabuľka 16 Deti umiestnené na základe rozhodnutia súdu do zariadení na výkon rozhodnutia súdu /predbežné opatrenie, výchovné opatrenie, ústavná starostlivosť a ochranná výchova/ k 31. 12.</t>
  </si>
  <si>
    <t>Tabuľka 18 Počty umiestnených detí a mladých dospelých v jednotlivých formách starostlivosti v detských domovoch k 31.12.</t>
  </si>
  <si>
    <t>Tabuľka 23 Finančný príspevok na poskytovanie sociálnej služby v zariadeniach krízovej intervencie</t>
  </si>
  <si>
    <t xml:space="preserve">Tabuľka 25  Opatrovateľská služba  </t>
  </si>
  <si>
    <t>Tabuľka 26  Počet zariadení sociálnych služieb a ich kapacita</t>
  </si>
  <si>
    <t>Tabuľka 27 Prijímatelia sociálnej služby v zariadeniach sociálnych služieb</t>
  </si>
  <si>
    <t>Tabuľka  28 Výdavky zariadení sociálnych služieb</t>
  </si>
  <si>
    <t>Tabuľka  29 Príjmy zariadení sociálnych služieb</t>
  </si>
  <si>
    <t>Tabuľka 32 Počet žiadateľov o zabezpečenie poskytovania sociálnej služby vo vybraných druhoch zariadení sociálnych služieb</t>
  </si>
  <si>
    <t>ženy (%)</t>
  </si>
  <si>
    <t>Tabuľka 3.9</t>
  </si>
  <si>
    <t>Tabuľka 3.10</t>
  </si>
  <si>
    <t>Tabuľka 3.11</t>
  </si>
  <si>
    <t>Tabuľka 3.12</t>
  </si>
  <si>
    <t>Tabuľka 3.13</t>
  </si>
  <si>
    <t>Tabuľka 3.14</t>
  </si>
  <si>
    <t>Tabuľka 3.15</t>
  </si>
  <si>
    <t>Tabuľka 3.16</t>
  </si>
  <si>
    <t xml:space="preserve">Tabuľka 3.19 </t>
  </si>
  <si>
    <t>Graf 3.10</t>
  </si>
  <si>
    <t>Graf 3.16</t>
  </si>
  <si>
    <t>Graf 3.17</t>
  </si>
  <si>
    <t>Tabuľka 3.25</t>
  </si>
  <si>
    <t>Tabuľka 3.26</t>
  </si>
  <si>
    <t>Tabuľka 3.27</t>
  </si>
  <si>
    <t>Tabuľka 3.28</t>
  </si>
  <si>
    <t>Tabuľka 3.29</t>
  </si>
  <si>
    <t>Graf 3.20</t>
  </si>
  <si>
    <t>K3.4.7+K3.4.8 Sociálne služby a dotácie</t>
  </si>
  <si>
    <t>Graf 3.24</t>
  </si>
  <si>
    <t>Poskytovatelia sociálnych služieb podľa typu poskytovateľa a sociálnych služieb</t>
  </si>
  <si>
    <t>Graf 3.26</t>
  </si>
  <si>
    <t>Veková štruktúra príjmateľov sociálnej služby v OPIO zariadeniach</t>
  </si>
  <si>
    <t>Graf 3.27</t>
  </si>
  <si>
    <t>Graf 3.28</t>
  </si>
  <si>
    <t>Graf 3.29</t>
  </si>
  <si>
    <t>Graf 3.30</t>
  </si>
  <si>
    <t>Graf 3.31</t>
  </si>
  <si>
    <t>Graf 3.32</t>
  </si>
  <si>
    <t>Graf 3.33</t>
  </si>
  <si>
    <t>Graf 3.34</t>
  </si>
  <si>
    <t>Graf 3.35</t>
  </si>
  <si>
    <t>Graf 3.36</t>
  </si>
  <si>
    <t xml:space="preserve">Tabuľka 3.34 </t>
  </si>
  <si>
    <t xml:space="preserve">Eurostat – ESSPROS </t>
  </si>
  <si>
    <t>Graf 3.38</t>
  </si>
  <si>
    <t>Graf 3.39</t>
  </si>
  <si>
    <t>Graf 3.40</t>
  </si>
  <si>
    <t>Graf 3.41</t>
  </si>
  <si>
    <t>Graf 3.42</t>
  </si>
  <si>
    <t>Graf 3.43</t>
  </si>
  <si>
    <t>Tabuľka 3.36</t>
  </si>
  <si>
    <t>Tabuľka 12</t>
  </si>
  <si>
    <t>Tabuľka 13</t>
  </si>
  <si>
    <t>Tabuľka 14</t>
  </si>
  <si>
    <t>Tabuľka 15</t>
  </si>
  <si>
    <t>Tabuľka 16</t>
  </si>
  <si>
    <t>Tabuľka 17</t>
  </si>
  <si>
    <t>Tabuľka 18</t>
  </si>
  <si>
    <t>Tabuľka 19</t>
  </si>
  <si>
    <t>Tabuľka 20</t>
  </si>
  <si>
    <t>Tabuľka 21</t>
  </si>
  <si>
    <t>Tabuľka 22</t>
  </si>
  <si>
    <t>Tabuľka 23</t>
  </si>
  <si>
    <t>Tabuľka 24</t>
  </si>
  <si>
    <t>Tabuľka 25</t>
  </si>
  <si>
    <t>Tabuľka 26</t>
  </si>
  <si>
    <t>Tabuľka 27</t>
  </si>
  <si>
    <t>Tabuľka 28</t>
  </si>
  <si>
    <t>Tabuľka 29</t>
  </si>
  <si>
    <t>Príjmy zariadení sociálnych služieb</t>
  </si>
  <si>
    <t>Tabuľka 30</t>
  </si>
  <si>
    <t>Tabuľka 31</t>
  </si>
  <si>
    <t>Tabuľka 32</t>
  </si>
  <si>
    <t>Tabuľka 33</t>
  </si>
  <si>
    <t>Tabuľka 34</t>
  </si>
  <si>
    <t>Eurostat ESSPROS</t>
  </si>
  <si>
    <t>Tabuľka 35</t>
  </si>
  <si>
    <t>Tabuľka 36</t>
  </si>
  <si>
    <t>Tabuľka 39</t>
  </si>
  <si>
    <t>počet detí</t>
  </si>
  <si>
    <t>0 - 9 rokov</t>
  </si>
  <si>
    <t>10 - 14 rokov</t>
  </si>
  <si>
    <t>15 a viac rokov</t>
  </si>
  <si>
    <t>neplatené výživné (deti) 2020</t>
  </si>
  <si>
    <t>sirotský dôchodok (deti) 2020</t>
  </si>
  <si>
    <t>neplatené výživné  (poberatelia) 2020</t>
  </si>
  <si>
    <t>sirotský dôchodok (poberatelia) 2020</t>
  </si>
  <si>
    <t>2020 s pandemickým rodičovským príspevkom</t>
  </si>
  <si>
    <t xml:space="preserve">Tabuľka 17 Jednotlivé formy starostlivosti v centrách pre deti a rodiny s programom pre výkon súdnych rozhodnutí </t>
  </si>
  <si>
    <t>Rok 2020</t>
  </si>
  <si>
    <t>Zdroj: NBS; výpočet MPSVR SR</t>
  </si>
  <si>
    <t>*Pri PP na prepravu a PP na opatrovanie pre opatrovateľov nepoberajúcich dôchodkovú dávku do výpočtu výšky PP vstupujú aj ďalšie parametre, napríklad výška príjmu FO s ŤZP</t>
  </si>
  <si>
    <t>78 330 715</t>
  </si>
  <si>
    <t>2 923 167</t>
  </si>
  <si>
    <t>64 966 239</t>
  </si>
  <si>
    <t>15 141 092</t>
  </si>
  <si>
    <t>19 993 773</t>
  </si>
  <si>
    <t>29 800 108</t>
  </si>
  <si>
    <t>285 010 833</t>
  </si>
  <si>
    <t>1 821 990</t>
  </si>
  <si>
    <t>2 502</t>
  </si>
  <si>
    <t>9 290,01</t>
  </si>
  <si>
    <t>9 449 579</t>
  </si>
  <si>
    <t>6 808,75</t>
  </si>
  <si>
    <t>7 435 630</t>
  </si>
  <si>
    <t>4 379,07</t>
  </si>
  <si>
    <t>2 701,46</t>
  </si>
  <si>
    <t>2 443,47</t>
  </si>
  <si>
    <t>1 700 575</t>
  </si>
  <si>
    <t>1 288,60</t>
  </si>
  <si>
    <t>celkové výdavky v roku 2019</t>
  </si>
  <si>
    <t>rok 2020</t>
  </si>
  <si>
    <t>Príjmy celkom (z toho)</t>
  </si>
  <si>
    <t>Príjmy z úhrad</t>
  </si>
  <si>
    <t>Počet ZSS k 31.12. 2019</t>
  </si>
  <si>
    <t>Počet miest k 31.12.2019</t>
  </si>
  <si>
    <t>Celkové výdavky (v €) v roku 2019</t>
  </si>
  <si>
    <t>Tabuľka 30  Zamestnanci zariadení sociálnych služieb</t>
  </si>
  <si>
    <t>v tom počet dobrovoľníkov</t>
  </si>
  <si>
    <t>Zdroj: V(MPSVR SR) 10-01</t>
  </si>
  <si>
    <t>Celkové príjmy (v €) v roku 2019</t>
  </si>
  <si>
    <t xml:space="preserve"> - Dotácia na stravu pre dieťa v hmotnej núdzi   </t>
  </si>
  <si>
    <t>07C040H</t>
  </si>
  <si>
    <t xml:space="preserve"> - Kompenzačný príspevok baníkom</t>
  </si>
  <si>
    <t>Výkon št. spr. na úseku soc. vecí, rodiny, práce a zam.</t>
  </si>
  <si>
    <t xml:space="preserve"> - Implementačná agentúra</t>
  </si>
  <si>
    <t>Európsky orgán práce - ELA</t>
  </si>
  <si>
    <t>Medzirezortné programy a podprogramy, ktorých je kapitola gestorom a účastníkom</t>
  </si>
  <si>
    <t>Aktívna politika trhu práce a zvýš. zamest. - MPSVR SR</t>
  </si>
  <si>
    <t xml:space="preserve"> - Národné programy na rozvoj APTP a zvýšenie zamest.</t>
  </si>
  <si>
    <t xml:space="preserve">Informačné technológie financované zo štát. rozpočtu </t>
  </si>
  <si>
    <t xml:space="preserve">Informačné technológie financované zo ŠR - MPSVR SR </t>
  </si>
  <si>
    <t xml:space="preserve"> - Systémy vnútornej správy</t>
  </si>
  <si>
    <t xml:space="preserve"> - Špecializované systémy</t>
  </si>
  <si>
    <t xml:space="preserve"> - Podporná infraštruktúra</t>
  </si>
  <si>
    <t>0EK0H08</t>
  </si>
  <si>
    <t xml:space="preserve"> - IS SAP</t>
  </si>
  <si>
    <t>0EK0H09</t>
  </si>
  <si>
    <t xml:space="preserve"> - IS SOFTIP</t>
  </si>
  <si>
    <t>0EK0H0A</t>
  </si>
  <si>
    <t xml:space="preserve"> - IS DMS</t>
  </si>
  <si>
    <t>Hospodárska mobilizácia  - MPSVR SR</t>
  </si>
  <si>
    <t>Príspevky SR do medzinárod. organizácií  - MPSVR SR</t>
  </si>
  <si>
    <t>2020-01</t>
  </si>
  <si>
    <t>2020-02</t>
  </si>
  <si>
    <t>2020-03</t>
  </si>
  <si>
    <t>2020-04</t>
  </si>
  <si>
    <t>2020-05</t>
  </si>
  <si>
    <t>2020-06</t>
  </si>
  <si>
    <t>2020-07</t>
  </si>
  <si>
    <t>2020-08</t>
  </si>
  <si>
    <t>2020-09</t>
  </si>
  <si>
    <t>2020-10</t>
  </si>
  <si>
    <t>2020-11</t>
  </si>
  <si>
    <t>2020-12</t>
  </si>
  <si>
    <t>15 - 19 rokov</t>
  </si>
  <si>
    <t>20 - 24 rokov</t>
  </si>
  <si>
    <t>25 - 29 rokov</t>
  </si>
  <si>
    <t>30 - 34 rokov</t>
  </si>
  <si>
    <t>35 - 39 rokov</t>
  </si>
  <si>
    <t>40 - 44 rokov</t>
  </si>
  <si>
    <t>45 - 49 rokov</t>
  </si>
  <si>
    <t>50 - 54 rokov</t>
  </si>
  <si>
    <t>55 - 59 rokov</t>
  </si>
  <si>
    <t>60 a viac rokov</t>
  </si>
  <si>
    <t>Počet žiadateľov o SOS dotáciu</t>
  </si>
  <si>
    <t>Zhodnotenie za rok 2020</t>
  </si>
  <si>
    <t>Výška a spôsob výpočtu minimálneho dôchodku v roku 2021</t>
  </si>
  <si>
    <t>Tabuľka 3.6</t>
  </si>
  <si>
    <t>Tabuľka 3.7</t>
  </si>
  <si>
    <t>Tabuľka 3.8</t>
  </si>
  <si>
    <t>Tabuľka 3.17</t>
  </si>
  <si>
    <t>Tabuľka 3.18</t>
  </si>
  <si>
    <t xml:space="preserve">Tabuľka 3.20 </t>
  </si>
  <si>
    <t>Graf 3.4</t>
  </si>
  <si>
    <t>Tabuľka 3.22</t>
  </si>
  <si>
    <t xml:space="preserve">Tabuľka 3.23 </t>
  </si>
  <si>
    <t>Graf 3.7</t>
  </si>
  <si>
    <t>Graf 3.8</t>
  </si>
  <si>
    <t>Graf 3.9</t>
  </si>
  <si>
    <t>Graf 3.11</t>
  </si>
  <si>
    <t>Graf 3.12</t>
  </si>
  <si>
    <t>Graf 3.13</t>
  </si>
  <si>
    <t>Graf 3.14</t>
  </si>
  <si>
    <t>Graf 3.18</t>
  </si>
  <si>
    <t>Veková štruktúra žiadateľov o SOS dotáciu</t>
  </si>
  <si>
    <t>Graf 3.19</t>
  </si>
  <si>
    <t>Počet žiadateľov o SOS dotáciu z regionálneho pohľadu</t>
  </si>
  <si>
    <t xml:space="preserve">Tabuľka 3.24 </t>
  </si>
  <si>
    <t>Tabuľka 3.30</t>
  </si>
  <si>
    <t xml:space="preserve">Tabuľka 3.31 </t>
  </si>
  <si>
    <t xml:space="preserve">Graf 3.25 </t>
  </si>
  <si>
    <t>Graf 3.37</t>
  </si>
  <si>
    <t>Poskytovatelia sociálnych služieb podľa typu poskytovateľa</t>
  </si>
  <si>
    <t>Kapacity zariadení sociálnych služieb</t>
  </si>
  <si>
    <t>Žiadatelia o poskytovanie sociálnej služy v OPIO zariadení</t>
  </si>
  <si>
    <t>Vývoj celkového počtu žiadateľov o poskytovanie sociálnej služby v OPIO zariadení</t>
  </si>
  <si>
    <t>Počet miest /prijímateľov podľa formy poskytovanej OPIO sociálnej služby</t>
  </si>
  <si>
    <t>Tabuľka 3.35</t>
  </si>
  <si>
    <t>Tabuľka 3.37</t>
  </si>
  <si>
    <t>Tabuľka 3.38</t>
  </si>
  <si>
    <t>Tabuľka 3.39</t>
  </si>
  <si>
    <t>Tabuľka 3.40</t>
  </si>
  <si>
    <t>Tabuľka 3.41</t>
  </si>
  <si>
    <t>Tabuľka 3.42</t>
  </si>
  <si>
    <t>Tabuľka 3.43</t>
  </si>
  <si>
    <t>Tabuľka 3.44</t>
  </si>
  <si>
    <t>Dotácie poskytnuté v súlade so zákonom č. 544/2010 Z. z. v pôsobnosti MPSVR SR</t>
  </si>
  <si>
    <t>Graf 3.45</t>
  </si>
  <si>
    <t>Graf 3.46</t>
  </si>
  <si>
    <t>Tabuľka 3.46</t>
  </si>
  <si>
    <t>Počet registrovaných poskytovateľov sociálnych služieb</t>
  </si>
  <si>
    <t>Zamestnanci zariadení sociálnych služieb</t>
  </si>
  <si>
    <t>Suma minimálneho dôchodku 2021 - zmrazenie na úrovni roka 2020</t>
  </si>
  <si>
    <t>zmrazenie na úrovni hodnôt z roku 2020</t>
  </si>
  <si>
    <t>z toho pandemické</t>
  </si>
  <si>
    <t>Zdroj: NBS; výpočet: MPSVR SR</t>
  </si>
  <si>
    <t>Zhodnotenie v roku 2020</t>
  </si>
  <si>
    <t>Zdroj NBS; výpočet: MPSVR SR</t>
  </si>
  <si>
    <t>Suma dávok (mil. €)</t>
  </si>
  <si>
    <t>Priemerná výška dávky v €</t>
  </si>
  <si>
    <t xml:space="preserve">Suma dávok (mil. €) </t>
  </si>
  <si>
    <t>Priemerná  výška dávky v €</t>
  </si>
  <si>
    <t>Doplnkový starobný dôchodok*</t>
  </si>
  <si>
    <t>Doplnkový výsluhový dôchodok*</t>
  </si>
  <si>
    <t>2 960,8</t>
  </si>
  <si>
    <t>* priemerná mesačná výška dávky</t>
  </si>
  <si>
    <t>Graf 3.7 Podiel členov domácností v systéme pomoci v hmotnej núdzi z počtu obyvateľov v % v jednotlivých regiónoch (ku koncu roka)</t>
  </si>
  <si>
    <t>Graf 3.18 Veková štruktúra žiadateľov o SOS dotáciu</t>
  </si>
  <si>
    <t>Graf 3.19 Počet žiadateľov o SOS dotáciu z regionálneho pohľadu</t>
  </si>
  <si>
    <t>* ŽM - životné minimum pre nezaopatrené dieťa</t>
  </si>
  <si>
    <t>Graf 3.20 Počet detí podľa vekových kategórií, na ktoré bol vyplatený opakovaný príspevok dieťaťu</t>
  </si>
  <si>
    <t>Graf 3.21 Vývoj počtu FO* s ŤZP, ktorým boli poskytované peňažné príspevky na kompenzáciu</t>
  </si>
  <si>
    <t>Zdroj: RSD MIS, pri opakovaných príspevkoch je priemerná mesačná výška PP vypočítaná z vynaložených finančných prostriedkov bez doplatkov za oneskorený nárok</t>
  </si>
  <si>
    <t>*FO – fyzická osoba, poberajúca peňažný príspevok na opatrovanie (poberateľ)</t>
  </si>
  <si>
    <t xml:space="preserve">1. FO* poberajúca dôchodkovú dávku </t>
  </si>
  <si>
    <t>Tabuľka 3.36  Dohľady členené podľa druhu sociálnej služby</t>
  </si>
  <si>
    <t>Počet</t>
  </si>
  <si>
    <t xml:space="preserve">Počet začatých a neukončených dohľadov </t>
  </si>
  <si>
    <t>Plán</t>
  </si>
  <si>
    <t>Následné hodnotenie</t>
  </si>
  <si>
    <t>Tabuľka 3.42 Hodnotenie kvality členené podľa dosiahnutej úrovne kvality</t>
  </si>
  <si>
    <t>Celkové hodnotenie</t>
  </si>
  <si>
    <t>Percentuálne vyhodnotenie</t>
  </si>
  <si>
    <t>Počet poskytovateľov</t>
  </si>
  <si>
    <t>spĺňa výborne</t>
  </si>
  <si>
    <t>spĺňa veľmi dobre</t>
  </si>
  <si>
    <t>spĺňa dostatočne</t>
  </si>
  <si>
    <t>nespĺňa</t>
  </si>
  <si>
    <t>Nízkoprahové denné centrum</t>
  </si>
  <si>
    <t>Zariadenie starostlivosti o deti do troch rokov veku dieťaťa</t>
  </si>
  <si>
    <t>Opatrovateľská služba</t>
  </si>
  <si>
    <t>Zdroj: RO OP ĽZ ; * štátny rozpočet</t>
  </si>
  <si>
    <t>Nemocenské (vrátane poberateľov pandemických dávok)</t>
  </si>
  <si>
    <t>Ošetrovné (vrátane poberateľov pandemických dávok)</t>
  </si>
  <si>
    <t xml:space="preserve">Poznámka: NO – neodkladné opatrenie, VO – výchovné opatrenie, ÚS – ústavná starostlivosť
 OV – ochranná výchova
</t>
  </si>
  <si>
    <t>Zdroj: USPVaR</t>
  </si>
  <si>
    <t>Prijímatelia k 31. 12. 2019</t>
  </si>
  <si>
    <t>Kód výzvy / vyzvania</t>
  </si>
  <si>
    <t>Názov výzvy / vyzvania</t>
  </si>
  <si>
    <t>Dátum vyhlásenia výzvy/vyzva-nia</t>
  </si>
  <si>
    <t>Dátum ukonče-nia výzvy / vyzvania</t>
  </si>
  <si>
    <t>Finančná alokácia NFP (€)</t>
  </si>
  <si>
    <t>Finančná alokácia EÚ (€)</t>
  </si>
  <si>
    <t>Tabuľka 39 Čerpanie výdavkov kapitoly 22 – MPSVR SR podľa programového rozpočtovania</t>
  </si>
  <si>
    <t>Graf 3.2</t>
  </si>
  <si>
    <t>Graf 3.3</t>
  </si>
  <si>
    <t>Vývoj počtu FO s ŤZP, ktorým boli poskytované peňažné príspevky na kompenzáciu</t>
  </si>
  <si>
    <t>Graf 3.44</t>
  </si>
  <si>
    <t>Výška PP v € od 1. 7. 2021</t>
  </si>
  <si>
    <t>Výška PP v €* do 30. 6. 2021</t>
  </si>
  <si>
    <t>K 31.12. 2020</t>
  </si>
  <si>
    <t>K 31. 12. 2021</t>
  </si>
  <si>
    <t>Graf 3.22 Rozdelenie priemerného mesačného počtu poberateľov peňažného príspevku na osobnú asistenciu podľa vekových skupín v decembri 2020 a v decembri 2021</t>
  </si>
  <si>
    <t>Graf 3.23 Vývoj počtu poberateľov peňažného príspevku na kompenzáciu zvýšených výdavkov v roku 2020 a 2021</t>
  </si>
  <si>
    <t>Graf 3.24 Vývoj počtu poberateľov peňažného príspevku na opatrovanie v rokoch 2020 a 2021</t>
  </si>
  <si>
    <t>2021 s pandemickým rodičovským príspevkom</t>
  </si>
  <si>
    <t>Priemerný mesačný počet poberateľov v roku 2021</t>
  </si>
  <si>
    <t>neplatené výživné (deti) 2021</t>
  </si>
  <si>
    <t>sirotský dôchodok (deti) 2021</t>
  </si>
  <si>
    <t>neplatené výživné  (poberatelia) 2021</t>
  </si>
  <si>
    <t>sirotský dôchodok (poberatelia) 2021</t>
  </si>
  <si>
    <t>Graf 3.4 Vývoj počtu poberateľov (detí) náhradného výživného v rokoch 2020 a 2021</t>
  </si>
  <si>
    <t>6 -18 rokov</t>
  </si>
  <si>
    <t>18 - 30 rokov</t>
  </si>
  <si>
    <t>30 -65 rokov</t>
  </si>
  <si>
    <t>65 - 80 rokov</t>
  </si>
  <si>
    <t>80 a viac</t>
  </si>
  <si>
    <t>6-18 rokov</t>
  </si>
  <si>
    <t>6 – 18 rokov</t>
  </si>
  <si>
    <t>18 – 30 rokov</t>
  </si>
  <si>
    <t>30 – 65 rokov</t>
  </si>
  <si>
    <t>65 – 80 rokov</t>
  </si>
  <si>
    <t>viac ako 80 rokov</t>
  </si>
  <si>
    <t>Tabuľka 3.1 Dôchodkový vek účinný od 1. januára 2021</t>
  </si>
  <si>
    <t>* Suma pre 45 rokov je uvedená ako posledná, ale nejde o maximálnu mesačnú sumu minimálneho dôchodku, pretože získaných 46 rokov dôchodkového poistenia bude zodpovedať 33 % PM a 39 %  ŽM atď.</t>
  </si>
  <si>
    <t>Tabuľka 3.3 Počet prípadov a priemerná výška nemocenských dávok v roku 2021</t>
  </si>
  <si>
    <t>Priemerná výška dávky v roku 2021 (v €)</t>
  </si>
  <si>
    <t>v roku 2021</t>
  </si>
  <si>
    <t>2021/2020</t>
  </si>
  <si>
    <t>Dlhodobé ošetrovné</t>
  </si>
  <si>
    <t>Tehotenské</t>
  </si>
  <si>
    <t>Tabuľka 3.4 Počet vyplácaných dôchodkových dávok a priemerná výška dôchodkov v roku 2020 a 2021</t>
  </si>
  <si>
    <t>1 096 225</t>
  </si>
  <si>
    <t>1 693 600</t>
  </si>
  <si>
    <t>Tabuľka 3.5 Priemerná výška dôchodkov v súbehu v rokoch 2020 a 2021 k 31. 12.</t>
  </si>
  <si>
    <t>rok 2021</t>
  </si>
  <si>
    <t>Tabuľka 3.6 Hraničné sumy dôchodkov, od ktorých sa už uplatňovala percentuálna valorizácia v roku 2021</t>
  </si>
  <si>
    <t>Tabuľka 3.7 Výdavky na dávku garančného poistenia, počet prípadov a priemerná výška dávky v roku 2021</t>
  </si>
  <si>
    <t>X</t>
  </si>
  <si>
    <t>Tabuľka 3.8 Rozdelenie majetku v dôchodkových fondoch k 31.12.2021 (v mil. eur)</t>
  </si>
  <si>
    <t>Spolu k 31.12.2021</t>
  </si>
  <si>
    <t xml:space="preserve">365.life, d.s.s., a.s. </t>
  </si>
  <si>
    <t>Allianz-Slovenská d.s.s., a.s</t>
  </si>
  <si>
    <t>UNIQA, d.s.s., a.s.</t>
  </si>
  <si>
    <t>Tabuľka 3.9 Porovnanie rozdelenia majetku v dôchodkových fondoch za všetky DSS</t>
  </si>
  <si>
    <t>Tabuľka 3.10 Ročné zhodnotenie typov dôchodkových fondov</t>
  </si>
  <si>
    <t>Tabuľka 3.11 Počet sporiteľov v dôchodkových fondoch starobného dôchodkového sporenia k 31.12.2021</t>
  </si>
  <si>
    <t>1 680 220</t>
  </si>
  <si>
    <t>Tabuľka 3.12 Rozdelenie sporiteľov podľa veku k 31.12.2021</t>
  </si>
  <si>
    <t>Tabuľka 3.13 Ponuky a zmluvy na dôchodok zo starobného dôchodkového sporenia za rok 2021</t>
  </si>
  <si>
    <t>Zdroj: Sociálna poisťovňa; výpočet MPSVR SR, stav k 31.12.2021</t>
  </si>
  <si>
    <t>Tabuľka 3.14 Počet účastníkov v sporiacej a výplatnej fáze k 31.12.2020 a k 31.12.2021</t>
  </si>
  <si>
    <t>UNIQA d.d.s., a.s</t>
  </si>
  <si>
    <t>Tabuľka 3.15 Prehľad dávok z doplnkového dôchodkového sporenia k 31.12.2020 a k 31.12.2021</t>
  </si>
  <si>
    <t>3 636,9</t>
  </si>
  <si>
    <t>3 137,9</t>
  </si>
  <si>
    <t>3 401,1</t>
  </si>
  <si>
    <t>Tabuľka 3.16 Prehľad údajov o výške a zhodnotení majetku v doplnkových dôchodkových fondoch k 31. decembru 2021</t>
  </si>
  <si>
    <t>1 161,8</t>
  </si>
  <si>
    <t>1 200,5</t>
  </si>
  <si>
    <t>2 956,5</t>
  </si>
  <si>
    <t>3 070,1</t>
  </si>
  <si>
    <t>Tabuľka 1 Výdavky základného fondu nemocenského poistenia (ZFNP) a nemocenské dávky v roku 2021</t>
  </si>
  <si>
    <t>I. polrok 2021</t>
  </si>
  <si>
    <t xml:space="preserve">Dlhodobé ošetrovné </t>
  </si>
  <si>
    <t>Rok 2021</t>
  </si>
  <si>
    <t>pandemické spolu</t>
  </si>
  <si>
    <r>
      <t>Priemerná  mesačná výška dávky v €</t>
    </r>
    <r>
      <rPr>
        <sz val="8"/>
        <color theme="1"/>
        <rFont val="Arial Narrow"/>
        <family val="2"/>
        <charset val="238"/>
      </rPr>
      <t> </t>
    </r>
  </si>
  <si>
    <t>Tabuľka 2 Počet poberateľov samostatne vyplácaných dôchodkov a v súbehu s vdovským, resp. vdoveckým dôchodkom k 31.12.2021</t>
  </si>
  <si>
    <t>Invalidný (vrátane 19 085 tzv. invalidov z mladosti)</t>
  </si>
  <si>
    <t>Vdovský – sólo</t>
  </si>
  <si>
    <t>Počet poberateľov k 31. 12. 2021</t>
  </si>
  <si>
    <t>Priemerná výška k 31. 12. 2021</t>
  </si>
  <si>
    <t>Tabuľka 4 Rozdelenie poberateľov podľa výšky dôchodkových dávok k 31. 12. 2021</t>
  </si>
  <si>
    <t>Tabuľka 5 Prehľad výdavkov na dôchodkové dávky k 31. 12. 2021</t>
  </si>
  <si>
    <t>zvýšenie dôchodku za odboj, rehabilitáciu a deportáciu</t>
  </si>
  <si>
    <t>príplatok k dôchodku politickým väzňom</t>
  </si>
  <si>
    <t>jednorazové zvýšenie príspevku k dôchodku účastníkom národného boja za oslobodenie a vdovám a vdovcom po týchto osobách bez nákladov na výplatu</t>
  </si>
  <si>
    <t>zvýšenie sumy starobného dôchodku a sumy invalidného dôchodku vyplácaného po dovŕšení dôchodkového veku na sumu minimálneho dôchodku a úhrada výdavkov spojených s konaním o nároku</t>
  </si>
  <si>
    <t>vianočný príspevok – 2011 až 2019</t>
  </si>
  <si>
    <t>13. dôchodok 2020</t>
  </si>
  <si>
    <t>13. dôchodok 2021</t>
  </si>
  <si>
    <t>Tabuľka 6 Výdavky základného fondu úrazového poistenia (ZFÚP) v roku 2021</t>
  </si>
  <si>
    <t>z toho úrazový príplatok COVID-19</t>
  </si>
  <si>
    <t>Tabuľka 7 Priemerná výška a počet vyplatených dávok úrazového poistenia v roku 2021</t>
  </si>
  <si>
    <t>Počet vyplatených dávok celkom k 31.12.2021</t>
  </si>
  <si>
    <t>v roku 2021 (v tis. €)</t>
  </si>
  <si>
    <t>Odškodnenie prac. úrazov a chorôb z povolania zamestnancov zrušených zamestnávateľov, ktorých zakladateľom bol štát, alebo Fond národného majetku SR</t>
  </si>
  <si>
    <t>Úrazové dávky poskytované vojakom dobrovoľnej vojenskej prípravy podľa § 285 ods. 1 písm. i) zákona o sociálnom poistení</t>
  </si>
  <si>
    <t>Tabuľka 9 Výdavky základného fondu garančného poistenia (ZFGP) v roku 2021</t>
  </si>
  <si>
    <t>Tabuľka 10 Vyplatené dávky v nezamestnanosti, počet prípadov a priemerná výška dávky  v roku 2021</t>
  </si>
  <si>
    <t>Tabuľka 11 Počet poberateľov dávky v nezamestnanosti v členení podľa veku a pohlavia za rok 2021</t>
  </si>
  <si>
    <t>Graf 1 Rozdelenie sporiteľov v II. pilieri podľa veku k 31. 12. 2021</t>
  </si>
  <si>
    <t>Tabuľka 12 Zhodnotenie dôchodkových fondov v správe DSS za rok 2021</t>
  </si>
  <si>
    <t>365.life, d.s.s., a.s.</t>
  </si>
  <si>
    <t>365.life dlhopisový garantovaný d.f.</t>
  </si>
  <si>
    <t>SOLID - dlhopisový garantovaný d.f.</t>
  </si>
  <si>
    <t>UNIQA d.s.s., a.s.</t>
  </si>
  <si>
    <t>Dlhopisový garantovaný d.d.f.</t>
  </si>
  <si>
    <t>365.life akciový negarantovaný d.f.</t>
  </si>
  <si>
    <t>365.life indexový negarantovaný d.f.</t>
  </si>
  <si>
    <t>Rešpekt – Akciový negarantovaný ESG d.f.</t>
  </si>
  <si>
    <t>Index Global - indexový negarantovaný d.f.</t>
  </si>
  <si>
    <t>Akciový negarantovaný a.d.f.</t>
  </si>
  <si>
    <t>Indexový negarantovaný a.d.f.</t>
  </si>
  <si>
    <t>Zhodnotenie za rok 2021</t>
  </si>
  <si>
    <t>Tabuľka 13 Zhodnotenie príspevkových doplnkových dôchodkových fondov v správe DDS za rok 2021</t>
  </si>
  <si>
    <t>Doplnková dôchodková spoločnosť Tatra banky, a.s.</t>
  </si>
  <si>
    <t xml:space="preserve">Comfort life 2040, príspevkový d.d.f. </t>
  </si>
  <si>
    <t xml:space="preserve">Comfort life 2030, príspevkový d.d.f. </t>
  </si>
  <si>
    <t xml:space="preserve">Comfort life 2060, príspevkový d.d.f. </t>
  </si>
  <si>
    <t xml:space="preserve">Comfort life 2050, príspevkový d.d.f. </t>
  </si>
  <si>
    <t>Comfort life 2020, príspevkový d.d.f.</t>
  </si>
  <si>
    <t>NN Tatry - Sympatia, d.d.s., a.s</t>
  </si>
  <si>
    <t>Stabilita, d.d.s., a.s</t>
  </si>
  <si>
    <t>Stabilita indexový príspevkový d.d.f.</t>
  </si>
  <si>
    <t>UNIQA d.d.s., a.s.</t>
  </si>
  <si>
    <t>Prispevkový d.d.f.</t>
  </si>
  <si>
    <t>Graf 2 Veková štruktúra sporiteľov v II. pilieri k 31. 12. 2021</t>
  </si>
  <si>
    <t>Veková štruktúra sporiteľov v II. pilieri k 31. 12. 2021</t>
  </si>
  <si>
    <t>Počet sporiteľov k 31.12.2021</t>
  </si>
  <si>
    <t>Tabuľka 3.34 Prehľad výkonu dohľadu v roku 2021</t>
  </si>
  <si>
    <t>Prehľad výkonu dohľadu v roku 2021</t>
  </si>
  <si>
    <t>Počet prenesených dohľadov z roku 2020 a ukončených v roku 2021</t>
  </si>
  <si>
    <t>Počet začatých a ukončených dohľadov v  roku 2021 podľa plánu zamerania činnosti</t>
  </si>
  <si>
    <t>Počet začatých a ukončených dohľadov nad rámec zamerania činnosti v roku 2021</t>
  </si>
  <si>
    <t>Celkový počet vykonaných a ukončených dohľadov v roku 2021</t>
  </si>
  <si>
    <t xml:space="preserve">Tabuľka 3.35 Počet začatých a neukončených dohľadov v roku 2021     </t>
  </si>
  <si>
    <t>Počet začatých a neukončených dohľadov v roku 2021 podľa plánu zamerania činnosti</t>
  </si>
  <si>
    <t>Počet začatých a neukončených dohľadov v roku 2021 mimo zamerania činnosti</t>
  </si>
  <si>
    <t>Vykonané dohľady v roku 2021</t>
  </si>
  <si>
    <t>Presunuté dohľady do roku 2022</t>
  </si>
  <si>
    <t xml:space="preserve">Tabuľka 3.37 Počet oznámení poskytovateľov sociálnych služieb o použitých prostriedkoch netelesných a telesných obmedzení v roku 2021 podľa jednotlivých krajov </t>
  </si>
  <si>
    <t>Tabuľka 3.38 Prehľad o počte doručených oznámení o použití prostriedkov obmedzení podľa druhu sociálnej služby</t>
  </si>
  <si>
    <t>Počet obmedzení</t>
  </si>
  <si>
    <t xml:space="preserve">Druh zariadenia </t>
  </si>
  <si>
    <t>Graf 3.1 Vývoj aktuálnej hodnoty dôchodkovej jednotky jednotlivých typov dôchodkových fondov v roku 2021</t>
  </si>
  <si>
    <t>od 6 – do 18 rokov</t>
  </si>
  <si>
    <t>od 18 – do 30 rokov</t>
  </si>
  <si>
    <t>od 30 – do 65 rokov</t>
  </si>
  <si>
    <t>od 65 -do 80 rokov</t>
  </si>
  <si>
    <t xml:space="preserve">od 80 rokov a viac </t>
  </si>
  <si>
    <t>od 65 – do 80 rokov</t>
  </si>
  <si>
    <t>Poskytovatelia sociálnych služieb - 4.kvartál 2021</t>
  </si>
  <si>
    <t>zriadené alebo založené vyšším územným celkom</t>
  </si>
  <si>
    <t>poskytované obcou, alebo zriadené alebo založené obcou</t>
  </si>
  <si>
    <t>poskytované neverejnými poskytovateľmi</t>
  </si>
  <si>
    <t>Zdroj: Centrálny register poskytovateľov sociálnych služieb za IV.Q 2021</t>
  </si>
  <si>
    <t>Počet miest v zariadeniach v rokoch 2018 a 2020</t>
  </si>
  <si>
    <t>Zdroj: Vybrané údaje ŠÚ SR – Zariadenia sociálnych služieb v SR a V(MPSVR SR) 11-01, 7-01</t>
  </si>
  <si>
    <t>Zdroj: Vybrané údaje ŠÚ SR – Zariadenia sociálnych služieb v SR a V(MPSVR SR) 11-01,7-01</t>
  </si>
  <si>
    <t>celkové výdavky v roku 2020</t>
  </si>
  <si>
    <t>prepravná služba</t>
  </si>
  <si>
    <t>Tabuľka 24 Počet registrovaných poskytovateľov a sociálnych služieb</t>
  </si>
  <si>
    <t>Počet poskytovateľov sociálnych služieb(PSS)/sociálnych služieb a ich kapacít k 31.12.2021</t>
  </si>
  <si>
    <t>SR</t>
  </si>
  <si>
    <t>Obec, zriadení alebo založení obcou</t>
  </si>
  <si>
    <t>Zriadení alebo založení vyšším územným celkom</t>
  </si>
  <si>
    <t>Neverejní poskytovatelia</t>
  </si>
  <si>
    <t>Počet PSS</t>
  </si>
  <si>
    <t>Počet sociálnych služieb</t>
  </si>
  <si>
    <t>SR Spolu</t>
  </si>
  <si>
    <t>2311*</t>
  </si>
  <si>
    <t>1194*</t>
  </si>
  <si>
    <t>176*</t>
  </si>
  <si>
    <t>941*</t>
  </si>
  <si>
    <t>Terénna sociálna služba KI</t>
  </si>
  <si>
    <t>Domov na polceste</t>
  </si>
  <si>
    <t>Podpora zosúlaďovania rodinného a pracovného života</t>
  </si>
  <si>
    <t>Včasná intervencia</t>
  </si>
  <si>
    <t xml:space="preserve">Služby IKT </t>
  </si>
  <si>
    <t>Pomoc poskytovaná telekomunikačnými technológiami</t>
  </si>
  <si>
    <t>Podporné služby (z toho)</t>
  </si>
  <si>
    <t>Pomoc pri výkone opatrovníckych práv</t>
  </si>
  <si>
    <t>Samostatné odborné činnosti (z toho)</t>
  </si>
  <si>
    <t>Sociálne poradenstvo - základné</t>
  </si>
  <si>
    <t>Sociálne poradenstvo - špecializované</t>
  </si>
  <si>
    <t>Celkový súčet</t>
  </si>
  <si>
    <t>Zdroj: Centrálny register poskytovateľov sociálnych služieb za 4.štvrťrok 2021</t>
  </si>
  <si>
    <t>pozn*: počet PSS sa nerovná súčtu PSS za jednotlivé druhy sociálnych služieb, nakoľko jeden PSS môže poskytovať viac druhov sociálnych služieb</t>
  </si>
  <si>
    <t>Príjmy 2021 v €</t>
  </si>
  <si>
    <t>Počet zamestnancov (v prepočítaných stavoch)</t>
  </si>
  <si>
    <t>Výdavky 2021 v €</t>
  </si>
  <si>
    <t>Počet ZSS k 31.12. 2020</t>
  </si>
  <si>
    <t>Počet miest k 31.12.2020</t>
  </si>
  <si>
    <t>denne / ambulantne</t>
  </si>
  <si>
    <t>Zdroj: Vybrané údaje ŠÚ SR – Zariadenia sociálnych služieb v SR; v čase spracovania Správy údaje za rok 2021 nie sú k dispozícii</t>
  </si>
  <si>
    <t>Prijímatelia k 31. 12. 2020</t>
  </si>
  <si>
    <t>z toho v roku 2020</t>
  </si>
  <si>
    <t>muži / chlapci</t>
  </si>
  <si>
    <t>ženy / dievčatá</t>
  </si>
  <si>
    <t>Zdroj: Vybrané údaje výkazu ŠÚ SR – Zariadenia sociálnych služieb v SR /výkaz Soc 1-01/; v čase spracovania Správy údaje za rok 2021 nie sú k dispozícii</t>
  </si>
  <si>
    <t>Celkové výdavky (v €) v roku 2020</t>
  </si>
  <si>
    <t>Zdroj: Vybrané údaje Štatistického úradu SR – Zariadenia sociálnych služieb v SR; v čase spracovania Správy údaje za rok 2021 nie sú k dispozícii</t>
  </si>
  <si>
    <t>na zdravotnú starostlivosť</t>
  </si>
  <si>
    <t>na zdravot-nú starostlivosť</t>
  </si>
  <si>
    <t>Celkové príjmy (v €) v roku 2020</t>
  </si>
  <si>
    <t>Tabuľka 31 Vybrané druhy sociálnych služieb poskytované obcou, vyšším územným celkom alebo neverejnými poskytovateľmi sociálnych služieb k 31. 12. 2021</t>
  </si>
  <si>
    <t>Zdroj: V(MPSVR SR) 10-01 a V(MPSVR SR) 07-01</t>
  </si>
  <si>
    <t>* údaj o počte "obecných" poskytovateľov je z centrálneho registra poskytovateľov sociálnych služieb</t>
  </si>
  <si>
    <t>pomoc pri uplatňovaní opatrov. práv a povinností</t>
  </si>
  <si>
    <t>služba na podporu zosúlaďovania rodinného a pracovného života</t>
  </si>
  <si>
    <t>Počet pozitívne testovaných prijímateľov</t>
  </si>
  <si>
    <t>Počet pozitívne testovaných zamestnancov</t>
  </si>
  <si>
    <t>II. vlna pandémie</t>
  </si>
  <si>
    <t>III. vlna pandémie</t>
  </si>
  <si>
    <t>COVID-19 v zariadeniach sociálnych služieb v roku 2021</t>
  </si>
  <si>
    <t>Počet ZSS, ktoré hlásili mimoriadnu situáciu z dôvodu COVID-19</t>
  </si>
  <si>
    <t>Počet prijímateľov, ktorí na ochorenie COVID-19 zomreli</t>
  </si>
  <si>
    <t>Počet zamestnancov, ktorí na ochorenie COVID-19 zomreli</t>
  </si>
  <si>
    <t>Graf 3.25 Rozdelenie priemerného mesačného počtu opatrovaných na peňažnom príspevku na opatrovanie podľa vekových skupín v rokoch 2020 a 2021</t>
  </si>
  <si>
    <t>Tabuľka 21 Činnosť referátov poradensko-psychologických služieb v roku 2020 a 2021</t>
  </si>
  <si>
    <t>Skutočnosť 31.12.2021</t>
  </si>
  <si>
    <t xml:space="preserve"> - Dotácia na podporu výchovy  k stravovacím návykom dieťaťa </t>
  </si>
  <si>
    <t>Vianočný príspevok dôchodcom</t>
  </si>
  <si>
    <t>07C0D</t>
  </si>
  <si>
    <t>Plán obnovy a odolnosti</t>
  </si>
  <si>
    <t>07C0D01</t>
  </si>
  <si>
    <t xml:space="preserve"> - Implementačné kapacity</t>
  </si>
  <si>
    <t>07C0D02</t>
  </si>
  <si>
    <t xml:space="preserve"> - Rozvoj kapacít sociálnych služieb</t>
  </si>
  <si>
    <t>07E03</t>
  </si>
  <si>
    <t>07E0301</t>
  </si>
  <si>
    <t>07E04</t>
  </si>
  <si>
    <t>07E05</t>
  </si>
  <si>
    <t>07E06</t>
  </si>
  <si>
    <t>06G1S05</t>
  </si>
  <si>
    <t xml:space="preserve"> - REACT - EÚ</t>
  </si>
  <si>
    <t>06G1S06</t>
  </si>
  <si>
    <t xml:space="preserve"> - Technická pomoc REACT - EÚ</t>
  </si>
  <si>
    <t>09706</t>
  </si>
  <si>
    <t>Index 2021/2020</t>
  </si>
  <si>
    <t>Tabuľka 3.45 Vybrané druhy dotácií čerpané v súlade so zákonom č. 544/2010 Z. z. v pôsobnosti MPSVR SR</t>
  </si>
  <si>
    <t>Zdroj: Návrh záverečného účtu za rok 2021</t>
  </si>
  <si>
    <t>– na podporu rozvoja sociálnych služieb a na podporu vykonávania opatrení sociálnoprávnej ochrany detí a sociálnej kurately (§ 3)</t>
  </si>
  <si>
    <t>– na podporu rekondičných aktivít, členstva v medzi­národných organizáciách, podporu edičnej činnosti (§ 6,7,8)</t>
  </si>
  <si>
    <t>– na podporu humanitárnej pomoci právnickým osobám (§ 9), mimo výživových doplnkov a odmien pre zar. soc. služieb</t>
  </si>
  <si>
    <t>– rodová rovnosť (§ 9a)</t>
  </si>
  <si>
    <t>– na podporu plnenia funkcií rodiny (§ 9b)</t>
  </si>
  <si>
    <t>– na podporu dobrovoľníckej činnosti (§ 9c)</t>
  </si>
  <si>
    <t>Sumy pomoci v hmotnej núdzi a osobitného príspevku platné v roku 2021 (od 1. januára 2021)</t>
  </si>
  <si>
    <t>Zdroj: RSD MIS, priemerná výška dávky vypočítaná z vynaložených finančných prostriedkov vyplatených v štandardnom nároku</t>
  </si>
  <si>
    <t>Graf 3.5 Vývoj počtu príjemcov pomoci v hmotnej núdzi v priebehu rokov 2020 a 2021</t>
  </si>
  <si>
    <t>Graf 3.6 Percentuálne zastúpenie jednotlivých skupín príjemcov pomoci v hmotnej núdzi v roku 2021</t>
  </si>
  <si>
    <t xml:space="preserve">2021 priemer </t>
  </si>
  <si>
    <t>2021 priemer v %</t>
  </si>
  <si>
    <t>Graf 3.8 Členovia domácností v systéme pomoci v hmotnej núdzi v členení podľa veku a pohlavia v roku 2021</t>
  </si>
  <si>
    <t>Graf 3.9 Rozdelenie priznaných ochranných príspevkov podľa výšky nároku (priemer za rok 2021)</t>
  </si>
  <si>
    <t>OP v sume 69,40 €</t>
  </si>
  <si>
    <t>OP v sume 38,10 €</t>
  </si>
  <si>
    <t>OP v sume 14,90 €</t>
  </si>
  <si>
    <t xml:space="preserve">Graf 3.10 Rozdelenie priznaných aktivačných príspevkov podľa dôvodu priznania (priemer za rok 2021)
</t>
  </si>
  <si>
    <t>Graf 3.11 Vývoj aktivačného príspevku priznaného zamestnaným osobám s príjmom na úrovni minimálnej mzdy za obdobie 2020 - 2021</t>
  </si>
  <si>
    <t>2021-01</t>
  </si>
  <si>
    <t>2021-02</t>
  </si>
  <si>
    <t>2021-03</t>
  </si>
  <si>
    <t>2021-04</t>
  </si>
  <si>
    <t>2021-05</t>
  </si>
  <si>
    <t>2021-06</t>
  </si>
  <si>
    <t>2021-07</t>
  </si>
  <si>
    <t>2021-08</t>
  </si>
  <si>
    <t>2021-09</t>
  </si>
  <si>
    <t>2021-10</t>
  </si>
  <si>
    <t>2021-11</t>
  </si>
  <si>
    <t>2021-12</t>
  </si>
  <si>
    <t>Graf 3.12 Rozdelenie priznaných príspevkov na bývanie podľa veľkosti domácnosti (priemer za rok 2021)</t>
  </si>
  <si>
    <t>Graf 3.14 Vývoj počtu poskytnutých osobitných príspevkov v rokoch 2020 a 2021</t>
  </si>
  <si>
    <t>Graf 3.13 Vývoj podielu príjemcov osobitného príspevku podľa toho či sú alebo nie sú naďalej v systéme pomoci v hmotnej núdzi 2020 a 2021</t>
  </si>
  <si>
    <t>Graf 3.15 Vývoj počtu detí, na ktoré sa poskytla dotácia na stravu za roky 2020 a 2021</t>
  </si>
  <si>
    <t>dotácia na stravu</t>
  </si>
  <si>
    <t>dotácia na školské potreby</t>
  </si>
  <si>
    <t>Graf 3.16 Regionálne rozdelenie detí, na ktoré sa poskytla dotácia na stravu 2021 (priemer)</t>
  </si>
  <si>
    <t>Graf 3.17 Regionálne rozdelenie detí, na ktoré sa poskytla dotácia na školské potreby 2021 (priemer)</t>
  </si>
  <si>
    <t>829,86 eur</t>
  </si>
  <si>
    <t>10,2 nás. sumy ŽM *</t>
  </si>
  <si>
    <t>Do 10 rokov</t>
  </si>
  <si>
    <t>2 nás. sumy ŽM *</t>
  </si>
  <si>
    <t>Od 10 do 15 rokov</t>
  </si>
  <si>
    <t>2,3 nás. sumy ŽM *</t>
  </si>
  <si>
    <t>Nad 15 rokov</t>
  </si>
  <si>
    <t>2,5 nás. sumy ŽM *</t>
  </si>
  <si>
    <t>1,95 nás. sumy ŽM *</t>
  </si>
  <si>
    <t>1,39 nás. sumy ŽM *</t>
  </si>
  <si>
    <t>0,8 nás. sumy ŽM *</t>
  </si>
  <si>
    <r>
      <t>Tabuľka 14</t>
    </r>
    <r>
      <rPr>
        <b/>
        <i/>
        <sz val="11"/>
        <color theme="1"/>
        <rFont val="Arial Narrow"/>
        <family val="2"/>
        <charset val="238"/>
      </rPr>
      <t xml:space="preserve"> </t>
    </r>
    <r>
      <rPr>
        <b/>
        <sz val="11"/>
        <color theme="1"/>
        <rFont val="Arial Narrow"/>
        <family val="2"/>
        <charset val="238"/>
      </rPr>
      <t>Počet poberateľov a čerpanie finančných prostriedkov na resocializačný príspevok v rokoch 2020 a 2021</t>
    </r>
  </si>
  <si>
    <t>Tabuľka 15 Pomoc deťom týraným, sexuálne zneužívaným a šikanovaným v roku 2021</t>
  </si>
  <si>
    <t>Tabuľka 19 Celkový počet detí zverených do jednotlivých foriem náhradnej rodinnej starostlivosti v rokoch 2020 a 2021</t>
  </si>
  <si>
    <t>Tabuľka 20 Základné štatistické údaje o činnosti RPPS za roky 2020 a 2021</t>
  </si>
  <si>
    <t>Percentuálny podiel príjmov na sociálnu ochranu v SR, 2019 - podklad pre graf</t>
  </si>
  <si>
    <t>Zdroj: ŠÚ SR – ESSPROS</t>
  </si>
  <si>
    <t>EU27</t>
  </si>
  <si>
    <t>EU 27</t>
  </si>
  <si>
    <t>Graf 3.45 Testované dávky sociálnej ochrany (% zo všetkých sociálnych dávok), 2019</t>
  </si>
  <si>
    <t>Zoznam tabuliek a grafov použitých v Správe o sociálnej situácii obyvateľstva Slovenskej republiky za rok 2021 v 3. kapitole a jej prílohách</t>
  </si>
  <si>
    <t>Číslo tabuľky/grafu v SoSS</t>
  </si>
  <si>
    <t>Názov tabuľky/grafu v SoSS</t>
  </si>
  <si>
    <t>Názov podkapitoly v SoSS</t>
  </si>
  <si>
    <t>Názov kapitoly v SoSS</t>
  </si>
  <si>
    <t>SoSS - Správa o sociálnej situácii obyvateľstva Slovenskej republiky za rok 2021</t>
  </si>
  <si>
    <t xml:space="preserve">Dôchodkový vek účinný od 1. januára 2021 </t>
  </si>
  <si>
    <t>Počet prípadov a priemerná výška nemocenských dávok v roku 2021</t>
  </si>
  <si>
    <t>Hraničné sumy dôchodkov, od ktorých sa už uplatňovala percentuálna valorizácia v roku 2021</t>
  </si>
  <si>
    <t>Výdavky na dávku garančného poistenia, počet prípadov a priemerná výška dávky v eurách v roku 2021</t>
  </si>
  <si>
    <t>Rozdelenie majetku v dôchodkových fondoch k 31.12.2021 (v mil. eur)</t>
  </si>
  <si>
    <t>Počet sporiteľov v dôchodkových fondoch starobného dôchodkového sporenia k 31.12.2021</t>
  </si>
  <si>
    <t>Rozdelenie sporiteľov podľa veku k 31.12.2021</t>
  </si>
  <si>
    <t>Ponuky a zmluvy na dôchodok zo starobného dôchodkového sporenia za rok 2021</t>
  </si>
  <si>
    <t>Prehľad údajov o výške a zhodnotení majetku v doplnkových dôchodkových fondoch k 31. decembru 2021</t>
  </si>
  <si>
    <t>Vývoj aktuálnej hodnoty dôchodkovej jednotky jednotlivých typov dôchodkových fondov v roku 2021</t>
  </si>
  <si>
    <t>Percentuálne zastúpenie jednotlivých skupín príjemcov pomoci v hmotnej núdzi v roku 2021</t>
  </si>
  <si>
    <t>Členovia domácností v systéme pomoci v hmotnej núdzi v členení podľa veku a pohlavia v roku 2021</t>
  </si>
  <si>
    <t>Rozdelenie priznaných príspevkov na bývanie podľa veľkosti domácnosti (priemer za rok 2021)</t>
  </si>
  <si>
    <t>Regionálne rozdelenie detí, na ktoré sa poskytla dotácia na stravu 2021 (priemer)</t>
  </si>
  <si>
    <t>Regionálne rozdelenie detí, na ktoré sa poskytla dotácia na školské potreby 2021 (priemer)</t>
  </si>
  <si>
    <t>Sumy príspevkov na podporu náhradnej starostlivosti v roku 2021</t>
  </si>
  <si>
    <t>Prehľad čerpania finančných prostriedkov v roku 2021</t>
  </si>
  <si>
    <t>Prehľad výkonu ohľadu v roku 2021</t>
  </si>
  <si>
    <t xml:space="preserve">Počet začatých a neukončených dohľadov v roku 2021     </t>
  </si>
  <si>
    <t xml:space="preserve">Počet oznámení poskytovateľov sociálnych služieb o použitých prostriedkoch netelesných a telesných obmedzení v roku 2021 podľa jednotlivých krajov </t>
  </si>
  <si>
    <t>Prehľad hodnotenia kvality v roku 2021</t>
  </si>
  <si>
    <t>Pilotné hodnotenie členené podľa druhu sociálnej služby k 31. 12. 2021</t>
  </si>
  <si>
    <t>Výdavky základného fondu nemocenského poistenia (ZFNP) a nemocenské dávky v roku 2021</t>
  </si>
  <si>
    <t>Počet poberateľov samostatne vyplácaných dôchodkov a v súbehu s vdovským, resp. vdoveckým dôchodkom k 31. 12. 2021</t>
  </si>
  <si>
    <t>Rozdelenie poberateľov podľa výšky dôchodkových dávok k 31. 12. 2021</t>
  </si>
  <si>
    <t>Prehľad výdavkov na dôchodkové dávky k 31. 12. 2021</t>
  </si>
  <si>
    <t>Výdavky základného fondu úrazového poistenia (ZFÚP) v roku 2021</t>
  </si>
  <si>
    <t>Priemerná výška a počet vyplatených dávok úrazového poistenia v roku 2021</t>
  </si>
  <si>
    <t>Výdavky základného fondu garančného poistenia (ZFGP) v roku 2021</t>
  </si>
  <si>
    <t>Vyplatené dávky v nezamestnanosti, počet prípadov a priemerná výška dávky v roku 2021</t>
  </si>
  <si>
    <t>Počet poberateľov dávky v nezamestnanosti v členení podľa veku a pohlavia za rok 2021</t>
  </si>
  <si>
    <t>Rozdelenie sporiteľov v II. pilieri podľa veku k 31. 12. 2021</t>
  </si>
  <si>
    <t>Veková štruktúra sporiteľov v II. pilieri k 31. 12. 2021</t>
  </si>
  <si>
    <t>Regionálne rozdelenie poberateľov príspevku na starostlivosť o dieťa, priemerný mesačný počet poberateľov v roku 2021</t>
  </si>
  <si>
    <t>Regionálne rozdelenie osôb v systéme pomoci v hmotnej núdzi, podiel osôb v systéme na celkovom počte obyvateľov ku koncu roka 2021</t>
  </si>
  <si>
    <t xml:space="preserve">Zhodnotenie dôchodkových fondov v správe DSS za rok 2021 </t>
  </si>
  <si>
    <t>Zhodnotenie príspevkových doplnkových dôchodkových fondov v správe DDS za rok 2021</t>
  </si>
  <si>
    <t>Pomoc deťom týraným, sexuálne zneužívaným a šikanovaným v roku 2021</t>
  </si>
  <si>
    <t>Vybrané druhy sociálnych služieb poskytované obcou, vyšším územným celkom alebo neverejnými poskytovateľmi sociálnych služieb k 31. 12. 2021</t>
  </si>
  <si>
    <t>Vyhlásené vyzvania pre národné projekty a dopytovo-orientované výzvy za rok 2021</t>
  </si>
  <si>
    <t>Rozdelenie priznaných ochranných príspevkov podľa výšky nároku (priemer za rok 2021)</t>
  </si>
  <si>
    <t>Rozdelenie priznaných aktivačných príspevkov podľa dôvodu priznania (priemer za rok 2021)</t>
  </si>
  <si>
    <t>Priemerná výška dôchodkov v súbehu v rokoch 2020 a 2021 k 31. 12.</t>
  </si>
  <si>
    <t>Počet účastníkov v sporiacej a výplatnej fáze k 31.12.2020 a k 31.12.2021</t>
  </si>
  <si>
    <t>Prehľad dávok z doplnkového dôchodkového sporenia k 31.12.2020 a k 31.12.2021</t>
  </si>
  <si>
    <t>Príspevok pri narodení dieťaťa v roku 2020 a 2021</t>
  </si>
  <si>
    <t>Priemerný mesačný počet príjemcov pomoci v hmotnej núdzi, ročné čerpanie finančných prostriedkov v rokoch 2020 – 2021</t>
  </si>
  <si>
    <t>Vývoj počtu príjemcov pomoci v hmotnej núdzi v priebehu rokov 2020 a 2021</t>
  </si>
  <si>
    <t>Vývoj aktivačného príspevku priznaného zamestnaným osobám s príjmom na úrovni minimálnej mzdy za obdobie 2020 - 2021</t>
  </si>
  <si>
    <t>Vývoj podielu príjemcov osobitného príspevku podľa toho či sú alebo nie sú naďalej v systéme pomoci v hmotnej núdzi 2020 a 2021</t>
  </si>
  <si>
    <t>Vývoj počtu poskytnutých osobitných príspevkov v rokoch 2020 a 2021</t>
  </si>
  <si>
    <t>Vývoj počtu detí, na ktoré sa poskytla dotácia na stravu za roky 2020 a 2021</t>
  </si>
  <si>
    <t>Počet detí, pre ktoré sa vykonávala v rokoch 2020 a 2021 sociálna kuratela</t>
  </si>
  <si>
    <t>Počet detí zverených do náhradných rodín v rokoch – 2020 a 2021</t>
  </si>
  <si>
    <t>Rozdelenie priemerného mesačného počtu poberateľov peňažného príspevku na osobnú asistenciu podľa vekových skupín v roku 2020 a 2021</t>
  </si>
  <si>
    <t>Vývoj počtu poberateľov peňažného príspevku na kompenzáciu zvýšených výdavkov v rokoch 2020 a 2021</t>
  </si>
  <si>
    <t>Vývoj počtu poberateľov peňažného príspevku na opatrovanie v rokoch 2020 a 2021</t>
  </si>
  <si>
    <t>Počet poberateľov a čerpanie finančných prostriedkov na resocializačný príspevok v rokoch 2020 a 2021</t>
  </si>
  <si>
    <t>Celkový počet detí zverených do jednotlivých foriem náhradnej rodinnej starostlivosti v rokoch 2020 a 2021</t>
  </si>
  <si>
    <t>Základné štatistické údaje o činnosti RPPS za roky 2020 a 2021</t>
  </si>
  <si>
    <t>Činnosť referátov poradensko-psychologických služieb v roku 2020 a 2021</t>
  </si>
  <si>
    <t>Tabuľka 33 Hrubé výdavky na sociálnu ochranu, 2019</t>
  </si>
  <si>
    <t>Tabuľka 34 Príjmy na sociálnu ochranu, 2019</t>
  </si>
  <si>
    <t>Tabuľka 35 Výdavky na dôchodky a štruktúra podľa kategórií dôchodkov, 2019</t>
  </si>
  <si>
    <t>Tabuľka 36 Počet poberateľov dôchodkov podľa rodu*, indexy 2019/2018 a 2019/2007</t>
  </si>
  <si>
    <t>Tabuľka 37 Dane a odvody platené zo sociálnych dávok, 2019</t>
  </si>
  <si>
    <t>Zdroj: Eurostat – ESSPROS, údaje platné k 23.05.2022</t>
  </si>
  <si>
    <t>Zdroj: Eurostat ESSPROS, údaje extrahované k 23.05.2022</t>
  </si>
  <si>
    <t>Zdroj: Eurostat ESSPROS, údaje platné k 23.05.2022</t>
  </si>
  <si>
    <t>Zdroj: Eurostat – ESSPROS</t>
  </si>
  <si>
    <t>Index 2019/2018</t>
  </si>
  <si>
    <t>Index 2019/2007</t>
  </si>
  <si>
    <t>Počet poberateľov dôchodkov podľa rodu*, indexy 2019/2018 a 2019/2007</t>
  </si>
  <si>
    <t>Štruktúra príjmov na sociálnu ochranu v SR, 2019</t>
  </si>
  <si>
    <t>Hrubé výdavky na sociálnu ochranu v PPS na obyvateľa a v % HDP, 2019</t>
  </si>
  <si>
    <t>Hrubé výdavky na sociálnu ochranu v SR v roku 2019</t>
  </si>
  <si>
    <t>Štruktúra výdavkov na sociálne dávky podľa účelov, 2019</t>
  </si>
  <si>
    <t>Testované dávky sociálnej ochrany (% zo všetkých sociálnych dávok), 2019</t>
  </si>
  <si>
    <t>Výdavky na dôchodky, 2019</t>
  </si>
  <si>
    <t>Hrubé a netto výdavky na sociálnu ochranu (% z HDP), 2019</t>
  </si>
  <si>
    <t>Hrubé výdavky na sociálnu ochranu, 2019</t>
  </si>
  <si>
    <t>Príjmy na sociálnu ochranu, 2019</t>
  </si>
  <si>
    <t>Výdavky na dôchodky a štruktúra podľa kategórií dôchodkov, 2019</t>
  </si>
  <si>
    <t>Dane a odvody platené zo sociálnych dávok, 2019</t>
  </si>
  <si>
    <t>Tabuľka 38 Vyhlásené vyzvania pre národné projekty a dopytovo-orientované výzvy za rok 2021</t>
  </si>
  <si>
    <t>Vyhlasovateľ výzvania</t>
  </si>
  <si>
    <t>OPLZ-PO1/2021/NP/1.1.1-01</t>
  </si>
  <si>
    <t xml:space="preserve">Zmiernenie dopadu pandémie ochorenia COVID-19 na vzdelávací proces na stredných školách vrátane zlepšenia dostupnosti vzdelávania </t>
  </si>
  <si>
    <r>
      <t xml:space="preserve">Cieľom národného projektu je reflektovať na pandémiu ochorenia COVID-19, ktorá </t>
    </r>
    <r>
      <rPr>
        <sz val="10"/>
        <color theme="1"/>
        <rFont val="Arial Narrow"/>
        <family val="2"/>
        <charset val="238"/>
      </rPr>
      <t>ovplyvnila i vzdelávací proces na stredných školách podporou aktivít zameraných na zlepšenie školskej úspešnosti žiakov vrátane žiakov so špeciálnymi výchovno-vzdelávacími potrebami.</t>
    </r>
  </si>
  <si>
    <t>32.12.2021</t>
  </si>
  <si>
    <t>20 303 087,00</t>
  </si>
  <si>
    <t xml:space="preserve">SO pre OP Ľudské </t>
  </si>
  <si>
    <t>zdroje - MŠVVaŠ SR</t>
  </si>
  <si>
    <t>MŠVVaŠ SR</t>
  </si>
  <si>
    <t>OPLZ-PO1/2021/DOP/1.3.1-01</t>
  </si>
  <si>
    <t>Výzva na predloženie DOP</t>
  </si>
  <si>
    <t>Podpora vnútorných systémov zabezpečovania kvality vysokoškolského vzdelávania</t>
  </si>
  <si>
    <r>
      <t>Ppodpora vnútorných systémov zabezpečovania kvality vysokoškolského vzdelávania v súlade so zákonom c</t>
    </r>
    <r>
      <rPr>
        <sz val="9.5"/>
        <color theme="1"/>
        <rFont val="Arial"/>
        <family val="2"/>
        <charset val="238"/>
      </rPr>
      <t>̌</t>
    </r>
    <r>
      <rPr>
        <sz val="9.5"/>
        <color theme="1"/>
        <rFont val="Arial Narrow"/>
        <family val="2"/>
        <charset val="238"/>
      </rPr>
      <t>. 269/2018 Z. z. o zabezpec</t>
    </r>
    <r>
      <rPr>
        <sz val="9.5"/>
        <color theme="1"/>
        <rFont val="Arial"/>
        <family val="2"/>
        <charset val="238"/>
      </rPr>
      <t>̌</t>
    </r>
    <r>
      <rPr>
        <sz val="9.5"/>
        <color theme="1"/>
        <rFont val="Arial Narrow"/>
        <family val="2"/>
        <charset val="238"/>
      </rPr>
      <t>ovaní kvality vysokos</t>
    </r>
    <r>
      <rPr>
        <sz val="9.5"/>
        <color theme="1"/>
        <rFont val="Arial"/>
        <family val="2"/>
        <charset val="238"/>
      </rPr>
      <t>̌</t>
    </r>
    <r>
      <rPr>
        <sz val="9.5"/>
        <color theme="1"/>
        <rFont val="Arial Narrow"/>
        <family val="2"/>
        <charset val="238"/>
      </rPr>
      <t>kolského vzdelávania a o zmene a doplnení zákona c</t>
    </r>
    <r>
      <rPr>
        <sz val="9.5"/>
        <color theme="1"/>
        <rFont val="Arial"/>
        <family val="2"/>
        <charset val="238"/>
      </rPr>
      <t>̌</t>
    </r>
    <r>
      <rPr>
        <sz val="9.5"/>
        <color theme="1"/>
        <rFont val="Arial Narrow"/>
        <family val="2"/>
        <charset val="238"/>
      </rPr>
      <t>. 343/2015 Z. z. o verejnom obstarávaní a o zmene a doplnení niektorých zákonov v znení neskorších predpisov</t>
    </r>
  </si>
  <si>
    <t>otvorená</t>
  </si>
  <si>
    <t>7 350 000,00</t>
  </si>
  <si>
    <t>7 000 000,00</t>
  </si>
  <si>
    <t>SO pre OP Ľudské zdroje - MŠVVaŠ SR</t>
  </si>
  <si>
    <t>Oprávnení žiadatelia podľa výzvy</t>
  </si>
  <si>
    <t>OP ĽZ NP 2021/3.1.2/01</t>
  </si>
  <si>
    <t>Podpora udržania zamestnanosti v základných umeleckých školách</t>
  </si>
  <si>
    <t>Cieľom národného projektu je podpora udržania zamestnanosti v základných umeleckých školách v čase vyhlásenej krízovej situácie v nadväznosti na opatrenie Úradu verejného zdravotníctva SR, ktorým sa zakázala prevádzka zariadení vrátane zariadení pre deti a mládež podľa § 24 zákona č. 355/2007 Z. z. okrem zariadení sociálnych služieb, zariadení sociálnoprávnej ochrany detí a sociálnej kurately podľa zákona č. 305/2005 Z. z. a špeciálnych výchovných zariadení podľa zákona č. 245/2008 Z. z., poskytnutím príspevku zamestnancovi základnej umeleckej školy (pedagogickí zamestnanci a nepedagogickí zamestnanci základných umeleckých škôl) ako úhradu príspevku časti mzdy/náhrady mzdy zamestnanca.</t>
  </si>
  <si>
    <t>24 662 737,30</t>
  </si>
  <si>
    <t>20 000 000,00</t>
  </si>
  <si>
    <t>OP ĽZ NP 2021/3.1.2/02</t>
  </si>
  <si>
    <t>Nestrať prácu – vzdelávaj sa</t>
  </si>
  <si>
    <t>Cieľom národného projektu je podpora zamestnanosti, zamestnateľnosti a adaptability existujúcej pracovnej sily na zmenené podmienky prostredníctvom cieleného vzdelávania, ktoré poskytne predpoklady pre jej lepšie uplatnenie sa na trhu práce (ďalej len „TP“). Vplyvom technologického „boomu“ sa na TP vytvára skupina osôb, ktoré budú ohrozené zánikom, prípadne stratou zamestnania v dôsledku zániku profesií, alebo nebudú schopné svojimi doterajšími zručnosťami reagovať na neustále silnejúci tlak na flexibilitu a adaptabilitu subjektov TP a rozhodnú sa hľadať si iné zamestnanie.</t>
  </si>
  <si>
    <t>40 530 598,68</t>
  </si>
  <si>
    <t>32 895 363,00</t>
  </si>
  <si>
    <t>OP ĽZ NP 2021/4.1.2/01</t>
  </si>
  <si>
    <t>Podpora sociálneho začleňovania pre vybrané skupiny osôb so zdravotným postihnutím</t>
  </si>
  <si>
    <t>Ccieľom národného projektu je podpora začlenenia ľudí vylúčených alebo ohrozených sociálnym vylúčením, špecificky ľudí so ZP s dôrazom na osoby s mentálnym postihnutím a osoby s PAS, a zlepšenie ich životnej situácie smerom k životu v súlade s Dohovorom OSN o právach osôb so zdravotným postihnutím, a to prostredníctvom nastavenia systémovej podpory a zvyšovaním kvality odborných činností najmä v oblasti sociálnych služieb a služieb zamestnanosti v rámci celého Slovenska.</t>
  </si>
  <si>
    <t>5 855 342,89</t>
  </si>
  <si>
    <t>4 748 331,78</t>
  </si>
  <si>
    <t xml:space="preserve">Riadiaci orgán OP Ľudské zdroje </t>
  </si>
  <si>
    <t>Ministerstvo práce, sociálnych vecí a rodiny SR.</t>
  </si>
  <si>
    <t>OP ĽZ DOP 2021/4.1.1/01</t>
  </si>
  <si>
    <t>Dostupné bývanie s prvkami Housing first</t>
  </si>
  <si>
    <t>Cieľom výzvy je poskytnúť ľuďom bez domova nájomné bývanie s podporou sociálneho poradenstva, prípadne ďalšej odbornej pomoci (napr. právna, psychologická, atď.) a eliminovať tak problémové oblasti súvisiace s bývaním. Cieľom dostupného nájomného bývania s prvkami housing first je sprostredkovať štandardné, cenovo dostupné, udržateľné a samostatné bývanie vybranej cieľovej skupine spolu so sociálnou podporou, ako preventívneho opatrenia na ochranu zdravia a života ľudí, ktorí nemajú alebo stratili prístup k vlastnému bývaniu, pred ochorením COVID-19.</t>
  </si>
  <si>
    <t>4 810 000,00</t>
  </si>
  <si>
    <t>4 600 000,00</t>
  </si>
  <si>
    <t xml:space="preserve">Oprávnení žiadatelia podľa výzvy </t>
  </si>
  <si>
    <t>OPĽZ DOP 2021/4.2.1/01</t>
  </si>
  <si>
    <t>Podpora deinštitucionalizácie zariadení sociálnych služieb</t>
  </si>
  <si>
    <t>Cieľom výzvy je poskytovanie kontinuálnej podpory procesu deinštitucionalizácie v inštitucionálnych zariadeniach sociálnych služieb, ktoré pripravujú alebo realizujú transformáciu prostredníctvom investičných projektov.</t>
  </si>
  <si>
    <t>3 208 811,50</t>
  </si>
  <si>
    <t>2 960 000,00</t>
  </si>
  <si>
    <t>OPLZ-PO5-2021-2</t>
  </si>
  <si>
    <t>Podpora programov vzdelávania a starostlivosti v ranom detstve pre deti z marginalizovaných rómskych komunít vo veku 0 až 3 roky a s tým súvisiacim rozvojom rodičovských kompetencií.</t>
  </si>
  <si>
    <r>
      <t>Cieľlom výzvy je poskytovanie programov vzdelávania a starostlivosti v ranom detstve, pre deti vo veku 0 až 3 roky z marginalizovaných rómskych komunít.</t>
    </r>
    <r>
      <rPr>
        <sz val="11"/>
        <color theme="1"/>
        <rFont val="Arial Narrow"/>
        <family val="2"/>
        <charset val="238"/>
      </rPr>
      <t xml:space="preserve"> </t>
    </r>
  </si>
  <si>
    <t>6 270 000,00</t>
  </si>
  <si>
    <t>5 700 000,00</t>
  </si>
  <si>
    <r>
      <t xml:space="preserve">SO pre OP Ľudské zdroje - </t>
    </r>
    <r>
      <rPr>
        <sz val="9.5"/>
        <color theme="1"/>
        <rFont val="Arial Narrow"/>
        <family val="2"/>
        <charset val="238"/>
      </rPr>
      <t>MV SR</t>
    </r>
  </si>
  <si>
    <t xml:space="preserve">Prioritná os 6 Technická vybavenosť v obciach s prítomnosťou marginalizovaných rómskych komunít </t>
  </si>
  <si>
    <t>OPLZ-PO6-SC611-2021-1</t>
  </si>
  <si>
    <t>Zlepšené formy bývania pre obce s prítomnosťou MRK s prvkami prestupného bývania v rámci Iniciatívy Catching up – Regions</t>
  </si>
  <si>
    <r>
      <t>Cieľom výzvy je podpora programov prestupného bývania / sociálneho nájomného bývania v rámci sociálnej mobility a integrácie obyvateľov MRK, pre obce s prítomnosťou MRK s prvkami prestupného bývania. Napríklad prostredníctvom zlepšených foriem bývania v bytových budovách, ktoré sa nadobúdajú alebo zhodnocujú z podpory.</t>
    </r>
    <r>
      <rPr>
        <sz val="11"/>
        <color theme="1"/>
        <rFont val="Arial Narrow"/>
        <family val="2"/>
        <charset val="238"/>
      </rPr>
      <t xml:space="preserve"> </t>
    </r>
  </si>
  <si>
    <t>838 235,29</t>
  </si>
  <si>
    <t>750 000,00</t>
  </si>
  <si>
    <t>OPLZ-PO6-SC611-2021-2</t>
  </si>
  <si>
    <t>Podpora dobudovania základnej technickej infraštruktúry (pozemné komunikácie)</t>
  </si>
  <si>
    <t xml:space="preserve">Podpora výstavby a rekonštrukcie základnej technickej infraštruktúry v rámci zlepšenia podmienok bývania pre obce s prítomnoťou MRK. </t>
  </si>
  <si>
    <t>10 000 000,00</t>
  </si>
  <si>
    <t>Prioritná os 8 REACT-EÚ</t>
  </si>
  <si>
    <t>Posilnenie regionálneho riadenia v oblasti odborného vzdelávania a prípravy smerom k zlepšeniu kvality, atraktivity a vyššej orientácii na trh práce v Banskobystrickom kraji</t>
  </si>
  <si>
    <t>Cieľom národného projektu bolo vytvoriť na území Banskobystrického samosprávneho kraja prostredníctvom odpilotovania inovačných procesov na ôsmich stredných odborných školách vybraných na riadiacom výbore CURI, moderný, dostupný a flexibilný regionálny vzdelávací priestor v oblasti odborného vzdelávania a prípravy s dôrazom na identifikované a očakávané budúce potreby regionálneho/miestneho trhu práce, podporu regionálnych firiem a celoživotného vzdelávania prostredníctvom spolupráce všetkých relevantných aktérov a fungujúcej siete stredných odborných škôl.</t>
  </si>
  <si>
    <t>6 269 196,89</t>
  </si>
  <si>
    <t>Sprostredkovateľský orgán pod RO OP Ľudské zdroje (MŠVVAŠ SR)</t>
  </si>
  <si>
    <t xml:space="preserve">Banskobystricý samosprávny kraj </t>
  </si>
  <si>
    <t>OPLZ-PO8/2021/NP/8.1.1-01</t>
  </si>
  <si>
    <t>OPLZ-PO8/2021/NP/8.1.1-02</t>
  </si>
  <si>
    <t>Zmiernenie dopadu pandémie ochorenia COVID-19 na vzdelávací proces na druhom stupni základných škôl, vrátane zlepšenia dostupnosti vzdelávania</t>
  </si>
  <si>
    <t>Cieľom národného projektu je zmiernenie dopadu pandémie ochorenia COVID-19 na vzdelávací proces na druhom stupni základných škôl vrátane zlepšenia dostupnosti vzdelávania s prioritným zameraním na rizikové skupiny žiakov ohrozených školským neúspechom.</t>
  </si>
  <si>
    <t>Ide o kompenzačný krok reagujúci na pandémiu, ktorý berie do úvahy ďalšie možné prerušenie vyučovania v školách, ale zároveň je to aj krok v rámci celkového prispôsobovania sa výchovno-vzdelávacieho procesu aktuálnym potrebám vo vzdelávaní, najmä podpore digitálnych zručností žiakov, pedagogických a odborných zamestnancov a postupnému nástupu hybridného vzdelávania.</t>
  </si>
  <si>
    <t>NP má 3 hlavné ciele:</t>
  </si>
  <si>
    <r>
      <t>•</t>
    </r>
    <r>
      <rPr>
        <sz val="7"/>
        <color theme="1"/>
        <rFont val="Times New Roman"/>
        <family val="1"/>
        <charset val="238"/>
      </rPr>
      <t xml:space="preserve">   </t>
    </r>
    <r>
      <rPr>
        <sz val="10"/>
        <color theme="1"/>
        <rFont val="Arial Narrow"/>
        <family val="2"/>
        <charset val="238"/>
      </rPr>
      <t>Zlepšiť technologickú pripravenosť na dištančnú/hybridnú výučbu</t>
    </r>
  </si>
  <si>
    <r>
      <t>•</t>
    </r>
    <r>
      <rPr>
        <sz val="7"/>
        <color theme="1"/>
        <rFont val="Times New Roman"/>
        <family val="1"/>
        <charset val="238"/>
      </rPr>
      <t xml:space="preserve">   </t>
    </r>
    <r>
      <rPr>
        <sz val="10"/>
        <color theme="1"/>
        <rFont val="Arial Narrow"/>
        <family val="2"/>
        <charset val="238"/>
      </rPr>
      <t>Sanovať rizikové skupiny žiakov ohrozených školským neúspechom</t>
    </r>
  </si>
  <si>
    <r>
      <t>•</t>
    </r>
    <r>
      <rPr>
        <sz val="7"/>
        <color theme="1"/>
        <rFont val="Times New Roman"/>
        <family val="1"/>
        <charset val="238"/>
      </rPr>
      <t xml:space="preserve">   </t>
    </r>
    <r>
      <rPr>
        <sz val="10"/>
        <color theme="1"/>
        <rFont val="Arial Narrow"/>
        <family val="2"/>
        <charset val="238"/>
      </rPr>
      <t>Koordinovať digitálnu transformáciu škôl.</t>
    </r>
  </si>
  <si>
    <t>OPĽZ-NP-2021/8.1.1/RO-03</t>
  </si>
  <si>
    <t>Individualizované poradenstvo pre znevýhodnených UoZ</t>
  </si>
  <si>
    <t>Cieľom národného projektu je podpora zmierniť dopady vyhlásenej mimoriadnej situácie alebo núdzového stavu v súvislosti s pandémiou COVID-19 na zamestnanosť na území Slovenskej republiky zvyšovaním zamestnateľnosti znevýhodnených UoZ. Zvýšenie šance uplatniť sa na trhu práce sa podporí rozvojom zručností potrebných pri hľadaní zamestnania, zhodnotením kompetencií, identifikovaním prekážok ovplyvňujúcich pozíciu a konkurencieschopnosť jednotlivých znevýhodnených UoZ na trhu práce a vytvorením individuálneho osobnostného profilu obsahujúceho aktivity a opatrenia potrebné pre integráciu na trh práce.</t>
  </si>
  <si>
    <t>3 982 578,43</t>
  </si>
  <si>
    <t>OPĽZ-NP-2021/8.1.1/RO-01</t>
  </si>
  <si>
    <t>Bezplatné dlhové poradenstvo</t>
  </si>
  <si>
    <t>Cieľom národného projektu je postupnou zmenou myslenia a správania dlžníkov vytvoriť predpoklady na úplné splatenie ich dlhov, pripraviť ich na nové životné príležitosti a na vyplatenie spravodlivých nárokov veriteľov. Pomoc pre dlžníkov bude zabezpečená vysokou odbornosťou s ľudským rešpektom ku klientovi tak, aby bola poskytnutá nová šanca človeku bez ohľadu na jeho súčasné ťažkosti. Cieľom je prispieť k vybudovaniu lepšej spoločnosti a fungujúcemu úverovému prostrediu spájaním záujmov dlžníkov a veriteľov, zvyšovaním šancí dlžníkov na získanie pôžičky a šancí veriteľov na ich splatenie.</t>
  </si>
  <si>
    <t>13 476 730,30</t>
  </si>
  <si>
    <t>OPĽZ-NP-2021/8.1.1/RO-06</t>
  </si>
  <si>
    <t>Poskytnutie mimoriadnej finančnej podpory pre zamestnancov poskytovateľov sociálnych služieb a vybraných subjektov SPODaSK za obdobie druhej vlny pandémie</t>
  </si>
  <si>
    <t>Cieľom národného projektu je podpora udržania pracovných miest a stabilizácia pracovnej sily finančnou formou, prostredníctvom mimoriadnej odmeny zamestnancom sociálnych služieb a subjektov v rámci SPODaSK.</t>
  </si>
  <si>
    <t>31 549 248,00</t>
  </si>
  <si>
    <t>OPĽZ-NP-2021/8.1.1/RO-07</t>
  </si>
  <si>
    <t>Rodinné poradne – poradensko-psychologické služby pre jednotlivcov, páry a rodiny</t>
  </si>
  <si>
    <t>Cieľom nárrodného projektu je utvorenie podmienok na rozvoj psychologického a iného odborného poradenstva ľuďom (jednotlivec, pár, rodina) pri riešení problémov v rodine, manželstve a v medziľudských vzťahoch, vrátane vytvorenia kvantitatívnych a kvalitatívnych štandardov rodinného poradenského systému a ich pilotného overenia v praxi, t. j. navrhnutie a pilotná implementácia zmien komplexného a systémového charakteru v uvedenej oblasti. Napĺňaním cieľa národného projektu je prispieť k systémovému riešeniu v oblasti prevencie duševných chorôb, posilneniu vzťahov v rodine a medzigeneračnej komunikácie utvorením podmienok pre poskytovanie odborného, najmä psychologického poradenstva pre jednotlivcov, páry a rodiny pri riešení problémov v rodine, manželstve a medziľudských vzťahoch.</t>
  </si>
  <si>
    <t>3 219 410,00</t>
  </si>
  <si>
    <t>OPĽZ-NP-2021/8.1.1/RO-08</t>
  </si>
  <si>
    <t>Overenie modelu centier práce s mládežou v BBSK</t>
  </si>
  <si>
    <t>Cieľom národného projektu je overiť pilotný model prístupu k práci s mládežou pre podporu zamestnanosti a vypracovať regionálnu štúdiu uplatniteľnosti modelu centier práce s mládežou ako nástroja práce s mládežou, starostlivosti o mládež a podpory zamestnanosti mladých a predchádzaniu ich upadnutiu do statusu NEET.</t>
  </si>
  <si>
    <t>3 500 000,00</t>
  </si>
  <si>
    <t>Rozvojová agentúra BBSK, n. o.</t>
  </si>
  <si>
    <t>OPĽZ-NP-2021/8.1.1/RO-04</t>
  </si>
  <si>
    <t>Chyť sa svojej šance</t>
  </si>
  <si>
    <t>Cieľom národného projektu je zmiernenie dopadov vyhlásenej mimoriadnej situácie alebo núdzového stavu v súvislosti s pandémiou COVID-19 na zamestnanosť na území Slovenskej republiky zvýšením zamestnanosti a znížením nezamestnanosti znevýhodnených UoZ. Splnenie stanoveného cieľa sa zabezpečí poskytovaním finančných príspevkov na podporu vytvárania pracovných miest pre znevýhodnených UoZ, na podporu mentorovaného zapracovania znevýhodnených UoZ a NEET do 30 rokov a na podporu samostatnej zárobkovej činnosti znevýhodnených UoZ.</t>
  </si>
  <si>
    <t>52 000 000,00</t>
  </si>
  <si>
    <t>OPĽZ-NP-2021/8.1.1/RO-05</t>
  </si>
  <si>
    <t>Prvá pomoc II.</t>
  </si>
  <si>
    <t>Cieľom národného projektu je prijatie rámca podpory na zmiernenie dopadov vyhlásenej mimoriadnej situácie, resp. núdzového stavu v súvislosti so šírením ochorenia COVID-19 na zamestnanosť a trh práce prostredníctvom finančnej kompenzácie pre zamestnávateľov, resp. SZČO, ktorí udržia pracovné miesta aj napriek povinnosti prerušenia alebo obmedzenia svojej prevádzkovej činnosti na základe opatrenia Úradu verejného zdravotníctva, resp. tak museli urobiť z dôvodu ochrany zdravia svojich zamestnancov, poklesu tržieb alebo výpadku subdodávateľov.</t>
  </si>
  <si>
    <t>63 227 072,00</t>
  </si>
  <si>
    <t>OPĽZ-NP-2021/8.1.1/RO-09</t>
  </si>
  <si>
    <t>Odborná prax pre študentov sociálnej práce a psychológie“</t>
  </si>
  <si>
    <t>Cieľom národného projektu je podporiť prepojenie vysokoškolského vzdelávania v študijnom odbore sociálna práca a psychológia s odbornou praxou tak, aby boli študenti pripravení na prípadné zabezpečenie starostlivosti o klientov v oblasti sociálnych vecí a rodiny, ktorých najviac ohrozuje kríza spôsobená šírením pandémie COVID 19, a to aj so zreteľom na lepšiu pripravenosť na trh práce a výkon povolania po ukončení štúdia.</t>
  </si>
  <si>
    <t>2 051 742,00</t>
  </si>
  <si>
    <t>OPĽZ-NP-2021/8.1.1/RO-02</t>
  </si>
  <si>
    <t>Agentúra integrovanej starostlivosti</t>
  </si>
  <si>
    <t>Cieľom národného projektu je pilotné odskúšanie podpory integrácie služieb starostlivosti pre seniorov. Ide o pilotný a inovatívny model na Slovensku. Cieľom je preto rozvoj, koordinácia a poskytovanie služieb starostlivosti o seniorov vo vybranom území južný Gemer prostredníctvom činnosti Agentúry integrovanej starostlivosti. Implementácia predmetného národného projektu vytvorí podmienky pre možnú replikáciu modelu v rámci nového programového obdobia 2021-2027. Projekt bude mať jednu hlavnú aktivitu Zabezpečenie integrovanej starostlivosti formou agentúrnej činnosti v regióne južného Gemera.</t>
  </si>
  <si>
    <t>1 172 446,00</t>
  </si>
  <si>
    <t>Záujmové združenie právnických osôb-Združenie obcí Mikroregión pri Slanej</t>
  </si>
  <si>
    <t xml:space="preserve">(BBSK) </t>
  </si>
  <si>
    <t>OP ĽZ DOP 2021/8.1.1/01</t>
  </si>
  <si>
    <t>Podpora opatrovateľskej služby II.</t>
  </si>
  <si>
    <t>Cieľom výzvy je zabezpečiť dostupnosť domácej opatrovateľskej služby za účelom predchádzania umiestňovania klientov do pobytových zariadení, a to prostredníctvom poskytnutia príspevku na pracovné miesto, ktorého predmetom je poskytovanie opatrovateľskej služby podľa zákona o sociálnych službách kvalifikovanou opatrovateľkou v pracovnom pomere na ustanovený týždenný pracovný čas alebo pracovnom pomere na kratší pracovný čas (v alikvotnej výške) v zmysle zákona č. 311/2001 Z. z. Zákonník práce v znení neskorších predpisov.</t>
  </si>
  <si>
    <t>60 550 000,00</t>
  </si>
  <si>
    <t>OPĽZ –DOP-2021/8.1.1/RO-02</t>
  </si>
  <si>
    <t>Zefektívnenie súčasných a zavedenie nových nástrojov za účelom zvýšenia aktivity ľudí ohrozených chudobou a sociálnym vylúčením 2</t>
  </si>
  <si>
    <t>Cieľom výzvy je identifikovať a pilotne overiť inovatívne návrhy rôznych nástrojov v relevantnej oblasti s cieľom nájsť ďalšie riešenia, ktoré budú smerovať k aktívnemu začleneniu osôb ohrozených chudobou a/alebo sociálnym vylúčením do spoločnosti, k napĺňaniu ich potrieb a zvyšovaniu kvality ich života. Všetky návrhy musia byť zamerané na aktívnu prácu s ľuďmi ohrozenými chudobou a/alebo sociálnym vylúčením.</t>
  </si>
  <si>
    <t>5 000 000,00</t>
  </si>
  <si>
    <t>OPĽZ-DOP-2021/8.1.1/RO-03</t>
  </si>
  <si>
    <t>Krok za krokom</t>
  </si>
  <si>
    <t>Cieľom výzvy je priblížiť neaktívne osoby k trhu práce posilnením individualizovaného odborného poradenstva priamo v teréne prostredníctvom identifikácie neaktívnych osôb, zisťovania ich osobných prekážok na vstup na trh práce, ich sprevádzania a intenzívnej odbornej pomoci pri ich riešení.</t>
  </si>
  <si>
    <t>OPLZ-P08-2021-1</t>
  </si>
  <si>
    <t>Zvýšenie zamestnanosti a zamestnateľnosti ľudí žijúcich v prostredí MRK poskytovaním miestnej občianskej poriadkovej služby v obciach s prítomnosťou MRK</t>
  </si>
  <si>
    <t xml:space="preserve">Cieľom výzvy je poskytovanie </t>
  </si>
  <si>
    <t>komplexného poskytovania miestnej občianskej poriadkovej služby (MOPS) v obciach s prítomnosťou MRK prostredníctvom činností príslušníkov MOPS. V rámci pôsobenia MOPS ide o zvýšenie zamestnanosti a zamestnateľnosť najmä príslušníkov MRK. Činnosťou MOPS je posilnenie miestneho aktivizmu, podpora komunitného rozvoja, zníženie páchania protispoločenských konaní, udržiavanie verejného poriadku a štandardnej kvality životného prostredia v lokalitách, v ktorých žijú obyvatelia MRK.</t>
  </si>
  <si>
    <t>24 192 000,00</t>
  </si>
  <si>
    <t xml:space="preserve">Sprostredkovateľský orgán pod RO Ľudské zdroje </t>
  </si>
  <si>
    <t>(MV SR)</t>
  </si>
  <si>
    <t>Zdroj: MPSVR SR, Návrh štátneho záverečného účtu (skutočnosť k 31.12. 2021)</t>
  </si>
  <si>
    <t xml:space="preserve">Graf 3 Regionálne rozdelenie poberateľov príspevku na starostlivosť o dieťa, priemerný mesačný počet poberateľov v roku 2021
</t>
  </si>
  <si>
    <t>Graf 4 Regionálne rozdelenie osôb v systéme pomoci v hmotnej núdzi, podiel osôb v systéme na celkovom počte obyvateľov ku koncu roka 2021</t>
  </si>
  <si>
    <t>Tabuľka 22 Finančný príspevok na poskytovanie sociálnej služby v zariadeniach podmienených odkázanosťou na rok 2021</t>
  </si>
  <si>
    <t>150 € (250 € od 1.4.2021)</t>
  </si>
  <si>
    <t>1 800 € (3 000 € od 1.4.2021)</t>
  </si>
  <si>
    <t>8 - REACT-EU</t>
  </si>
  <si>
    <t>9 - Technická pomoc REACT-EU</t>
  </si>
  <si>
    <t>Tabuľka 3.46 Podiel prioritných osí na celkovej alokácii OP ĽZ</t>
  </si>
  <si>
    <t>Tabuľka 3.17 Prídavok na dieťa</t>
  </si>
  <si>
    <t>Tabuľka 3.18 Poberatelia, ktorým sa poskytoval prídavok na dieťa podľa počtu detí</t>
  </si>
  <si>
    <t>Tabuľka 3.19 Okresy, v ktorých sa príspevok na starostlivosť o dieťa využíval najviac a najmenej</t>
  </si>
  <si>
    <t>Tabuľka 3.20 Príspevok pri narodení dieťaťa v roku 2020 a 2021</t>
  </si>
  <si>
    <t>Tabuľka 3.21 Priemerný mesačný počet príjemcov pomoci v hmotnej núdzi, ročné čerpanie finančných prostriedkov v rokoch 2020 – 2021</t>
  </si>
  <si>
    <t>Tabuľka 3.22 Počet detí, pre ktoré sa vykonávala v rokoch 2020 a 2021 sociálna kuratela</t>
  </si>
  <si>
    <t>Tabuľka 3.23 Počet detí zverených do náhradných rodín v rokoch 2020 a 2021</t>
  </si>
  <si>
    <t>Tabuľka 3.24 Sumy príspevkov na podporu náhradnej starostlivosti v roku 2021</t>
  </si>
  <si>
    <t>Tabuľka 3.25 Maximálne výšky jednorazových peňažných príspevkov na kompenzáciu</t>
  </si>
  <si>
    <t>Tabuľka 3.26 Prehľad opakovaných peňažných príspevkov na kompenzáciu</t>
  </si>
  <si>
    <t>Tabuľka 3.27 Počet platných preukazov</t>
  </si>
  <si>
    <t>Tabuľka 3.29 Prehľad čerpania finančných prostriedkov v roku 2021</t>
  </si>
  <si>
    <t>Tabuľka 3.29 Prehľad vývoja počtu poberateľov a čerpania finančných prostriedkov na peňažné príspevky na kompenzáciu ŤZP</t>
  </si>
  <si>
    <t>Tabuľka 3.30 Priemerný mesačný počet poberateľov peňažného príspevku na osobnú asistenciu podľa vekových skupín v rokoch 2020 a 2021</t>
  </si>
  <si>
    <t>Tabuľka 3.31 Priemerný mesačný počet opatrovaných na peňažnom príspevku na opatrovanie rozdelený podľa vekových skupín v roku 2020 a 2021</t>
  </si>
  <si>
    <t>Tabuľka 3.32 Čerpanie peňažného príspevku na opatrovanie v rokoch 2020 a 2021  v hlbšej štruktúre</t>
  </si>
  <si>
    <t>** Súčet riadkov nemusí súhlasiť</t>
  </si>
  <si>
    <t>64 694**</t>
  </si>
  <si>
    <t>Tabuľka 3.33 COVID-19 v zariadeniach sociálnych služieb</t>
  </si>
  <si>
    <t>Graf 3.26 Poskytovatelia sociálnych služieb podľa typu poskytovateľa</t>
  </si>
  <si>
    <t>Graf 3.27 Poskytovatelia sociálnych služieb podľa typu poskytovateľa a sociálnych služieb</t>
  </si>
  <si>
    <t>Graf 3.28 Kapacity zariadení sociálnych služieb</t>
  </si>
  <si>
    <r>
      <t>Graf 3.29 Veková štruktúra príjmateľov sociálnej služby v OPIO zariadeniach</t>
    </r>
    <r>
      <rPr>
        <sz val="11"/>
        <rFont val="Arial Narrow"/>
        <family val="2"/>
        <charset val="238"/>
      </rPr>
      <t> </t>
    </r>
  </si>
  <si>
    <t>Graf 3.30 Žiadatelia o poskytovanie sociálnej služy v OPIO zariadení</t>
  </si>
  <si>
    <t>Graf 3.31 Vývoj celkového počtu žiadateľov o poskytovanie sociálnej služby v OPIO zariadení</t>
  </si>
  <si>
    <t xml:space="preserve">Graf 3.32 Prijímatelia opatrovateľskej služby </t>
  </si>
  <si>
    <t>Graf 3.33  Zamestnanci opatrovateľskej služby</t>
  </si>
  <si>
    <t>Graf 3.34 Počet miest/prijímateľov podľa formy poskytovanej OPIO sociálnej služby</t>
  </si>
  <si>
    <t>Graf 3.35  Štruktúra prijímateľov OPIO sociálnych služieb podľa stupňa odkázanosti</t>
  </si>
  <si>
    <t>Graf 3.36  Zamestnanci OPIO sociálnych služieb</t>
  </si>
  <si>
    <t xml:space="preserve">Graf 3.37 Celkové výdavky na OPIO sociálne služby </t>
  </si>
  <si>
    <t>Graf 3.38 Vývoj OPIO sociálnych služieb</t>
  </si>
  <si>
    <t>Graf 3.39 Počet prijímateľov vybraných druhov sociálnych služieb podľa formy poskytovateľa</t>
  </si>
  <si>
    <t>Tabuľka 3.39 Prehľad o počte doručených oznámení o použití prostriedkov obmedzení</t>
  </si>
  <si>
    <t>Počet ukončených hodnotení kvality v roku 2021 podľa druhu zamerania činnosti</t>
  </si>
  <si>
    <t>Počet hodnotení kvality začatých v roku 2020 a ukončených v roku 2021</t>
  </si>
  <si>
    <t>Počet začatých a ukončených riadnych hodnotení kvality v roku 2021</t>
  </si>
  <si>
    <t>Počet začatých a ukončených pilotných hodnotení kvality v roku 2021</t>
  </si>
  <si>
    <t>Tabuľka 3.40 Prehľad hodnotenia kvality v roku 2021</t>
  </si>
  <si>
    <t>Tabuľka 3.41 Riadne hodnotenie podmienok kvality členené podľa druhu sociálnej služby k 31. 12. 2021</t>
  </si>
  <si>
    <t>Začaté a ukončené v roku 2021</t>
  </si>
  <si>
    <t>Prenesené do roku 2022</t>
  </si>
  <si>
    <t>Úroveň kvality</t>
  </si>
  <si>
    <t>100-90 %</t>
  </si>
  <si>
    <t>89-75 %</t>
  </si>
  <si>
    <t xml:space="preserve"> 74-60 %</t>
  </si>
  <si>
    <t>59-0%</t>
  </si>
  <si>
    <t>Tabuľka 3.43 Pilotné hodnotenie členené podľa druhu sociálnej služby k 31. 12. 2021</t>
  </si>
  <si>
    <t>Tabuľka 3.44 Pilotné hodnotenie kvality členené podľa dosiahnutej úrovne kvality</t>
  </si>
  <si>
    <t>Graf 3.40 Štruktúra príjmov na sociálnu ochranu v EU27 v roku 2019</t>
  </si>
  <si>
    <t>Graf 3.41 Štruktúra príjmov na sociálnu ochranu podľa druhu v SR, 2019</t>
  </si>
  <si>
    <t>Graf 3.42 Hrubé výdavky na sociálnu ochranu v PPS na obyvateľa a v % HDP, 2019</t>
  </si>
  <si>
    <t>Graf 3.43 Hrubé výdavky na sociálnu ochranu v SR v roku 2019</t>
  </si>
  <si>
    <t>Graf 3.44 Štruktúra výdavkov na sociálne dávky podľa účelov, 2019</t>
  </si>
  <si>
    <t>Graf 3.46 Výdavky na dôchodky, 2019</t>
  </si>
  <si>
    <t>Graf 3.47 Hrubé a netto výdavky na sociálnu ochranu (% z HDP), 2019</t>
  </si>
  <si>
    <t>Zdroj: Zdroj: Eurostat – ESSPROS, údaje platné k 23.05.2022</t>
  </si>
  <si>
    <t>Počet vyplácaných dôchodkových dávok a priemerná výška dôchodkov v roku 2020 a 2021</t>
  </si>
  <si>
    <t>NBS; výpočet: MPSVR SR</t>
  </si>
  <si>
    <t>SP; výpočet MPSVR SR</t>
  </si>
  <si>
    <t>3.3.2 Rodičovský príspevok</t>
  </si>
  <si>
    <t>3.3.3 Príspevok na starostlivosť o dieťa</t>
  </si>
  <si>
    <t xml:space="preserve">3.3.7 Náhradné výživné </t>
  </si>
  <si>
    <t>Graf 3.5</t>
  </si>
  <si>
    <t>Dotácia na podporu humanitárnej pomoci (tzv. SOS dotácia</t>
  </si>
  <si>
    <t>K3.4.4 Sociálpráv.ochrana detí</t>
  </si>
  <si>
    <t xml:space="preserve"> Počet detí podľa vekových kategórií, na ktoré bol vyplatený opakovaný príspevok dieťaťu</t>
  </si>
  <si>
    <t>Graf 3.21</t>
  </si>
  <si>
    <t>Priemerný mesačný počet poberateľov peňažného príspevku na osobnú asistenciu podľa vekových skupín v rokoch 2020 a 2021</t>
  </si>
  <si>
    <t>Rozdelenie priemerného mesačného počtu opatrovaných na peňažnom príspevku na opatrovanie podľa vekových skupín v rokoch 2020 a 2021</t>
  </si>
  <si>
    <t>Čerpanie peňažného príspevku na opatrovanie v rokoch 2020 a 2021  v hlbšej štruktúre</t>
  </si>
  <si>
    <t>COVID-19 v zariadeniach sociálnych služieb (ZSS)</t>
  </si>
  <si>
    <t>Centrálny register poskytovateľov sociálnych služieb za IV.Q 2021</t>
  </si>
  <si>
    <t>Prehľad o počte doručených oznámení o použití prostriedkov obmedzení o použití prostriedkov obmedzení podľa druhu sociálnej služby</t>
  </si>
  <si>
    <t xml:space="preserve">Prehľad o počte doručených oznámení o použití prostriedkov obmedzení </t>
  </si>
  <si>
    <t>Riadne hodnotenie podmienok kvality členené podľa druhu sociálnej služby k 31. 12. 2021</t>
  </si>
  <si>
    <t>Riadne hodnotenie kvality členené podľa dosiahnutej úrovne kvality</t>
  </si>
  <si>
    <t>Pilotné hodnotenie kvality členené podľa dosiahnutej úrovne kvality</t>
  </si>
  <si>
    <t>Tabuľka 3.45</t>
  </si>
  <si>
    <t>Návrh záverečného účtu za rok 2021</t>
  </si>
  <si>
    <t>Štruktúra príjmov na sociálnu ochranu v EU27 v roku 2019</t>
  </si>
  <si>
    <t>Graf 3.47</t>
  </si>
  <si>
    <t>Asociácia dôchodkových správcovských spoločností</t>
  </si>
  <si>
    <t>Vybrané údaje ŠÚ SR – Zariadenia sociálnych služieb v SR; v čase spracovania Správy údaje za rok 2021 nie sú k dispozícii</t>
  </si>
  <si>
    <t>Vybrané údaje Štatistického úradu SR – Zariadenia sociálnych služieb v SR; v čase spracovania Správy údaje za rok 2021 nie sú k dispozícii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</si>
</sst>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0\ &quot;€&quot;;[Red]\-#,##0\ &quot;€&quot;"/>
    <numFmt numFmtId="8" formatCode="#,##0.00\ &quot;€&quot;;[Red]\-#,##0.00\ &quot;€&quot;"/>
    <numFmt numFmtId="164" formatCode="#,##0.0"/>
    <numFmt numFmtId="165" formatCode="0.0%"/>
    <numFmt numFmtId="166" formatCode="0.0"/>
    <numFmt numFmtId="167" formatCode="#\ ###\ ##0"/>
    <numFmt numFmtId="168" formatCode="0.0\ %"/>
  </numFmts>
  <fonts count="73"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00B050"/>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b/>
      <u/>
      <sz val="11"/>
      <color rgb="FF00B050"/>
      <name val="Arial Narrow"/>
      <family val="2"/>
      <charset val="238"/>
    </font>
    <font>
      <sz val="11"/>
      <color rgb="FF00B050"/>
      <name val="Arial Narrow"/>
      <family val="2"/>
      <charset val="238"/>
    </font>
    <font>
      <sz val="11"/>
      <color theme="5"/>
      <name val="Arial Narrow"/>
      <family val="2"/>
      <charset val="238"/>
    </font>
    <font>
      <b/>
      <sz val="11"/>
      <color theme="0"/>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theme="1"/>
      <name val="Arial Narrow"/>
      <family val="2"/>
      <charset val="238"/>
    </font>
    <font>
      <b/>
      <sz val="10"/>
      <color theme="1"/>
      <name val="Arial Narrow"/>
      <family val="2"/>
      <charset val="238"/>
    </font>
    <font>
      <b/>
      <sz val="10"/>
      <color rgb="FFFFFFFF"/>
      <name val="Arial Narrow"/>
      <family val="2"/>
      <charset val="238"/>
    </font>
    <font>
      <b/>
      <sz val="9"/>
      <color rgb="FFFFFFFF"/>
      <name val="Arial Narrow"/>
      <family val="2"/>
      <charset val="238"/>
    </font>
    <font>
      <b/>
      <i/>
      <sz val="11"/>
      <color rgb="FFFFFFFF"/>
      <name val="Arial Narrow"/>
      <family val="2"/>
      <charset val="238"/>
    </font>
    <font>
      <b/>
      <sz val="11"/>
      <color theme="6" tint="0.39997558519241921"/>
      <name val="Arial Narrow"/>
      <family val="2"/>
      <charset val="238"/>
    </font>
    <font>
      <b/>
      <sz val="11"/>
      <color theme="9" tint="-0.249977111117893"/>
      <name val="Arial Narrow"/>
      <family val="2"/>
      <charset val="238"/>
    </font>
    <font>
      <sz val="11"/>
      <color rgb="FF595959"/>
      <name val="Arial Narrow"/>
      <family val="2"/>
      <charset val="238"/>
    </font>
    <font>
      <b/>
      <i/>
      <sz val="11"/>
      <name val="Arial Narrow"/>
      <family val="2"/>
      <charset val="238"/>
    </font>
    <font>
      <b/>
      <sz val="16"/>
      <name val="Arial Narrow"/>
      <family val="2"/>
      <charset val="238"/>
    </font>
    <font>
      <sz val="11"/>
      <color rgb="FF460000"/>
      <name val="Arial Narrow"/>
      <family val="2"/>
      <charset val="238"/>
    </font>
    <font>
      <i/>
      <sz val="10"/>
      <name val="Arial Narrow"/>
      <family val="2"/>
      <charset val="238"/>
    </font>
    <font>
      <sz val="11"/>
      <color rgb="FFFFFFFF"/>
      <name val="Arial Narrow"/>
      <family val="2"/>
      <charset val="238"/>
    </font>
    <font>
      <sz val="11"/>
      <color rgb="FFA7118A"/>
      <name val="Arial Narrow"/>
      <family val="2"/>
      <charset val="238"/>
    </font>
    <font>
      <sz val="8"/>
      <color theme="1"/>
      <name val="Arial Narrow"/>
      <family val="2"/>
      <charset val="238"/>
    </font>
    <font>
      <sz val="8"/>
      <color rgb="FFFF0000"/>
      <name val="Arial Narrow"/>
      <family val="2"/>
      <charset val="238"/>
    </font>
    <font>
      <b/>
      <sz val="9.5"/>
      <color rgb="FFFFFFFF"/>
      <name val="Arial Narrow"/>
      <family val="2"/>
      <charset val="238"/>
    </font>
    <font>
      <b/>
      <sz val="11"/>
      <color rgb="FFB7194B"/>
      <name val="Arial Narrow"/>
      <family val="2"/>
      <charset val="238"/>
    </font>
    <font>
      <sz val="11"/>
      <color rgb="FFB7194B"/>
      <name val="Arial Narrow"/>
      <family val="2"/>
      <charset val="238"/>
    </font>
    <font>
      <b/>
      <sz val="9.5"/>
      <name val="Arial Narrow"/>
      <family val="2"/>
      <charset val="238"/>
    </font>
    <font>
      <b/>
      <sz val="10"/>
      <name val="Arial Narrow"/>
      <family val="2"/>
      <charset val="238"/>
    </font>
    <font>
      <sz val="12"/>
      <name val="Times New Roman"/>
      <family val="1"/>
      <charset val="238"/>
    </font>
    <font>
      <sz val="7"/>
      <name val="Times New Roman"/>
      <family val="1"/>
      <charset val="238"/>
    </font>
    <font>
      <b/>
      <vertAlign val="superscript"/>
      <sz val="11"/>
      <name val="Arial Narrow"/>
      <family val="2"/>
      <charset val="238"/>
    </font>
    <font>
      <u/>
      <sz val="11"/>
      <name val="Arial Narrow"/>
      <family val="2"/>
      <charset val="238"/>
    </font>
    <font>
      <sz val="10"/>
      <color rgb="FFFFFFFF"/>
      <name val="Arial Narrow"/>
      <family val="2"/>
      <charset val="238"/>
    </font>
    <font>
      <sz val="11"/>
      <name val="Calibri"/>
      <family val="2"/>
      <charset val="238"/>
    </font>
    <font>
      <b/>
      <sz val="11"/>
      <name val="Calibri"/>
      <family val="2"/>
      <charset val="238"/>
    </font>
    <font>
      <sz val="9"/>
      <name val="Arial Narrow"/>
      <family val="2"/>
      <charset val="238"/>
    </font>
    <font>
      <b/>
      <sz val="9"/>
      <name val="Arial Narrow"/>
      <family val="2"/>
      <charset val="238"/>
    </font>
    <font>
      <sz val="11"/>
      <name val="Calibri"/>
      <family val="2"/>
      <charset val="238"/>
      <scheme val="minor"/>
    </font>
    <font>
      <sz val="11"/>
      <color rgb="FF0070C0"/>
      <name val="Arial Narrow"/>
      <family val="2"/>
      <charset val="238"/>
    </font>
    <font>
      <sz val="10"/>
      <color theme="1"/>
      <name val="Times New Roman"/>
      <family val="1"/>
      <charset val="238"/>
    </font>
    <font>
      <b/>
      <sz val="9"/>
      <color rgb="FF000000"/>
      <name val="Arial Narrow"/>
      <family val="2"/>
      <charset val="238"/>
    </font>
    <font>
      <b/>
      <sz val="14"/>
      <color rgb="FFFF0000"/>
      <name val="Arial Narrow"/>
      <family val="2"/>
      <charset val="238"/>
    </font>
    <font>
      <sz val="10.5"/>
      <color theme="1"/>
      <name val="Arial Narrow"/>
      <family val="2"/>
      <charset val="238"/>
    </font>
    <font>
      <b/>
      <sz val="10.5"/>
      <color theme="1"/>
      <name val="Arial Narrow"/>
      <family val="2"/>
      <charset val="238"/>
    </font>
    <font>
      <b/>
      <sz val="16"/>
      <color rgb="FFFF0000"/>
      <name val="Arial Narrow"/>
      <family val="2"/>
      <charset val="238"/>
    </font>
    <font>
      <sz val="9.5"/>
      <color theme="1"/>
      <name val="Arial Narrow"/>
      <family val="2"/>
      <charset val="238"/>
    </font>
    <font>
      <b/>
      <i/>
      <sz val="10"/>
      <name val="Arial Narrow"/>
      <family val="2"/>
      <charset val="238"/>
    </font>
    <font>
      <sz val="11"/>
      <color rgb="FF7030A0"/>
      <name val="Arial Narrow"/>
      <family val="2"/>
      <charset val="238"/>
    </font>
    <font>
      <b/>
      <sz val="12"/>
      <name val="Arial Narrow"/>
      <family val="2"/>
      <charset val="238"/>
    </font>
    <font>
      <sz val="9.5"/>
      <color theme="1"/>
      <name val="Arial"/>
      <family val="2"/>
      <charset val="238"/>
    </font>
    <font>
      <sz val="7"/>
      <color theme="1"/>
      <name val="Times New Roman"/>
      <family val="1"/>
      <charset val="238"/>
    </font>
    <font>
      <sz val="11"/>
      <color theme="9" tint="-0.499984740745262"/>
      <name val="Arial Narrow"/>
      <family val="2"/>
      <charset val="238"/>
    </font>
  </fonts>
  <fills count="6">
    <fill>
      <patternFill patternType="none"/>
    </fill>
    <fill>
      <patternFill patternType="gray125"/>
    </fill>
    <fill>
      <patternFill patternType="solid">
        <fgColor rgb="FFB7194A"/>
        <bgColor indexed="64"/>
      </patternFill>
    </fill>
    <fill>
      <patternFill patternType="solid">
        <fgColor rgb="FFB7194B"/>
        <bgColor indexed="64"/>
      </patternFill>
    </fill>
    <fill>
      <patternFill patternType="solid">
        <fgColor rgb="FFFAACBF"/>
        <bgColor indexed="64"/>
      </patternFill>
    </fill>
    <fill>
      <patternFill patternType="solid">
        <fgColor theme="0"/>
        <bgColor indexed="64"/>
      </patternFill>
    </fill>
  </fills>
  <borders count="118">
    <border>
      <left/>
      <right/>
      <top/>
      <bottom/>
      <diagonal/>
    </border>
    <border>
      <left style="medium">
        <color rgb="FFBF0000"/>
      </left>
      <right style="medium">
        <color rgb="FFBF0000"/>
      </right>
      <top style="medium">
        <color rgb="FFBF0000"/>
      </top>
      <bottom style="medium">
        <color rgb="FFBF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style="thin">
        <color indexed="64"/>
      </left>
      <right/>
      <top style="thin">
        <color indexed="64"/>
      </top>
      <bottom/>
      <diagonal/>
    </border>
    <border>
      <left style="thin">
        <color indexed="64"/>
      </left>
      <right/>
      <top/>
      <bottom style="thin">
        <color indexed="64"/>
      </bottom>
      <diagonal/>
    </border>
    <border>
      <left style="thin">
        <color rgb="FFB7194B"/>
      </left>
      <right style="thin">
        <color rgb="FFB7194B"/>
      </right>
      <top style="thin">
        <color rgb="FFB7194B"/>
      </top>
      <bottom style="thin">
        <color rgb="FFB7194B"/>
      </bottom>
      <diagonal/>
    </border>
    <border>
      <left style="thin">
        <color rgb="FFB7194B"/>
      </left>
      <right style="thin">
        <color rgb="FFB7194B"/>
      </right>
      <top/>
      <bottom style="thin">
        <color rgb="FFB7194B"/>
      </bottom>
      <diagonal/>
    </border>
    <border>
      <left style="thin">
        <color rgb="FFB7194B"/>
      </left>
      <right/>
      <top style="thin">
        <color rgb="FFB7194B"/>
      </top>
      <bottom/>
      <diagonal/>
    </border>
    <border>
      <left/>
      <right style="thin">
        <color rgb="FFB7194B"/>
      </right>
      <top style="thin">
        <color rgb="FFB7194B"/>
      </top>
      <bottom/>
      <diagonal/>
    </border>
    <border>
      <left/>
      <right/>
      <top style="medium">
        <color rgb="FFB7194A"/>
      </top>
      <bottom/>
      <diagonal/>
    </border>
    <border>
      <left/>
      <right/>
      <top/>
      <bottom style="medium">
        <color rgb="FFB7194A"/>
      </bottom>
      <diagonal/>
    </border>
    <border>
      <left style="medium">
        <color rgb="FFB7194B"/>
      </left>
      <right style="medium">
        <color rgb="FFB7194B"/>
      </right>
      <top style="medium">
        <color rgb="FFB7194B"/>
      </top>
      <bottom/>
      <diagonal/>
    </border>
    <border>
      <left style="medium">
        <color rgb="FFB7194B"/>
      </left>
      <right style="medium">
        <color rgb="FFB7194B"/>
      </right>
      <top/>
      <bottom style="medium">
        <color rgb="FFB7194B"/>
      </bottom>
      <diagonal/>
    </border>
    <border>
      <left style="medium">
        <color rgb="FFB7194B"/>
      </left>
      <right style="medium">
        <color rgb="FFB7194B"/>
      </right>
      <top/>
      <bottom style="medium">
        <color rgb="FFB7194A"/>
      </bottom>
      <diagonal/>
    </border>
    <border>
      <left style="medium">
        <color rgb="FFB7194B"/>
      </left>
      <right style="medium">
        <color rgb="FFB7194B"/>
      </right>
      <top style="medium">
        <color rgb="FFB7194B"/>
      </top>
      <bottom style="medium">
        <color rgb="FFB7194A"/>
      </bottom>
      <diagonal/>
    </border>
    <border>
      <left style="medium">
        <color rgb="FFB7194A"/>
      </left>
      <right style="medium">
        <color rgb="FFB7194A"/>
      </right>
      <top style="medium">
        <color rgb="FFB7194A"/>
      </top>
      <bottom style="thin">
        <color indexed="64"/>
      </bottom>
      <diagonal/>
    </border>
    <border>
      <left/>
      <right/>
      <top style="medium">
        <color rgb="FFB7194A"/>
      </top>
      <bottom style="thin">
        <color theme="0"/>
      </bottom>
      <diagonal/>
    </border>
    <border>
      <left/>
      <right style="medium">
        <color rgb="FFB7194A"/>
      </right>
      <top style="medium">
        <color rgb="FFB7194A"/>
      </top>
      <bottom style="thin">
        <color theme="0"/>
      </bottom>
      <diagonal/>
    </border>
    <border>
      <left style="thin">
        <color theme="0"/>
      </left>
      <right/>
      <top style="medium">
        <color rgb="FFB7194A"/>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rgb="FFB7194A"/>
      </bottom>
      <diagonal/>
    </border>
    <border>
      <left style="thin">
        <color theme="0"/>
      </left>
      <right/>
      <top/>
      <bottom style="medium">
        <color rgb="FFB7194A"/>
      </bottom>
      <diagonal/>
    </border>
    <border>
      <left style="thin">
        <color theme="0"/>
      </left>
      <right style="medium">
        <color rgb="FFB7194A"/>
      </right>
      <top/>
      <bottom style="medium">
        <color rgb="FFB7194A"/>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rgb="FFB7194A"/>
      </right>
      <top style="thin">
        <color theme="0"/>
      </top>
      <bottom style="thin">
        <color theme="0"/>
      </bottom>
      <diagonal/>
    </border>
    <border>
      <left style="medium">
        <color rgb="FFB7194B"/>
      </left>
      <right style="medium">
        <color rgb="FFB7194B"/>
      </right>
      <top style="medium">
        <color rgb="FFB7194B"/>
      </top>
      <bottom style="medium">
        <color rgb="FFB7194B"/>
      </bottom>
      <diagonal/>
    </border>
    <border>
      <left style="medium">
        <color rgb="FFB7194A"/>
      </left>
      <right style="medium">
        <color rgb="FFB7194A"/>
      </right>
      <top style="medium">
        <color rgb="FFC00000"/>
      </top>
      <bottom style="medium">
        <color rgb="FFB7194A"/>
      </bottom>
      <diagonal/>
    </border>
    <border>
      <left/>
      <right/>
      <top style="medium">
        <color rgb="FFC00000"/>
      </top>
      <bottom/>
      <diagonal/>
    </border>
    <border>
      <left style="medium">
        <color rgb="FFB7194A"/>
      </left>
      <right style="medium">
        <color rgb="FFB7194A"/>
      </right>
      <top style="medium">
        <color rgb="FFB7194A"/>
      </top>
      <bottom style="medium">
        <color rgb="FFC00000"/>
      </bottom>
      <diagonal/>
    </border>
    <border>
      <left style="medium">
        <color rgb="FFC00000"/>
      </left>
      <right style="medium">
        <color rgb="FFB7194A"/>
      </right>
      <top style="medium">
        <color rgb="FFB7194A"/>
      </top>
      <bottom/>
      <diagonal/>
    </border>
    <border>
      <left/>
      <right style="medium">
        <color rgb="FFC00000"/>
      </right>
      <top style="medium">
        <color rgb="FFB7194A"/>
      </top>
      <bottom style="medium">
        <color rgb="FFB7194A"/>
      </bottom>
      <diagonal/>
    </border>
    <border>
      <left style="medium">
        <color rgb="FFC00000"/>
      </left>
      <right style="medium">
        <color rgb="FFC00000"/>
      </right>
      <top style="medium">
        <color rgb="FFC00000"/>
      </top>
      <bottom style="medium">
        <color rgb="FFC00000"/>
      </bottom>
      <diagonal/>
    </border>
    <border>
      <left style="medium">
        <color rgb="FFB7194B"/>
      </left>
      <right style="medium">
        <color rgb="FFB7194A"/>
      </right>
      <top/>
      <bottom style="medium">
        <color rgb="FFB7194A"/>
      </bottom>
      <diagonal/>
    </border>
    <border>
      <left style="medium">
        <color rgb="FFB7194A"/>
      </left>
      <right style="medium">
        <color rgb="FFFFFFFF"/>
      </right>
      <top style="medium">
        <color rgb="FFB7194A"/>
      </top>
      <bottom/>
      <diagonal/>
    </border>
    <border>
      <left style="medium">
        <color rgb="FFB7194A"/>
      </left>
      <right style="medium">
        <color rgb="FFFFFFFF"/>
      </right>
      <top/>
      <bottom style="medium">
        <color rgb="FFB7194A"/>
      </bottom>
      <diagonal/>
    </border>
    <border>
      <left/>
      <right style="medium">
        <color rgb="FFFFFFFF"/>
      </right>
      <top style="medium">
        <color rgb="FFB7194A"/>
      </top>
      <bottom style="medium">
        <color rgb="FFFFFFFF"/>
      </bottom>
      <diagonal/>
    </border>
    <border>
      <left/>
      <right style="medium">
        <color rgb="FFFFFFFF"/>
      </right>
      <top/>
      <bottom style="medium">
        <color rgb="FFB7194A"/>
      </bottom>
      <diagonal/>
    </border>
    <border>
      <left style="medium">
        <color rgb="FFFFFFFF"/>
      </left>
      <right/>
      <top style="medium">
        <color rgb="FFB7194A"/>
      </top>
      <bottom style="medium">
        <color rgb="FFFFFFFF"/>
      </bottom>
      <diagonal/>
    </border>
    <border>
      <left style="medium">
        <color rgb="FFFFFFFF"/>
      </left>
      <right style="medium">
        <color rgb="FFB7194A"/>
      </right>
      <top style="medium">
        <color rgb="FFB7194A"/>
      </top>
      <bottom/>
      <diagonal/>
    </border>
    <border>
      <left style="medium">
        <color rgb="FFFFFFFF"/>
      </left>
      <right style="medium">
        <color rgb="FFB7194A"/>
      </right>
      <top/>
      <bottom style="medium">
        <color rgb="FFB7194A"/>
      </bottom>
      <diagonal/>
    </border>
    <border>
      <left style="medium">
        <color rgb="FFB8194B"/>
      </left>
      <right style="medium">
        <color rgb="FFB8194B"/>
      </right>
      <top style="medium">
        <color rgb="FFB8194B"/>
      </top>
      <bottom style="medium">
        <color rgb="FFB7194A"/>
      </bottom>
      <diagonal/>
    </border>
    <border>
      <left style="medium">
        <color rgb="FFB8194B"/>
      </left>
      <right style="medium">
        <color rgb="FFB8194B"/>
      </right>
      <top/>
      <bottom style="medium">
        <color rgb="FFB7194A"/>
      </bottom>
      <diagonal/>
    </border>
    <border>
      <left style="medium">
        <color rgb="FFB8194B"/>
      </left>
      <right style="medium">
        <color rgb="FFB8194B"/>
      </right>
      <top/>
      <bottom style="medium">
        <color rgb="FFB8194B"/>
      </bottom>
      <diagonal/>
    </border>
    <border>
      <left/>
      <right/>
      <top style="medium">
        <color indexed="64"/>
      </top>
      <bottom/>
      <diagonal/>
    </border>
    <border>
      <left style="thin">
        <color rgb="FFB7194B"/>
      </left>
      <right style="thin">
        <color theme="0"/>
      </right>
      <top style="thin">
        <color rgb="FFB7194B"/>
      </top>
      <bottom style="thin">
        <color rgb="FFB7194B"/>
      </bottom>
      <diagonal/>
    </border>
    <border>
      <left/>
      <right style="thin">
        <color rgb="FFB7194B"/>
      </right>
      <top style="thin">
        <color rgb="FFB7194B"/>
      </top>
      <bottom style="thin">
        <color rgb="FFB7194B"/>
      </bottom>
      <diagonal/>
    </border>
    <border>
      <left style="thin">
        <color rgb="FFB7194B"/>
      </left>
      <right style="thin">
        <color rgb="FFB7194B"/>
      </right>
      <top style="thin">
        <color rgb="FFB7194B"/>
      </top>
      <bottom/>
      <diagonal/>
    </border>
    <border>
      <left style="medium">
        <color rgb="FFB7194A"/>
      </left>
      <right/>
      <top style="medium">
        <color rgb="FFB7194A"/>
      </top>
      <bottom style="medium">
        <color theme="0"/>
      </bottom>
      <diagonal/>
    </border>
    <border>
      <left/>
      <right/>
      <top style="medium">
        <color rgb="FFB7194A"/>
      </top>
      <bottom style="medium">
        <color theme="0"/>
      </bottom>
      <diagonal/>
    </border>
    <border>
      <left/>
      <right style="medium">
        <color rgb="FFB7194A"/>
      </right>
      <top style="medium">
        <color rgb="FFB7194A"/>
      </top>
      <bottom style="medium">
        <color theme="0"/>
      </bottom>
      <diagonal/>
    </border>
    <border>
      <left style="medium">
        <color rgb="FFB7194A"/>
      </left>
      <right style="medium">
        <color theme="0"/>
      </right>
      <top style="medium">
        <color rgb="FFB7194A"/>
      </top>
      <bottom/>
      <diagonal/>
    </border>
    <border>
      <left style="medium">
        <color rgb="FFB7194A"/>
      </left>
      <right style="medium">
        <color theme="0"/>
      </right>
      <top/>
      <bottom/>
      <diagonal/>
    </border>
    <border>
      <left style="medium">
        <color rgb="FFB7194A"/>
      </left>
      <right style="medium">
        <color theme="0"/>
      </right>
      <top/>
      <bottom style="medium">
        <color rgb="FFB7194A"/>
      </bottom>
      <diagonal/>
    </border>
    <border>
      <left/>
      <right style="medium">
        <color theme="0"/>
      </right>
      <top style="medium">
        <color rgb="FFB7194A"/>
      </top>
      <bottom/>
      <diagonal/>
    </border>
    <border>
      <left/>
      <right style="medium">
        <color theme="0"/>
      </right>
      <top/>
      <bottom/>
      <diagonal/>
    </border>
    <border>
      <left/>
      <right style="medium">
        <color theme="0"/>
      </right>
      <top/>
      <bottom style="medium">
        <color rgb="FFB7194A"/>
      </bottom>
      <diagonal/>
    </border>
    <border>
      <left style="medium">
        <color theme="0"/>
      </left>
      <right style="medium">
        <color theme="0"/>
      </right>
      <top style="medium">
        <color rgb="FFB7194A"/>
      </top>
      <bottom/>
      <diagonal/>
    </border>
    <border>
      <left style="medium">
        <color theme="0"/>
      </left>
      <right/>
      <top style="medium">
        <color rgb="FFB7194A"/>
      </top>
      <bottom style="medium">
        <color rgb="FFB7194A"/>
      </bottom>
      <diagonal/>
    </border>
    <border>
      <left/>
      <right style="medium">
        <color theme="0"/>
      </right>
      <top style="medium">
        <color rgb="FFB7194A"/>
      </top>
      <bottom style="medium">
        <color rgb="FFB7194A"/>
      </bottom>
      <diagonal/>
    </border>
    <border>
      <left style="medium">
        <color theme="0"/>
      </left>
      <right style="medium">
        <color theme="0"/>
      </right>
      <top/>
      <bottom/>
      <diagonal/>
    </border>
    <border>
      <left style="medium">
        <color theme="0"/>
      </left>
      <right style="medium">
        <color rgb="FFB7194A"/>
      </right>
      <top/>
      <bottom/>
      <diagonal/>
    </border>
    <border>
      <left style="medium">
        <color theme="0"/>
      </left>
      <right/>
      <top style="medium">
        <color rgb="FFB7194A"/>
      </top>
      <bottom style="medium">
        <color theme="0"/>
      </bottom>
      <diagonal/>
    </border>
    <border>
      <left/>
      <right style="medium">
        <color theme="0"/>
      </right>
      <top style="medium">
        <color rgb="FFB7194A"/>
      </top>
      <bottom style="medium">
        <color theme="0"/>
      </bottom>
      <diagonal/>
    </border>
    <border>
      <left style="medium">
        <color theme="0"/>
      </left>
      <right style="medium">
        <color theme="0"/>
      </right>
      <top/>
      <bottom style="medium">
        <color rgb="FFB7194A"/>
      </bottom>
      <diagonal/>
    </border>
    <border>
      <left style="medium">
        <color theme="0"/>
      </left>
      <right/>
      <top style="medium">
        <color rgb="FFB7194A"/>
      </top>
      <bottom/>
      <diagonal/>
    </border>
    <border>
      <left style="medium">
        <color theme="0"/>
      </left>
      <right/>
      <top/>
      <bottom style="medium">
        <color theme="0"/>
      </bottom>
      <diagonal/>
    </border>
    <border>
      <left/>
      <right/>
      <top/>
      <bottom style="medium">
        <color theme="0"/>
      </bottom>
      <diagonal/>
    </border>
    <border>
      <left/>
      <right style="medium">
        <color rgb="FFB7194A"/>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rgb="FFB7194A"/>
      </right>
      <top/>
      <bottom style="medium">
        <color rgb="FFB7194A"/>
      </bottom>
      <diagonal/>
    </border>
    <border>
      <left style="medium">
        <color rgb="FFB7194A"/>
      </left>
      <right style="medium">
        <color theme="0"/>
      </right>
      <top style="medium">
        <color theme="0"/>
      </top>
      <bottom style="medium">
        <color rgb="FFB7194A"/>
      </bottom>
      <diagonal/>
    </border>
    <border>
      <left style="medium">
        <color theme="0"/>
      </left>
      <right style="medium">
        <color rgb="FFB7194A"/>
      </right>
      <top style="medium">
        <color theme="0"/>
      </top>
      <bottom style="medium">
        <color rgb="FFB7194A"/>
      </bottom>
      <diagonal/>
    </border>
    <border>
      <left/>
      <right style="medium">
        <color theme="0"/>
      </right>
      <top style="medium">
        <color theme="0"/>
      </top>
      <bottom style="medium">
        <color rgb="FFB7194A"/>
      </bottom>
      <diagonal/>
    </border>
    <border>
      <left style="medium">
        <color rgb="FFB7194B"/>
      </left>
      <right/>
      <top style="medium">
        <color rgb="FFB7194B"/>
      </top>
      <bottom/>
      <diagonal/>
    </border>
    <border>
      <left style="thin">
        <color rgb="FFB7194B"/>
      </left>
      <right style="thin">
        <color theme="0"/>
      </right>
      <top style="thin">
        <color rgb="FFB7194B"/>
      </top>
      <bottom/>
      <diagonal/>
    </border>
    <border>
      <left style="thin">
        <color theme="0"/>
      </left>
      <right style="thin">
        <color rgb="FFB7194B"/>
      </right>
      <top style="thin">
        <color theme="0"/>
      </top>
      <bottom/>
      <diagonal/>
    </border>
    <border>
      <left style="thin">
        <color rgb="FFB7194B"/>
      </left>
      <right style="thin">
        <color rgb="FFB7194B"/>
      </right>
      <top style="thin">
        <color theme="0"/>
      </top>
      <bottom/>
      <diagonal/>
    </border>
    <border>
      <left style="thin">
        <color rgb="FFB7194B"/>
      </left>
      <right style="thin">
        <color theme="0"/>
      </right>
      <top style="thin">
        <color theme="0"/>
      </top>
      <bottom/>
      <diagonal/>
    </border>
    <border>
      <left/>
      <right style="thin">
        <color rgb="FFB7194B"/>
      </right>
      <top style="thin">
        <color theme="0"/>
      </top>
      <bottom/>
      <diagonal/>
    </border>
    <border>
      <left/>
      <right style="medium">
        <color rgb="FFB7194A"/>
      </right>
      <top style="thin">
        <color theme="0"/>
      </top>
      <bottom style="medium">
        <color rgb="FFB7194A"/>
      </bottom>
      <diagonal/>
    </border>
    <border>
      <left/>
      <right style="thin">
        <color theme="0"/>
      </right>
      <top style="thin">
        <color theme="0"/>
      </top>
      <bottom style="medium">
        <color rgb="FFB7194A"/>
      </bottom>
      <diagonal/>
    </border>
    <border>
      <left style="thin">
        <color theme="0"/>
      </left>
      <right style="thin">
        <color theme="0"/>
      </right>
      <top style="thin">
        <color theme="0"/>
      </top>
      <bottom style="thin">
        <color theme="0"/>
      </bottom>
      <diagonal/>
    </border>
  </borders>
  <cellStyleXfs count="10">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5" fillId="0" borderId="0" applyNumberFormat="0" applyFill="0" applyBorder="0" applyAlignment="0" applyProtection="0"/>
    <xf numFmtId="0" fontId="4" fillId="0" borderId="0"/>
    <xf numFmtId="0" fontId="5" fillId="0" borderId="0"/>
    <xf numFmtId="0" fontId="26" fillId="0" borderId="0" applyNumberFormat="0" applyFill="0" applyBorder="0" applyAlignment="0" applyProtection="0"/>
  </cellStyleXfs>
  <cellXfs count="1038">
    <xf numFmtId="0" fontId="0" fillId="0" borderId="0" xfId="0"/>
    <xf numFmtId="0" fontId="8" fillId="0" borderId="0" xfId="2" applyFont="1"/>
    <xf numFmtId="0" fontId="11" fillId="0" borderId="0" xfId="2" applyFont="1"/>
    <xf numFmtId="0" fontId="12" fillId="0" borderId="0" xfId="0" applyFont="1"/>
    <xf numFmtId="0" fontId="7" fillId="0" borderId="0" xfId="0" applyFont="1" applyAlignment="1">
      <alignment horizontal="left" vertical="center"/>
    </xf>
    <xf numFmtId="0" fontId="16" fillId="0" borderId="0" xfId="0" applyFont="1"/>
    <xf numFmtId="0" fontId="17" fillId="0" borderId="0" xfId="0" applyFont="1" applyAlignment="1">
      <alignment horizontal="left" vertical="center"/>
    </xf>
    <xf numFmtId="165" fontId="12" fillId="0" borderId="0" xfId="1" applyNumberFormat="1" applyFont="1"/>
    <xf numFmtId="9" fontId="12" fillId="0" borderId="0" xfId="1" applyFont="1"/>
    <xf numFmtId="0" fontId="17" fillId="0" borderId="0" xfId="0" applyFont="1"/>
    <xf numFmtId="0" fontId="12" fillId="0" borderId="0" xfId="0" applyFont="1" applyAlignment="1"/>
    <xf numFmtId="0" fontId="17" fillId="0" borderId="2" xfId="0" applyFont="1" applyBorder="1" applyAlignment="1"/>
    <xf numFmtId="14" fontId="12" fillId="0" borderId="2" xfId="0" applyNumberFormat="1" applyFont="1" applyBorder="1"/>
    <xf numFmtId="0" fontId="12" fillId="0" borderId="2" xfId="0" applyFont="1" applyBorder="1"/>
    <xf numFmtId="3" fontId="12" fillId="0" borderId="0" xfId="0" applyNumberFormat="1" applyFont="1"/>
    <xf numFmtId="0" fontId="17" fillId="0" borderId="2" xfId="0" applyFont="1" applyBorder="1"/>
    <xf numFmtId="3" fontId="12" fillId="0" borderId="2" xfId="0" applyNumberFormat="1" applyFont="1" applyBorder="1"/>
    <xf numFmtId="0" fontId="17" fillId="0" borderId="2"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165" fontId="12" fillId="0" borderId="2" xfId="1" applyNumberFormat="1" applyFont="1" applyBorder="1"/>
    <xf numFmtId="0" fontId="12" fillId="0" borderId="0" xfId="0" applyNumberFormat="1" applyFont="1"/>
    <xf numFmtId="0" fontId="12" fillId="0" borderId="0" xfId="1" applyNumberFormat="1" applyFont="1"/>
    <xf numFmtId="0" fontId="17" fillId="0" borderId="2" xfId="0" applyFont="1" applyFill="1" applyBorder="1"/>
    <xf numFmtId="3" fontId="12" fillId="0" borderId="0" xfId="1" applyNumberFormat="1" applyFont="1"/>
    <xf numFmtId="49" fontId="17" fillId="0" borderId="2" xfId="0" applyNumberFormat="1" applyFont="1" applyFill="1" applyBorder="1"/>
    <xf numFmtId="3" fontId="11" fillId="0" borderId="0" xfId="1" applyNumberFormat="1" applyFont="1"/>
    <xf numFmtId="3" fontId="8" fillId="0" borderId="0" xfId="1" applyNumberFormat="1" applyFont="1"/>
    <xf numFmtId="0" fontId="12" fillId="0" borderId="0" xfId="0" applyFont="1" applyFill="1"/>
    <xf numFmtId="0" fontId="17" fillId="0" borderId="0" xfId="0" applyFont="1" applyFill="1"/>
    <xf numFmtId="0" fontId="9" fillId="0" borderId="2" xfId="0" applyFont="1" applyFill="1" applyBorder="1" applyAlignment="1">
      <alignment horizontal="center"/>
    </xf>
    <xf numFmtId="0" fontId="8" fillId="0" borderId="2" xfId="0" applyFont="1" applyFill="1" applyBorder="1" applyAlignment="1">
      <alignment horizontal="left"/>
    </xf>
    <xf numFmtId="3" fontId="17" fillId="0" borderId="0" xfId="0" applyNumberFormat="1" applyFont="1"/>
    <xf numFmtId="0" fontId="9" fillId="0" borderId="2" xfId="0" applyFont="1" applyFill="1" applyBorder="1" applyAlignment="1">
      <alignment horizontal="left"/>
    </xf>
    <xf numFmtId="0" fontId="17" fillId="0" borderId="0" xfId="0" applyFont="1" applyAlignment="1"/>
    <xf numFmtId="0" fontId="8" fillId="0" borderId="0" xfId="0" applyFont="1" applyFill="1" applyBorder="1"/>
    <xf numFmtId="0" fontId="9" fillId="0" borderId="0" xfId="0" applyFont="1" applyFill="1" applyBorder="1" applyAlignment="1">
      <alignment horizontal="left"/>
    </xf>
    <xf numFmtId="3" fontId="8" fillId="0" borderId="0" xfId="0" applyNumberFormat="1" applyFont="1" applyFill="1" applyBorder="1"/>
    <xf numFmtId="164" fontId="8" fillId="0" borderId="0" xfId="0" applyNumberFormat="1" applyFont="1" applyFill="1" applyBorder="1"/>
    <xf numFmtId="0" fontId="9" fillId="0" borderId="0" xfId="0" applyFont="1" applyFill="1" applyBorder="1"/>
    <xf numFmtId="0" fontId="17" fillId="0" borderId="0" xfId="0" applyFont="1" applyAlignment="1">
      <alignment horizontal="left"/>
    </xf>
    <xf numFmtId="0" fontId="9" fillId="0" borderId="0" xfId="0" applyFont="1" applyFill="1" applyBorder="1" applyAlignment="1">
      <alignment wrapText="1"/>
    </xf>
    <xf numFmtId="0" fontId="12" fillId="0" borderId="0" xfId="0" applyFont="1" applyBorder="1" applyAlignment="1">
      <alignment wrapText="1"/>
    </xf>
    <xf numFmtId="0" fontId="12" fillId="0" borderId="0" xfId="0" applyFont="1" applyBorder="1"/>
    <xf numFmtId="0" fontId="8" fillId="0" borderId="2" xfId="0" applyFont="1" applyFill="1" applyBorder="1"/>
    <xf numFmtId="0" fontId="9" fillId="0" borderId="2" xfId="0" applyFont="1" applyFill="1" applyBorder="1"/>
    <xf numFmtId="0" fontId="17" fillId="0" borderId="6" xfId="0" applyFont="1" applyBorder="1" applyAlignment="1">
      <alignment horizontal="left"/>
    </xf>
    <xf numFmtId="3" fontId="9" fillId="0" borderId="0" xfId="0" applyNumberFormat="1" applyFont="1" applyFill="1" applyBorder="1"/>
    <xf numFmtId="165" fontId="9" fillId="0" borderId="0" xfId="1" applyNumberFormat="1" applyFont="1" applyFill="1" applyBorder="1"/>
    <xf numFmtId="0" fontId="23" fillId="0" borderId="0" xfId="0" applyFont="1" applyAlignment="1">
      <alignment horizontal="left"/>
    </xf>
    <xf numFmtId="0" fontId="24" fillId="0" borderId="0" xfId="0" applyFont="1" applyAlignment="1">
      <alignment horizontal="left"/>
    </xf>
    <xf numFmtId="0" fontId="10" fillId="0" borderId="0" xfId="0" applyFont="1"/>
    <xf numFmtId="0" fontId="14" fillId="2" borderId="1" xfId="0" applyFont="1" applyFill="1" applyBorder="1" applyAlignment="1">
      <alignment horizontal="center" vertical="center" wrapText="1"/>
    </xf>
    <xf numFmtId="0" fontId="8" fillId="0" borderId="0" xfId="0" applyFont="1"/>
    <xf numFmtId="0" fontId="17" fillId="0" borderId="2" xfId="0" applyFont="1" applyBorder="1" applyAlignment="1">
      <alignment horizontal="center"/>
    </xf>
    <xf numFmtId="0" fontId="12" fillId="0" borderId="0" xfId="0" applyFont="1" applyAlignment="1">
      <alignment horizontal="left"/>
    </xf>
    <xf numFmtId="0" fontId="27" fillId="0" borderId="0" xfId="0" applyFont="1" applyAlignment="1">
      <alignment horizontal="justify" vertical="center"/>
    </xf>
    <xf numFmtId="0" fontId="14" fillId="2" borderId="28" xfId="0" applyFont="1" applyFill="1" applyBorder="1" applyAlignment="1">
      <alignment horizontal="center" vertical="center" wrapText="1"/>
    </xf>
    <xf numFmtId="3" fontId="12" fillId="0" borderId="28" xfId="0" applyNumberFormat="1" applyFont="1" applyBorder="1" applyAlignment="1">
      <alignment horizontal="center" vertical="center" wrapText="1"/>
    </xf>
    <xf numFmtId="10"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4" fillId="2" borderId="25" xfId="0" applyFont="1" applyFill="1" applyBorder="1" applyAlignment="1">
      <alignment horizontal="center" vertical="center" wrapText="1"/>
    </xf>
    <xf numFmtId="0" fontId="14" fillId="2" borderId="23" xfId="0" applyFont="1" applyFill="1" applyBorder="1" applyAlignment="1">
      <alignment horizontal="center" vertical="center"/>
    </xf>
    <xf numFmtId="0" fontId="28" fillId="0" borderId="28" xfId="0" applyFont="1" applyBorder="1" applyAlignment="1">
      <alignment horizontal="center" vertical="center"/>
    </xf>
    <xf numFmtId="3" fontId="29" fillId="0" borderId="28" xfId="0" applyNumberFormat="1" applyFont="1" applyBorder="1" applyAlignment="1">
      <alignment horizontal="center" vertical="center"/>
    </xf>
    <xf numFmtId="0" fontId="14" fillId="2" borderId="28" xfId="0" applyFont="1" applyFill="1" applyBorder="1" applyAlignment="1">
      <alignment horizontal="center" vertical="center"/>
    </xf>
    <xf numFmtId="0" fontId="15" fillId="0" borderId="25" xfId="0" applyFont="1" applyBorder="1" applyAlignment="1">
      <alignment horizontal="left" vertical="center"/>
    </xf>
    <xf numFmtId="0" fontId="12" fillId="0" borderId="28" xfId="0" applyFont="1" applyBorder="1" applyAlignment="1">
      <alignment horizontal="center" vertical="center"/>
    </xf>
    <xf numFmtId="0" fontId="14" fillId="2" borderId="26" xfId="0" applyFont="1" applyFill="1" applyBorder="1" applyAlignment="1">
      <alignment horizontal="center" vertical="center" wrapText="1"/>
    </xf>
    <xf numFmtId="0" fontId="12" fillId="0" borderId="25" xfId="0" applyFont="1" applyBorder="1" applyAlignment="1">
      <alignment horizontal="justify" vertical="center"/>
    </xf>
    <xf numFmtId="0" fontId="17" fillId="0" borderId="25" xfId="0" applyFont="1" applyBorder="1" applyAlignment="1">
      <alignment horizontal="justify" vertical="center"/>
    </xf>
    <xf numFmtId="0" fontId="25" fillId="0" borderId="0" xfId="6"/>
    <xf numFmtId="0" fontId="12" fillId="2" borderId="23" xfId="0" applyFont="1" applyFill="1" applyBorder="1" applyAlignment="1">
      <alignment vertical="center"/>
    </xf>
    <xf numFmtId="3" fontId="12" fillId="0" borderId="28" xfId="0" applyNumberFormat="1" applyFont="1" applyBorder="1" applyAlignment="1">
      <alignment horizontal="center" vertical="center"/>
    </xf>
    <xf numFmtId="0" fontId="30" fillId="2" borderId="23" xfId="0" applyFont="1" applyFill="1" applyBorder="1" applyAlignment="1">
      <alignment horizontal="center" vertical="center"/>
    </xf>
    <xf numFmtId="0" fontId="31"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25" xfId="0" applyFont="1" applyFill="1" applyBorder="1" applyAlignment="1">
      <alignment horizontal="center" vertical="center"/>
    </xf>
    <xf numFmtId="0" fontId="17" fillId="0" borderId="2" xfId="0" applyFont="1" applyBorder="1" applyAlignment="1">
      <alignment horizontal="center"/>
    </xf>
    <xf numFmtId="0" fontId="14" fillId="2" borderId="2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23" xfId="0" applyFont="1" applyFill="1" applyBorder="1" applyAlignment="1">
      <alignment horizontal="left" vertical="center" wrapText="1"/>
    </xf>
    <xf numFmtId="0" fontId="32" fillId="2" borderId="26" xfId="0" applyFont="1" applyFill="1" applyBorder="1" applyAlignment="1">
      <alignment horizontal="justify" vertical="center" wrapText="1"/>
    </xf>
    <xf numFmtId="8" fontId="12" fillId="0" borderId="28" xfId="0" applyNumberFormat="1" applyFont="1" applyBorder="1" applyAlignment="1">
      <alignment horizontal="center" vertical="center" wrapText="1"/>
    </xf>
    <xf numFmtId="0" fontId="14" fillId="2" borderId="25" xfId="0" applyFont="1" applyFill="1" applyBorder="1" applyAlignment="1">
      <alignment horizontal="left" vertical="center" wrapText="1"/>
    </xf>
    <xf numFmtId="8" fontId="16" fillId="0" borderId="28" xfId="0" applyNumberFormat="1" applyFont="1" applyBorder="1" applyAlignment="1">
      <alignment horizontal="center" vertical="center" wrapText="1"/>
    </xf>
    <xf numFmtId="0" fontId="15" fillId="0" borderId="28" xfId="0" applyFont="1" applyBorder="1" applyAlignment="1">
      <alignment horizontal="center" vertical="center"/>
    </xf>
    <xf numFmtId="0" fontId="15" fillId="0" borderId="28" xfId="0" applyFont="1" applyBorder="1" applyAlignment="1">
      <alignment horizontal="center" vertical="center" wrapText="1"/>
    </xf>
    <xf numFmtId="0" fontId="17" fillId="0" borderId="2" xfId="0" applyFont="1" applyBorder="1" applyAlignment="1">
      <alignment horizontal="center" wrapText="1"/>
    </xf>
    <xf numFmtId="0" fontId="12" fillId="0" borderId="2" xfId="0" applyFont="1" applyBorder="1" applyAlignment="1">
      <alignment horizontal="center"/>
    </xf>
    <xf numFmtId="3" fontId="12" fillId="0" borderId="2" xfId="0" applyNumberFormat="1" applyFont="1" applyBorder="1" applyAlignment="1">
      <alignment horizontal="center"/>
    </xf>
    <xf numFmtId="0" fontId="20" fillId="0" borderId="0" xfId="0" applyFont="1" applyFill="1"/>
    <xf numFmtId="0" fontId="12" fillId="0" borderId="8" xfId="0" applyFont="1" applyBorder="1"/>
    <xf numFmtId="0" fontId="8" fillId="0" borderId="0" xfId="0" applyFont="1" applyFill="1"/>
    <xf numFmtId="0" fontId="17" fillId="0" borderId="17" xfId="0" applyFont="1" applyBorder="1"/>
    <xf numFmtId="0" fontId="17" fillId="0" borderId="5" xfId="0" applyFont="1" applyBorder="1"/>
    <xf numFmtId="0" fontId="12" fillId="0" borderId="0" xfId="0" applyFont="1" applyAlignment="1">
      <alignment vertical="center" wrapText="1"/>
    </xf>
    <xf numFmtId="8" fontId="12" fillId="0" borderId="0" xfId="0" applyNumberFormat="1" applyFont="1"/>
    <xf numFmtId="0" fontId="14" fillId="2" borderId="26" xfId="0" applyFont="1" applyFill="1" applyBorder="1" applyAlignment="1">
      <alignment horizontal="center" vertical="center" wrapText="1"/>
    </xf>
    <xf numFmtId="0" fontId="17" fillId="0" borderId="38" xfId="0"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3" fontId="17" fillId="0" borderId="38" xfId="0" applyNumberFormat="1" applyFont="1" applyBorder="1" applyAlignment="1">
      <alignment horizontal="center" vertical="center" wrapText="1"/>
    </xf>
    <xf numFmtId="0" fontId="14" fillId="2" borderId="35" xfId="0" applyFont="1" applyFill="1" applyBorder="1" applyAlignment="1">
      <alignment horizontal="center" vertical="center" wrapText="1"/>
    </xf>
    <xf numFmtId="0" fontId="17" fillId="0" borderId="39" xfId="0" applyFont="1" applyBorder="1" applyAlignment="1">
      <alignment horizontal="center" vertical="center" wrapText="1"/>
    </xf>
    <xf numFmtId="0" fontId="14" fillId="3" borderId="38" xfId="0" applyFont="1" applyFill="1" applyBorder="1" applyAlignment="1">
      <alignment horizontal="center" vertical="center"/>
    </xf>
    <xf numFmtId="0" fontId="14" fillId="3" borderId="38" xfId="0" applyFont="1" applyFill="1" applyBorder="1" applyAlignment="1">
      <alignment horizontal="center" vertical="center" wrapText="1"/>
    </xf>
    <xf numFmtId="0" fontId="12" fillId="0" borderId="25" xfId="0" applyFont="1" applyBorder="1" applyAlignment="1">
      <alignment horizontal="left" vertical="center" wrapText="1"/>
    </xf>
    <xf numFmtId="0" fontId="14" fillId="2" borderId="23" xfId="0" applyFont="1" applyFill="1" applyBorder="1" applyAlignment="1">
      <alignment horizontal="justify" vertical="center" wrapText="1"/>
    </xf>
    <xf numFmtId="0" fontId="24" fillId="0" borderId="0" xfId="0" applyFont="1" applyAlignment="1">
      <alignment horizontal="justify" vertical="center"/>
    </xf>
    <xf numFmtId="0" fontId="12" fillId="0" borderId="6" xfId="0" applyFont="1" applyBorder="1"/>
    <xf numFmtId="0" fontId="12" fillId="0" borderId="7" xfId="0" applyFont="1" applyBorder="1"/>
    <xf numFmtId="0" fontId="8" fillId="0" borderId="2" xfId="0" applyFont="1" applyFill="1" applyBorder="1" applyAlignment="1">
      <alignment vertical="center" wrapText="1"/>
    </xf>
    <xf numFmtId="0" fontId="9" fillId="0" borderId="2" xfId="0" applyFont="1" applyFill="1" applyBorder="1" applyAlignment="1">
      <alignment horizontal="center" vertical="center" wrapText="1"/>
    </xf>
    <xf numFmtId="3" fontId="12" fillId="0" borderId="2" xfId="0" applyNumberFormat="1" applyFont="1" applyFill="1" applyBorder="1"/>
    <xf numFmtId="0" fontId="17" fillId="0" borderId="0" xfId="0" applyFont="1" applyBorder="1"/>
    <xf numFmtId="0" fontId="21" fillId="2" borderId="26" xfId="6" applyFont="1" applyFill="1" applyBorder="1" applyAlignment="1">
      <alignment horizontal="center" vertical="center" wrapText="1"/>
    </xf>
    <xf numFmtId="0" fontId="12" fillId="0" borderId="0" xfId="0" applyFont="1" applyAlignment="1">
      <alignment horizontal="justify" vertical="center" wrapText="1"/>
    </xf>
    <xf numFmtId="0" fontId="12" fillId="0" borderId="0" xfId="0" applyFont="1" applyFill="1" applyBorder="1"/>
    <xf numFmtId="0" fontId="16" fillId="0" borderId="0" xfId="0" applyFont="1" applyAlignment="1"/>
    <xf numFmtId="0" fontId="30" fillId="2" borderId="28" xfId="0" applyFont="1" applyFill="1" applyBorder="1" applyAlignment="1">
      <alignment horizontal="center" vertical="center" wrapText="1"/>
    </xf>
    <xf numFmtId="0" fontId="15" fillId="0" borderId="25" xfId="0" applyFont="1" applyBorder="1" applyAlignment="1">
      <alignment horizontal="left" vertical="center" wrapText="1"/>
    </xf>
    <xf numFmtId="0" fontId="12" fillId="2" borderId="23" xfId="0" applyFont="1" applyFill="1" applyBorder="1" applyAlignment="1">
      <alignment vertical="center" wrapText="1"/>
    </xf>
    <xf numFmtId="0" fontId="12" fillId="0" borderId="2" xfId="0" applyFont="1" applyFill="1" applyBorder="1" applyAlignment="1">
      <alignment vertical="center" wrapText="1"/>
    </xf>
    <xf numFmtId="9" fontId="12" fillId="0" borderId="0" xfId="1" applyNumberFormat="1" applyFont="1"/>
    <xf numFmtId="0" fontId="8" fillId="0" borderId="0" xfId="2" applyFont="1" applyFill="1" applyBorder="1" applyAlignment="1">
      <alignment horizontal="center" wrapText="1"/>
    </xf>
    <xf numFmtId="0" fontId="8" fillId="0" borderId="0" xfId="2" applyFont="1" applyFill="1" applyBorder="1" applyAlignment="1">
      <alignment horizontal="left"/>
    </xf>
    <xf numFmtId="3" fontId="8" fillId="0" borderId="0" xfId="2" applyNumberFormat="1" applyFont="1" applyFill="1" applyBorder="1" applyAlignment="1">
      <alignment horizontal="center" wrapText="1"/>
    </xf>
    <xf numFmtId="3" fontId="9" fillId="0" borderId="0" xfId="2" applyNumberFormat="1" applyFont="1" applyFill="1" applyBorder="1" applyAlignment="1"/>
    <xf numFmtId="0" fontId="9" fillId="0" borderId="0" xfId="2" applyFont="1" applyFill="1" applyBorder="1" applyAlignment="1">
      <alignment horizontal="left"/>
    </xf>
    <xf numFmtId="3" fontId="12" fillId="0" borderId="0" xfId="0" applyNumberFormat="1" applyFont="1" applyFill="1" applyBorder="1"/>
    <xf numFmtId="3" fontId="9" fillId="0" borderId="0" xfId="2" applyNumberFormat="1" applyFont="1" applyFill="1" applyBorder="1" applyAlignment="1">
      <alignment horizontal="right"/>
    </xf>
    <xf numFmtId="3" fontId="8" fillId="0" borderId="0" xfId="2" applyNumberFormat="1" applyFont="1" applyFill="1" applyBorder="1" applyAlignment="1">
      <alignment horizontal="left"/>
    </xf>
    <xf numFmtId="0" fontId="12" fillId="0" borderId="2" xfId="0" applyFont="1" applyBorder="1" applyAlignment="1">
      <alignment horizontal="justify" vertical="center" wrapText="1"/>
    </xf>
    <xf numFmtId="0" fontId="12" fillId="0" borderId="2" xfId="0" applyFont="1" applyBorder="1" applyAlignment="1">
      <alignment vertical="center"/>
    </xf>
    <xf numFmtId="0" fontId="17" fillId="0" borderId="2" xfId="0" applyFont="1" applyBorder="1" applyAlignment="1">
      <alignment vertical="center"/>
    </xf>
    <xf numFmtId="0" fontId="15" fillId="0" borderId="0" xfId="0" applyFont="1" applyBorder="1" applyAlignment="1">
      <alignment horizontal="right" vertical="center"/>
    </xf>
    <xf numFmtId="0" fontId="7" fillId="0" borderId="0" xfId="0" applyFont="1" applyAlignment="1">
      <alignment horizontal="left" vertical="center" readingOrder="1"/>
    </xf>
    <xf numFmtId="0" fontId="12" fillId="0" borderId="0" xfId="0" applyFont="1" applyBorder="1" applyAlignment="1"/>
    <xf numFmtId="3" fontId="8" fillId="0" borderId="0" xfId="7" applyNumberFormat="1" applyFont="1" applyFill="1" applyBorder="1" applyAlignment="1">
      <alignment wrapText="1"/>
    </xf>
    <xf numFmtId="3" fontId="8" fillId="0" borderId="2" xfId="7" applyNumberFormat="1" applyFont="1" applyFill="1" applyBorder="1" applyAlignment="1">
      <alignment wrapText="1"/>
    </xf>
    <xf numFmtId="0" fontId="8" fillId="0" borderId="0" xfId="0" applyNumberFormat="1" applyFont="1" applyFill="1" applyBorder="1"/>
    <xf numFmtId="0" fontId="8" fillId="0" borderId="2"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8" fillId="0" borderId="2" xfId="0" applyFont="1" applyFill="1" applyBorder="1" applyAlignment="1">
      <alignment vertical="center"/>
    </xf>
    <xf numFmtId="3" fontId="8" fillId="0" borderId="0" xfId="0" applyNumberFormat="1" applyFont="1" applyFill="1" applyBorder="1" applyAlignment="1"/>
    <xf numFmtId="0" fontId="17" fillId="0" borderId="2" xfId="0" applyFont="1" applyBorder="1" applyAlignment="1">
      <alignment horizontal="center" vertical="center" wrapText="1"/>
    </xf>
    <xf numFmtId="3" fontId="12" fillId="0" borderId="0" xfId="0" applyNumberFormat="1" applyFont="1" applyBorder="1" applyAlignment="1"/>
    <xf numFmtId="0" fontId="17" fillId="0" borderId="2" xfId="0" applyFont="1" applyBorder="1" applyAlignment="1">
      <alignment horizontal="center" vertical="center"/>
    </xf>
    <xf numFmtId="0" fontId="17" fillId="0" borderId="2" xfId="0" applyFont="1" applyFill="1" applyBorder="1" applyAlignment="1">
      <alignment horizontal="center" vertical="center"/>
    </xf>
    <xf numFmtId="3" fontId="12" fillId="0" borderId="2" xfId="0" applyNumberFormat="1" applyFont="1" applyBorder="1" applyAlignment="1">
      <alignment horizontal="center" vertical="center"/>
    </xf>
    <xf numFmtId="0" fontId="12" fillId="0" borderId="0" xfId="0" applyFont="1" applyAlignment="1">
      <alignment horizontal="justify" vertical="center"/>
    </xf>
    <xf numFmtId="0" fontId="35" fillId="0" borderId="0" xfId="0" applyFont="1" applyAlignment="1">
      <alignment horizontal="left" vertical="center" readingOrder="1"/>
    </xf>
    <xf numFmtId="0" fontId="9" fillId="0" borderId="2" xfId="0" applyFont="1" applyFill="1" applyBorder="1" applyAlignment="1">
      <alignment horizontal="center" vertical="center"/>
    </xf>
    <xf numFmtId="3"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Border="1" applyAlignment="1">
      <alignment horizontal="center"/>
    </xf>
    <xf numFmtId="3" fontId="8" fillId="0" borderId="2" xfId="0" applyNumberFormat="1" applyFont="1" applyFill="1" applyBorder="1" applyAlignment="1">
      <alignment horizontal="center"/>
    </xf>
    <xf numFmtId="0" fontId="17" fillId="0" borderId="2" xfId="0" applyFont="1" applyBorder="1" applyAlignment="1">
      <alignment horizontal="left"/>
    </xf>
    <xf numFmtId="0" fontId="12" fillId="0" borderId="2" xfId="0" applyFont="1" applyBorder="1" applyAlignment="1">
      <alignment horizontal="center" vertical="center"/>
    </xf>
    <xf numFmtId="3" fontId="17" fillId="0" borderId="2" xfId="0" applyNumberFormat="1" applyFont="1" applyBorder="1" applyAlignment="1">
      <alignment horizontal="center" vertical="center"/>
    </xf>
    <xf numFmtId="3" fontId="7" fillId="0" borderId="2" xfId="0" applyNumberFormat="1" applyFont="1" applyBorder="1" applyAlignment="1">
      <alignment horizontal="center" vertical="center"/>
    </xf>
    <xf numFmtId="0" fontId="12" fillId="0" borderId="0" xfId="0" applyFont="1" applyBorder="1" applyAlignment="1">
      <alignment horizontal="center"/>
    </xf>
    <xf numFmtId="3" fontId="8" fillId="0" borderId="2" xfId="0" applyNumberFormat="1" applyFont="1" applyFill="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0" fontId="15" fillId="0" borderId="30" xfId="0" applyFont="1" applyBorder="1" applyAlignment="1">
      <alignment vertical="center"/>
    </xf>
    <xf numFmtId="0" fontId="7" fillId="0" borderId="30" xfId="0" applyFont="1" applyBorder="1" applyAlignment="1">
      <alignment vertical="center"/>
    </xf>
    <xf numFmtId="0" fontId="9" fillId="0" borderId="0" xfId="2" applyFont="1"/>
    <xf numFmtId="0" fontId="9" fillId="0" borderId="4" xfId="2" applyNumberFormat="1" applyFont="1" applyFill="1" applyBorder="1" applyAlignment="1">
      <alignment wrapText="1"/>
    </xf>
    <xf numFmtId="0" fontId="8" fillId="0" borderId="0" xfId="2" applyFont="1" applyBorder="1"/>
    <xf numFmtId="0" fontId="9" fillId="0" borderId="3" xfId="2" applyNumberFormat="1" applyFont="1" applyFill="1" applyBorder="1" applyAlignment="1"/>
    <xf numFmtId="4" fontId="8" fillId="0" borderId="0" xfId="2" applyNumberFormat="1" applyFont="1" applyFill="1"/>
    <xf numFmtId="4" fontId="8" fillId="0" borderId="0" xfId="2" applyNumberFormat="1" applyFont="1"/>
    <xf numFmtId="0" fontId="8" fillId="0" borderId="0" xfId="2" applyFont="1" applyAlignment="1">
      <alignment wrapText="1"/>
    </xf>
    <xf numFmtId="0" fontId="8" fillId="0" borderId="0" xfId="2" applyFont="1" applyAlignment="1"/>
    <xf numFmtId="0" fontId="8" fillId="0" borderId="3" xfId="2" applyNumberFormat="1" applyFont="1" applyFill="1" applyBorder="1" applyAlignment="1"/>
    <xf numFmtId="0" fontId="8" fillId="0" borderId="0" xfId="2" applyNumberFormat="1" applyFont="1"/>
    <xf numFmtId="0" fontId="8" fillId="0" borderId="20" xfId="2" applyNumberFormat="1" applyFont="1" applyFill="1" applyBorder="1" applyAlignment="1"/>
    <xf numFmtId="0" fontId="8" fillId="0" borderId="2" xfId="2" applyNumberFormat="1" applyFont="1" applyFill="1" applyBorder="1" applyAlignment="1"/>
    <xf numFmtId="0" fontId="8" fillId="0" borderId="2" xfId="2" applyFont="1" applyBorder="1"/>
    <xf numFmtId="0" fontId="8" fillId="0" borderId="22" xfId="2" applyNumberFormat="1" applyFont="1" applyFill="1" applyBorder="1" applyAlignment="1"/>
    <xf numFmtId="0" fontId="8" fillId="0" borderId="18" xfId="2" applyNumberFormat="1" applyFont="1" applyFill="1" applyBorder="1" applyAlignment="1"/>
    <xf numFmtId="0" fontId="10" fillId="0" borderId="0" xfId="2" applyFont="1"/>
    <xf numFmtId="0" fontId="9" fillId="0" borderId="9" xfId="2" applyFont="1" applyBorder="1" applyAlignment="1">
      <alignment wrapText="1"/>
    </xf>
    <xf numFmtId="0" fontId="9" fillId="0" borderId="14" xfId="2" applyFont="1" applyBorder="1"/>
    <xf numFmtId="165" fontId="12" fillId="0" borderId="0" xfId="0" applyNumberFormat="1" applyFont="1"/>
    <xf numFmtId="0" fontId="9" fillId="0" borderId="9" xfId="2" applyFont="1" applyBorder="1"/>
    <xf numFmtId="0" fontId="9" fillId="0" borderId="12" xfId="2" applyFont="1" applyBorder="1"/>
    <xf numFmtId="0" fontId="9" fillId="0" borderId="3" xfId="2" applyNumberFormat="1" applyFont="1" applyFill="1" applyBorder="1" applyAlignment="1">
      <alignment horizontal="center" wrapText="1"/>
    </xf>
    <xf numFmtId="4" fontId="8" fillId="0" borderId="3" xfId="2" applyNumberFormat="1" applyFont="1" applyFill="1" applyBorder="1" applyAlignment="1">
      <alignment horizontal="center"/>
    </xf>
    <xf numFmtId="164" fontId="8" fillId="0" borderId="3" xfId="2" applyNumberFormat="1" applyFont="1" applyFill="1" applyBorder="1" applyAlignment="1">
      <alignment horizontal="center"/>
    </xf>
    <xf numFmtId="164" fontId="8" fillId="0" borderId="20" xfId="2" applyNumberFormat="1" applyFont="1" applyFill="1" applyBorder="1" applyAlignment="1">
      <alignment horizontal="center"/>
    </xf>
    <xf numFmtId="164" fontId="8" fillId="0" borderId="2" xfId="2" applyNumberFormat="1" applyFont="1" applyFill="1" applyBorder="1" applyAlignment="1">
      <alignment horizontal="center"/>
    </xf>
    <xf numFmtId="164" fontId="8" fillId="0" borderId="19" xfId="2" applyNumberFormat="1" applyFont="1" applyFill="1" applyBorder="1" applyAlignment="1">
      <alignment horizontal="center"/>
    </xf>
    <xf numFmtId="0" fontId="8" fillId="0" borderId="0" xfId="2" applyFont="1" applyAlignment="1">
      <alignment horizontal="center"/>
    </xf>
    <xf numFmtId="0" fontId="8" fillId="0" borderId="2" xfId="2" applyFont="1" applyBorder="1" applyAlignment="1">
      <alignment horizontal="center"/>
    </xf>
    <xf numFmtId="164" fontId="8" fillId="0" borderId="21" xfId="2" applyNumberFormat="1" applyFont="1" applyFill="1" applyBorder="1" applyAlignment="1">
      <alignment horizontal="center"/>
    </xf>
    <xf numFmtId="165" fontId="8" fillId="0" borderId="10" xfId="2" applyNumberFormat="1" applyFont="1" applyBorder="1" applyAlignment="1">
      <alignment horizontal="center"/>
    </xf>
    <xf numFmtId="165" fontId="8" fillId="0" borderId="11" xfId="2" applyNumberFormat="1" applyFont="1" applyBorder="1" applyAlignment="1">
      <alignment horizontal="center"/>
    </xf>
    <xf numFmtId="165" fontId="8" fillId="0" borderId="15" xfId="2" applyNumberFormat="1" applyFont="1" applyBorder="1" applyAlignment="1">
      <alignment horizontal="center"/>
    </xf>
    <xf numFmtId="165" fontId="8" fillId="0" borderId="16" xfId="2" applyNumberFormat="1" applyFont="1" applyBorder="1" applyAlignment="1">
      <alignment horizontal="center"/>
    </xf>
    <xf numFmtId="165" fontId="8" fillId="0" borderId="2" xfId="2" applyNumberFormat="1" applyFont="1" applyBorder="1" applyAlignment="1">
      <alignment horizontal="center"/>
    </xf>
    <xf numFmtId="0" fontId="9" fillId="0" borderId="10" xfId="2" applyFont="1" applyBorder="1" applyAlignment="1">
      <alignment horizontal="center"/>
    </xf>
    <xf numFmtId="0" fontId="9" fillId="0" borderId="15" xfId="2" applyFont="1" applyBorder="1" applyAlignment="1">
      <alignment horizontal="center"/>
    </xf>
    <xf numFmtId="0" fontId="9" fillId="0" borderId="2" xfId="0" applyFont="1" applyBorder="1" applyAlignment="1">
      <alignment horizontal="center" wrapText="1"/>
    </xf>
    <xf numFmtId="0" fontId="9" fillId="0" borderId="0" xfId="4" applyFont="1"/>
    <xf numFmtId="0" fontId="8" fillId="0" borderId="0" xfId="4" applyFont="1"/>
    <xf numFmtId="0" fontId="12" fillId="0" borderId="0" xfId="0" applyFont="1" applyAlignment="1">
      <alignment vertical="center"/>
    </xf>
    <xf numFmtId="0" fontId="8" fillId="0" borderId="2" xfId="2" applyFont="1" applyFill="1" applyBorder="1"/>
    <xf numFmtId="0" fontId="10" fillId="0" borderId="0" xfId="4" applyFont="1"/>
    <xf numFmtId="0" fontId="8" fillId="0" borderId="0" xfId="4" applyFont="1" applyAlignment="1">
      <alignment wrapText="1"/>
    </xf>
    <xf numFmtId="0" fontId="6" fillId="0" borderId="0" xfId="2" applyNumberFormat="1" applyFont="1" applyFill="1" applyBorder="1" applyAlignment="1"/>
    <xf numFmtId="166" fontId="8" fillId="0" borderId="2" xfId="2" applyNumberFormat="1" applyFont="1" applyBorder="1"/>
    <xf numFmtId="0" fontId="9" fillId="0" borderId="2" xfId="2" applyFont="1" applyBorder="1" applyAlignment="1">
      <alignment horizontal="center"/>
    </xf>
    <xf numFmtId="0" fontId="16"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vertical="center"/>
    </xf>
    <xf numFmtId="0" fontId="24"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6" fillId="0" borderId="0" xfId="0" applyFont="1" applyAlignment="1">
      <alignment horizontal="left" vertical="center"/>
    </xf>
    <xf numFmtId="0" fontId="12" fillId="0" borderId="25" xfId="0" applyFont="1" applyBorder="1" applyAlignment="1">
      <alignment horizontal="left" vertical="center"/>
    </xf>
    <xf numFmtId="0" fontId="17" fillId="0" borderId="25" xfId="0" applyFont="1" applyBorder="1" applyAlignment="1">
      <alignment horizontal="left" vertical="center"/>
    </xf>
    <xf numFmtId="0" fontId="13" fillId="0" borderId="0" xfId="0" applyFont="1" applyFill="1"/>
    <xf numFmtId="0" fontId="12" fillId="0" borderId="0" xfId="0" applyFont="1" applyFill="1" applyAlignment="1">
      <alignment horizontal="center"/>
    </xf>
    <xf numFmtId="0" fontId="12" fillId="0" borderId="0" xfId="0" applyFont="1" applyAlignment="1">
      <alignment horizontal="right"/>
    </xf>
    <xf numFmtId="3" fontId="15" fillId="0" borderId="28" xfId="0" applyNumberFormat="1" applyFont="1" applyBorder="1" applyAlignment="1">
      <alignment horizontal="center" vertical="center"/>
    </xf>
    <xf numFmtId="3" fontId="7" fillId="0" borderId="28" xfId="0" applyNumberFormat="1" applyFont="1" applyBorder="1" applyAlignment="1">
      <alignment horizontal="center" vertical="center"/>
    </xf>
    <xf numFmtId="0" fontId="7" fillId="0" borderId="25" xfId="0" applyFont="1" applyBorder="1" applyAlignment="1">
      <alignment horizontal="left" vertical="center"/>
    </xf>
    <xf numFmtId="0" fontId="7" fillId="0" borderId="25" xfId="0" applyFont="1" applyBorder="1" applyAlignment="1">
      <alignment horizontal="justify" vertical="center" wrapText="1"/>
    </xf>
    <xf numFmtId="3" fontId="15" fillId="0" borderId="28" xfId="0" applyNumberFormat="1" applyFont="1" applyBorder="1" applyAlignment="1">
      <alignment horizontal="center" vertical="center" wrapText="1"/>
    </xf>
    <xf numFmtId="3" fontId="7" fillId="0" borderId="28" xfId="0" applyNumberFormat="1" applyFont="1" applyBorder="1" applyAlignment="1">
      <alignment horizontal="center" vertical="center" wrapText="1"/>
    </xf>
    <xf numFmtId="0" fontId="0" fillId="0" borderId="0" xfId="0" applyFont="1"/>
    <xf numFmtId="0" fontId="27" fillId="0" borderId="0" xfId="0" applyFont="1"/>
    <xf numFmtId="0" fontId="29" fillId="0" borderId="28" xfId="0" applyFont="1" applyBorder="1" applyAlignment="1">
      <alignment horizontal="justify" vertical="center"/>
    </xf>
    <xf numFmtId="0" fontId="28" fillId="0" borderId="28" xfId="0" applyFont="1" applyBorder="1" applyAlignment="1">
      <alignment horizontal="justify" vertical="center"/>
    </xf>
    <xf numFmtId="0" fontId="14" fillId="2" borderId="28" xfId="0" applyFont="1" applyFill="1" applyBorder="1" applyAlignment="1">
      <alignment horizontal="center" vertical="center" wrapText="1"/>
    </xf>
    <xf numFmtId="0" fontId="17" fillId="0" borderId="2" xfId="0" applyFont="1" applyBorder="1" applyAlignment="1">
      <alignment horizontal="center"/>
    </xf>
    <xf numFmtId="0" fontId="12" fillId="0" borderId="0" xfId="0" applyFont="1" applyFill="1" applyAlignment="1"/>
    <xf numFmtId="9" fontId="12" fillId="0" borderId="0" xfId="0" applyNumberFormat="1" applyFont="1" applyFill="1"/>
    <xf numFmtId="0" fontId="18" fillId="0" borderId="0" xfId="6" applyFont="1" applyFill="1"/>
    <xf numFmtId="0" fontId="17" fillId="0" borderId="0" xfId="0" applyFont="1" applyFill="1" applyAlignment="1">
      <alignment horizontal="left" vertical="center"/>
    </xf>
    <xf numFmtId="3" fontId="17" fillId="0" borderId="2" xfId="0" applyNumberFormat="1" applyFont="1" applyBorder="1" applyAlignment="1">
      <alignment horizontal="center" vertical="center" wrapText="1"/>
    </xf>
    <xf numFmtId="3" fontId="9" fillId="0" borderId="2" xfId="0" applyNumberFormat="1" applyFont="1" applyFill="1" applyBorder="1" applyAlignment="1">
      <alignment horizontal="center" vertical="center" wrapText="1"/>
    </xf>
    <xf numFmtId="0" fontId="22" fillId="0" borderId="0" xfId="0" applyFont="1" applyFill="1" applyBorder="1" applyAlignment="1">
      <alignment wrapText="1"/>
    </xf>
    <xf numFmtId="0" fontId="22" fillId="0" borderId="0" xfId="0" applyFont="1" applyFill="1" applyBorder="1" applyAlignment="1">
      <alignment horizontal="left"/>
    </xf>
    <xf numFmtId="0" fontId="22" fillId="0" borderId="0" xfId="0" applyNumberFormat="1" applyFont="1" applyFill="1" applyBorder="1"/>
    <xf numFmtId="0" fontId="11" fillId="0" borderId="0" xfId="0" applyNumberFormat="1" applyFont="1" applyFill="1" applyBorder="1"/>
    <xf numFmtId="3" fontId="11" fillId="0" borderId="0" xfId="0" applyNumberFormat="1" applyFont="1" applyFill="1" applyBorder="1"/>
    <xf numFmtId="3" fontId="22" fillId="0" borderId="0" xfId="0" applyNumberFormat="1" applyFont="1" applyFill="1" applyBorder="1"/>
    <xf numFmtId="0" fontId="17" fillId="0" borderId="0" xfId="0" applyFont="1" applyFill="1" applyBorder="1"/>
    <xf numFmtId="165" fontId="12" fillId="0" borderId="2" xfId="1" applyNumberFormat="1" applyFont="1" applyBorder="1" applyAlignment="1">
      <alignment horizontal="center" vertical="center"/>
    </xf>
    <xf numFmtId="0" fontId="12" fillId="0" borderId="0" xfId="0" applyFont="1" applyFill="1" applyAlignment="1">
      <alignment wrapText="1"/>
    </xf>
    <xf numFmtId="0" fontId="33" fillId="0" borderId="0" xfId="0" applyFont="1" applyFill="1"/>
    <xf numFmtId="3" fontId="15" fillId="0" borderId="2" xfId="0" applyNumberFormat="1" applyFont="1" applyBorder="1" applyAlignment="1">
      <alignment horizontal="center"/>
    </xf>
    <xf numFmtId="10" fontId="8" fillId="0" borderId="2" xfId="1" applyNumberFormat="1" applyFont="1" applyFill="1" applyBorder="1" applyAlignment="1">
      <alignment horizontal="center"/>
    </xf>
    <xf numFmtId="0" fontId="12" fillId="0" borderId="2" xfId="0" applyFont="1" applyBorder="1" applyAlignment="1">
      <alignment wrapText="1"/>
    </xf>
    <xf numFmtId="0" fontId="34" fillId="0" borderId="0" xfId="0" applyFont="1" applyFill="1" applyAlignment="1"/>
    <xf numFmtId="0" fontId="8" fillId="0" borderId="0" xfId="2" applyFont="1" applyFill="1"/>
    <xf numFmtId="0" fontId="37" fillId="0" borderId="0" xfId="4" applyFont="1" applyFill="1"/>
    <xf numFmtId="0" fontId="8" fillId="0" borderId="0" xfId="4" applyFont="1" applyFill="1"/>
    <xf numFmtId="0" fontId="11" fillId="0" borderId="0" xfId="4" applyFont="1" applyFill="1"/>
    <xf numFmtId="0" fontId="8" fillId="0" borderId="0" xfId="4" applyFont="1" applyFill="1" applyAlignment="1">
      <alignment wrapText="1"/>
    </xf>
    <xf numFmtId="0" fontId="8" fillId="0" borderId="0" xfId="2" applyFont="1" applyFill="1" applyAlignment="1">
      <alignment wrapText="1"/>
    </xf>
    <xf numFmtId="0" fontId="12" fillId="0" borderId="0" xfId="0" applyFont="1" applyFill="1" applyAlignment="1">
      <alignment vertical="center"/>
    </xf>
    <xf numFmtId="0" fontId="8" fillId="0" borderId="0" xfId="4" applyNumberFormat="1" applyFont="1" applyFill="1"/>
    <xf numFmtId="3" fontId="8" fillId="0" borderId="0" xfId="4" applyNumberFormat="1" applyFont="1" applyFill="1"/>
    <xf numFmtId="0" fontId="8" fillId="0" borderId="0" xfId="2" applyFont="1" applyFill="1" applyBorder="1"/>
    <xf numFmtId="164" fontId="6" fillId="0" borderId="0" xfId="2" applyNumberFormat="1" applyFont="1" applyFill="1" applyBorder="1" applyAlignment="1"/>
    <xf numFmtId="0" fontId="10" fillId="0" borderId="0" xfId="2" applyFont="1" applyFill="1" applyBorder="1" applyAlignment="1">
      <alignment horizontal="left" vertical="center" wrapText="1"/>
    </xf>
    <xf numFmtId="0" fontId="39" fillId="0" borderId="0" xfId="2" applyNumberFormat="1" applyFont="1" applyFill="1" applyBorder="1" applyAlignment="1">
      <alignment horizontal="left" vertical="center" wrapText="1"/>
    </xf>
    <xf numFmtId="0" fontId="13" fillId="0" borderId="0" xfId="0" applyFont="1" applyFill="1" applyBorder="1"/>
    <xf numFmtId="0" fontId="17" fillId="0" borderId="0" xfId="0" applyFont="1" applyFill="1" applyBorder="1" applyAlignment="1">
      <alignment wrapText="1"/>
    </xf>
    <xf numFmtId="0" fontId="12" fillId="0" borderId="0" xfId="0" applyFont="1" applyFill="1" applyBorder="1" applyAlignment="1">
      <alignment horizontal="left"/>
    </xf>
    <xf numFmtId="3" fontId="38" fillId="0" borderId="0" xfId="0" applyNumberFormat="1" applyFont="1" applyFill="1" applyBorder="1"/>
    <xf numFmtId="10" fontId="12" fillId="0" borderId="0" xfId="1" applyNumberFormat="1" applyFont="1" applyFill="1" applyBorder="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32"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30" fillId="2" borderId="26"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30" fillId="2" borderId="43" xfId="0" applyFont="1" applyFill="1" applyBorder="1" applyAlignment="1">
      <alignment horizontal="center" vertical="center" wrapText="1"/>
    </xf>
    <xf numFmtId="0" fontId="30" fillId="2" borderId="54" xfId="0" applyFont="1" applyFill="1" applyBorder="1" applyAlignment="1">
      <alignment horizontal="center" vertical="center"/>
    </xf>
    <xf numFmtId="0" fontId="30" fillId="2" borderId="53" xfId="0" applyFont="1" applyFill="1" applyBorder="1" applyAlignment="1">
      <alignment horizontal="center" vertical="center" wrapText="1"/>
    </xf>
    <xf numFmtId="0" fontId="30" fillId="2" borderId="5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7" fillId="0" borderId="2" xfId="0" applyFont="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30" fillId="2" borderId="27" xfId="0" applyFont="1" applyFill="1" applyBorder="1" applyAlignment="1">
      <alignment horizontal="center" vertical="center"/>
    </xf>
    <xf numFmtId="0" fontId="30" fillId="2" borderId="28" xfId="0" applyFont="1" applyFill="1" applyBorder="1" applyAlignment="1">
      <alignment horizontal="center" vertical="center"/>
    </xf>
    <xf numFmtId="0" fontId="41" fillId="0" borderId="0" xfId="0" applyFont="1"/>
    <xf numFmtId="0" fontId="31" fillId="2" borderId="30" xfId="0" applyFont="1" applyFill="1" applyBorder="1" applyAlignment="1">
      <alignment vertical="center" wrapText="1"/>
    </xf>
    <xf numFmtId="0" fontId="30" fillId="2" borderId="30" xfId="0" applyFont="1" applyFill="1" applyBorder="1" applyAlignment="1">
      <alignment vertical="center" wrapText="1"/>
    </xf>
    <xf numFmtId="0" fontId="44" fillId="2" borderId="23" xfId="0" applyFont="1" applyFill="1" applyBorder="1" applyAlignment="1">
      <alignment horizontal="justify" vertical="center"/>
    </xf>
    <xf numFmtId="0" fontId="44" fillId="2" borderId="26" xfId="0" applyFont="1" applyFill="1" applyBorder="1" applyAlignment="1">
      <alignment horizontal="center" vertical="center"/>
    </xf>
    <xf numFmtId="0" fontId="44" fillId="2" borderId="25" xfId="0" applyFont="1" applyFill="1" applyBorder="1" applyAlignment="1">
      <alignment horizontal="justify" vertical="center"/>
    </xf>
    <xf numFmtId="0" fontId="44" fillId="2" borderId="28" xfId="0" applyFont="1" applyFill="1" applyBorder="1" applyAlignment="1">
      <alignment horizontal="center" vertical="center"/>
    </xf>
    <xf numFmtId="165" fontId="12" fillId="0" borderId="2" xfId="0" applyNumberFormat="1" applyFont="1" applyBorder="1" applyAlignment="1">
      <alignment horizontal="center" vertical="center"/>
    </xf>
    <xf numFmtId="9" fontId="12" fillId="0" borderId="2" xfId="1" applyFont="1" applyBorder="1" applyAlignment="1">
      <alignment horizontal="center" vertical="center"/>
    </xf>
    <xf numFmtId="0" fontId="14" fillId="2" borderId="33" xfId="0" applyFont="1" applyFill="1" applyBorder="1" applyAlignment="1">
      <alignment vertical="center"/>
    </xf>
    <xf numFmtId="0" fontId="14" fillId="2" borderId="26" xfId="0"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xf>
    <xf numFmtId="0" fontId="9" fillId="0" borderId="0" xfId="0" applyFont="1" applyFill="1" applyBorder="1" applyAlignment="1">
      <alignment horizontal="center" vertical="center" wrapText="1"/>
    </xf>
    <xf numFmtId="10" fontId="8" fillId="0" borderId="0" xfId="1" applyNumberFormat="1" applyFont="1" applyFill="1" applyBorder="1" applyAlignment="1">
      <alignment horizontal="center"/>
    </xf>
    <xf numFmtId="0" fontId="41" fillId="0" borderId="0" xfId="0" applyFont="1" applyFill="1"/>
    <xf numFmtId="0" fontId="12" fillId="0" borderId="32" xfId="0" applyFont="1" applyBorder="1" applyAlignment="1">
      <alignment horizontal="center" vertical="center" wrapText="1"/>
    </xf>
    <xf numFmtId="0" fontId="14" fillId="2" borderId="25" xfId="0" applyFont="1" applyFill="1" applyBorder="1" applyAlignment="1">
      <alignment horizontal="center" vertical="center"/>
    </xf>
    <xf numFmtId="0" fontId="14" fillId="2" borderId="28" xfId="0" applyFont="1" applyFill="1" applyBorder="1" applyAlignment="1">
      <alignment horizontal="center" vertical="center" wrapText="1"/>
    </xf>
    <xf numFmtId="0" fontId="17" fillId="0" borderId="2" xfId="0" applyFont="1" applyBorder="1" applyAlignment="1">
      <alignment horizontal="center"/>
    </xf>
    <xf numFmtId="0" fontId="12" fillId="0" borderId="38" xfId="0" applyFont="1" applyBorder="1" applyAlignment="1">
      <alignment horizontal="left" vertical="center"/>
    </xf>
    <xf numFmtId="0" fontId="7" fillId="0" borderId="25" xfId="0" applyFont="1" applyBorder="1" applyAlignment="1">
      <alignment horizontal="left" vertical="center" wrapText="1"/>
    </xf>
    <xf numFmtId="0" fontId="11" fillId="0" borderId="0" xfId="0" applyFont="1" applyFill="1"/>
    <xf numFmtId="3" fontId="12" fillId="0" borderId="0" xfId="0" applyNumberFormat="1" applyFont="1" applyBorder="1" applyAlignment="1">
      <alignment horizontal="center" vertical="center"/>
    </xf>
    <xf numFmtId="0" fontId="16" fillId="0" borderId="0" xfId="0" applyFont="1" applyBorder="1"/>
    <xf numFmtId="0" fontId="14" fillId="2" borderId="2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2" fillId="0" borderId="25" xfId="0" applyFont="1" applyBorder="1" applyAlignment="1">
      <alignment horizontal="left" vertical="center" wrapText="1"/>
    </xf>
    <xf numFmtId="0" fontId="8" fillId="0" borderId="2" xfId="0" applyNumberFormat="1" applyFont="1" applyFill="1" applyBorder="1"/>
    <xf numFmtId="0" fontId="12" fillId="0" borderId="38" xfId="0" applyFont="1" applyBorder="1" applyAlignment="1">
      <alignment vertical="center"/>
    </xf>
    <xf numFmtId="0" fontId="17" fillId="0" borderId="38" xfId="0" applyFont="1" applyBorder="1" applyAlignment="1">
      <alignment vertical="center"/>
    </xf>
    <xf numFmtId="0" fontId="21" fillId="3" borderId="40" xfId="0" applyFont="1" applyFill="1" applyBorder="1" applyAlignment="1">
      <alignment vertical="center" wrapText="1"/>
    </xf>
    <xf numFmtId="0" fontId="9" fillId="0" borderId="0" xfId="0" applyFont="1" applyAlignment="1"/>
    <xf numFmtId="0" fontId="12" fillId="0" borderId="61" xfId="0" applyFont="1" applyBorder="1"/>
    <xf numFmtId="0" fontId="14" fillId="2" borderId="63" xfId="0" applyFont="1" applyFill="1" applyBorder="1" applyAlignment="1">
      <alignment horizontal="center" vertical="center" wrapText="1"/>
    </xf>
    <xf numFmtId="0" fontId="9" fillId="0" borderId="0" xfId="0" applyFont="1" applyAlignment="1">
      <alignment horizontal="left" vertical="center"/>
    </xf>
    <xf numFmtId="0" fontId="17" fillId="0" borderId="25" xfId="0" applyFont="1" applyBorder="1" applyAlignment="1">
      <alignment horizontal="left" vertical="center" wrapText="1"/>
    </xf>
    <xf numFmtId="0" fontId="31" fillId="2" borderId="35" xfId="0" applyFont="1" applyFill="1" applyBorder="1" applyAlignment="1">
      <alignment horizontal="center" vertical="center" wrapText="1"/>
    </xf>
    <xf numFmtId="0" fontId="11" fillId="0" borderId="0" xfId="0" applyFont="1" applyFill="1" applyAlignment="1">
      <alignment wrapText="1"/>
    </xf>
    <xf numFmtId="0" fontId="11" fillId="0" borderId="0" xfId="0" applyFont="1" applyFill="1" applyAlignment="1"/>
    <xf numFmtId="0" fontId="17" fillId="0" borderId="2" xfId="0" applyFont="1" applyBorder="1" applyAlignment="1">
      <alignment horizontal="center"/>
    </xf>
    <xf numFmtId="0" fontId="17" fillId="0" borderId="2" xfId="0" applyFont="1" applyBorder="1" applyAlignment="1">
      <alignment horizontal="center" vertical="center"/>
    </xf>
    <xf numFmtId="0" fontId="12" fillId="0" borderId="25" xfId="0" applyFont="1" applyBorder="1" applyAlignment="1">
      <alignment horizontal="justify" vertical="center" wrapText="1"/>
    </xf>
    <xf numFmtId="0" fontId="14" fillId="2" borderId="25" xfId="0" applyFont="1" applyFill="1" applyBorder="1" applyAlignment="1">
      <alignment horizontal="left" vertical="center" wrapText="1"/>
    </xf>
    <xf numFmtId="0" fontId="22" fillId="0" borderId="0" xfId="0" applyFont="1" applyFill="1"/>
    <xf numFmtId="0" fontId="17" fillId="0" borderId="25" xfId="0" applyFont="1" applyBorder="1" applyAlignment="1">
      <alignment horizontal="center" vertical="center"/>
    </xf>
    <xf numFmtId="3" fontId="17" fillId="0" borderId="28" xfId="0" applyNumberFormat="1" applyFont="1" applyBorder="1" applyAlignment="1">
      <alignment horizontal="center" vertical="center"/>
    </xf>
    <xf numFmtId="0" fontId="17" fillId="0" borderId="2" xfId="0" applyFont="1" applyBorder="1" applyAlignment="1">
      <alignment horizontal="center"/>
    </xf>
    <xf numFmtId="49" fontId="16" fillId="0" borderId="25" xfId="0" applyNumberFormat="1" applyFont="1" applyBorder="1" applyAlignment="1">
      <alignment horizontal="justify" vertical="center" wrapText="1"/>
    </xf>
    <xf numFmtId="49" fontId="12" fillId="0" borderId="25" xfId="0" applyNumberFormat="1" applyFont="1" applyBorder="1" applyAlignment="1">
      <alignment horizontal="justify" vertical="center" wrapText="1"/>
    </xf>
    <xf numFmtId="49" fontId="12" fillId="0" borderId="25" xfId="0" applyNumberFormat="1" applyFont="1" applyBorder="1" applyAlignment="1">
      <alignment horizontal="justify" vertical="center"/>
    </xf>
    <xf numFmtId="49" fontId="16" fillId="0" borderId="25" xfId="0" applyNumberFormat="1" applyFont="1" applyBorder="1" applyAlignment="1">
      <alignment horizontal="justify" vertical="center"/>
    </xf>
    <xf numFmtId="49" fontId="16" fillId="0" borderId="31" xfId="0" applyNumberFormat="1" applyFont="1" applyBorder="1" applyAlignment="1">
      <alignment horizontal="justify" vertical="center" wrapText="1"/>
    </xf>
    <xf numFmtId="8"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0" fontId="16" fillId="0" borderId="31" xfId="0" applyFont="1" applyBorder="1" applyAlignment="1">
      <alignment horizontal="justify" vertical="center" wrapText="1"/>
    </xf>
    <xf numFmtId="3" fontId="8" fillId="0" borderId="0" xfId="0" applyNumberFormat="1" applyFont="1"/>
    <xf numFmtId="1" fontId="12" fillId="0" borderId="0" xfId="1" applyNumberFormat="1" applyFont="1"/>
    <xf numFmtId="0" fontId="17" fillId="0" borderId="2" xfId="0" applyFont="1" applyFill="1" applyBorder="1" applyAlignment="1">
      <alignment horizontal="center"/>
    </xf>
    <xf numFmtId="3" fontId="12" fillId="0" borderId="2" xfId="1" applyNumberFormat="1" applyFont="1" applyBorder="1" applyAlignment="1">
      <alignment horizontal="center"/>
    </xf>
    <xf numFmtId="3" fontId="8" fillId="0" borderId="2" xfId="1" applyNumberFormat="1" applyFont="1" applyBorder="1" applyAlignment="1">
      <alignment horizontal="center"/>
    </xf>
    <xf numFmtId="3" fontId="8" fillId="0" borderId="2" xfId="0" applyNumberFormat="1" applyFont="1" applyBorder="1" applyAlignment="1">
      <alignment horizontal="center"/>
    </xf>
    <xf numFmtId="3" fontId="9" fillId="0" borderId="2" xfId="0" applyNumberFormat="1" applyFont="1" applyFill="1" applyBorder="1" applyAlignment="1">
      <alignment horizontal="center" vertical="center"/>
    </xf>
    <xf numFmtId="1" fontId="8" fillId="0" borderId="0" xfId="0" applyNumberFormat="1" applyFont="1" applyFill="1" applyBorder="1"/>
    <xf numFmtId="0" fontId="0" fillId="0" borderId="0" xfId="0" applyAlignment="1">
      <alignment horizontal="left"/>
    </xf>
    <xf numFmtId="165" fontId="0" fillId="0" borderId="0" xfId="1" applyNumberFormat="1" applyFont="1"/>
    <xf numFmtId="0" fontId="8" fillId="0" borderId="2" xfId="0" applyFont="1" applyFill="1" applyBorder="1" applyAlignment="1">
      <alignment horizontal="center"/>
    </xf>
    <xf numFmtId="8" fontId="9" fillId="0" borderId="2" xfId="0" applyNumberFormat="1" applyFont="1" applyFill="1" applyBorder="1" applyAlignment="1">
      <alignment horizontal="center" vertical="center" wrapText="1"/>
    </xf>
    <xf numFmtId="0" fontId="28" fillId="0" borderId="0" xfId="0" applyFont="1" applyAlignment="1">
      <alignment horizontal="center" vertical="center" wrapText="1"/>
    </xf>
    <xf numFmtId="0" fontId="9" fillId="0" borderId="0" xfId="2" applyFont="1" applyBorder="1" applyAlignment="1">
      <alignment horizontal="center"/>
    </xf>
    <xf numFmtId="0" fontId="9" fillId="4" borderId="18" xfId="2" applyNumberFormat="1" applyFont="1" applyFill="1" applyBorder="1" applyAlignment="1"/>
    <xf numFmtId="164" fontId="8" fillId="4" borderId="3" xfId="2" applyNumberFormat="1" applyFont="1" applyFill="1" applyBorder="1" applyAlignment="1">
      <alignment horizontal="center"/>
    </xf>
    <xf numFmtId="164" fontId="8" fillId="4" borderId="19" xfId="2" applyNumberFormat="1" applyFont="1" applyFill="1" applyBorder="1" applyAlignment="1">
      <alignment horizontal="center"/>
    </xf>
    <xf numFmtId="0" fontId="12" fillId="0" borderId="25" xfId="0" applyFont="1" applyBorder="1" applyAlignment="1">
      <alignment horizontal="justify" vertical="center" wrapText="1"/>
    </xf>
    <xf numFmtId="0" fontId="9" fillId="0" borderId="25" xfId="0"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center" vertical="center" wrapText="1"/>
    </xf>
    <xf numFmtId="0" fontId="8" fillId="0" borderId="48" xfId="0" applyFont="1" applyBorder="1" applyAlignment="1">
      <alignment horizontal="center" vertical="center"/>
    </xf>
    <xf numFmtId="0" fontId="9" fillId="0" borderId="28" xfId="0" applyFont="1" applyBorder="1" applyAlignment="1">
      <alignment horizontal="center" vertical="center" wrapText="1"/>
    </xf>
    <xf numFmtId="0" fontId="8" fillId="0" borderId="25" xfId="0" applyFont="1" applyBorder="1" applyAlignment="1">
      <alignment horizontal="justify" vertical="center" wrapText="1"/>
    </xf>
    <xf numFmtId="3" fontId="8" fillId="0" borderId="28" xfId="0" applyNumberFormat="1" applyFont="1" applyBorder="1" applyAlignment="1">
      <alignment horizontal="center" vertical="center" wrapText="1"/>
    </xf>
    <xf numFmtId="0" fontId="8" fillId="0" borderId="25" xfId="0" applyFont="1" applyBorder="1" applyAlignment="1">
      <alignment horizontal="justify" vertical="center"/>
    </xf>
    <xf numFmtId="3" fontId="8" fillId="0" borderId="28" xfId="0" applyNumberFormat="1" applyFont="1" applyBorder="1" applyAlignment="1">
      <alignment horizontal="center" vertical="center"/>
    </xf>
    <xf numFmtId="0" fontId="9" fillId="0" borderId="25" xfId="0" applyFont="1" applyBorder="1" applyAlignment="1">
      <alignment horizontal="justify" vertical="center"/>
    </xf>
    <xf numFmtId="3" fontId="9" fillId="0" borderId="28" xfId="0" applyNumberFormat="1" applyFont="1" applyBorder="1" applyAlignment="1">
      <alignment horizontal="center" vertical="center"/>
    </xf>
    <xf numFmtId="0" fontId="9" fillId="0" borderId="28" xfId="0" applyFont="1" applyBorder="1" applyAlignment="1">
      <alignment horizontal="center" vertical="center"/>
    </xf>
    <xf numFmtId="0" fontId="8" fillId="0" borderId="25" xfId="0" applyFont="1" applyBorder="1" applyAlignment="1">
      <alignment horizontal="left" vertical="center"/>
    </xf>
    <xf numFmtId="4" fontId="8" fillId="0" borderId="28" xfId="0" applyNumberFormat="1" applyFont="1" applyBorder="1" applyAlignment="1">
      <alignment horizontal="center" vertical="center"/>
    </xf>
    <xf numFmtId="4" fontId="9" fillId="0" borderId="28" xfId="0" applyNumberFormat="1" applyFont="1" applyBorder="1" applyAlignment="1">
      <alignment horizontal="center" vertical="center"/>
    </xf>
    <xf numFmtId="4" fontId="9" fillId="0" borderId="28" xfId="0" applyNumberFormat="1" applyFont="1" applyBorder="1" applyAlignment="1">
      <alignment horizontal="center" vertical="center" wrapText="1"/>
    </xf>
    <xf numFmtId="165" fontId="8" fillId="0" borderId="0" xfId="1" applyNumberFormat="1" applyFont="1"/>
    <xf numFmtId="0" fontId="6" fillId="0" borderId="25" xfId="0" applyFont="1" applyBorder="1" applyAlignment="1">
      <alignment horizontal="justify" vertical="center"/>
    </xf>
    <xf numFmtId="0" fontId="6" fillId="0" borderId="28" xfId="0" applyFont="1" applyBorder="1" applyAlignment="1">
      <alignment horizontal="center" vertical="center"/>
    </xf>
    <xf numFmtId="165" fontId="6" fillId="0" borderId="28" xfId="0" applyNumberFormat="1" applyFont="1" applyBorder="1" applyAlignment="1">
      <alignment horizontal="center" vertical="center"/>
    </xf>
    <xf numFmtId="0" fontId="48" fillId="0" borderId="25" xfId="0" applyFont="1" applyBorder="1" applyAlignment="1">
      <alignment horizontal="justify" vertical="center"/>
    </xf>
    <xf numFmtId="0" fontId="48" fillId="0" borderId="28" xfId="0" applyFont="1" applyBorder="1" applyAlignment="1">
      <alignment horizontal="center" vertical="center"/>
    </xf>
    <xf numFmtId="165" fontId="48" fillId="0" borderId="28" xfId="0" applyNumberFormat="1" applyFont="1" applyBorder="1" applyAlignment="1">
      <alignment horizontal="center" vertical="center"/>
    </xf>
    <xf numFmtId="3" fontId="48" fillId="0" borderId="28" xfId="0" applyNumberFormat="1" applyFont="1" applyBorder="1" applyAlignment="1">
      <alignment horizontal="center" vertical="center"/>
    </xf>
    <xf numFmtId="17" fontId="8" fillId="0" borderId="0" xfId="0" applyNumberFormat="1" applyFont="1" applyFill="1" applyBorder="1"/>
    <xf numFmtId="0" fontId="9" fillId="0" borderId="0" xfId="0" applyFont="1" applyFill="1"/>
    <xf numFmtId="0" fontId="12" fillId="0" borderId="0" xfId="0" applyFont="1" applyBorder="1" applyAlignment="1">
      <alignment horizontal="right" vertical="center" wrapText="1"/>
    </xf>
    <xf numFmtId="0" fontId="16" fillId="0" borderId="25" xfId="0" applyFont="1" applyBorder="1" applyAlignment="1">
      <alignment horizontal="left" vertical="center" wrapText="1"/>
    </xf>
    <xf numFmtId="0" fontId="14" fillId="2" borderId="26"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9" fillId="0" borderId="0" xfId="0" applyFont="1" applyFill="1" applyAlignment="1">
      <alignment horizontal="left" vertical="center"/>
    </xf>
    <xf numFmtId="0" fontId="9" fillId="0" borderId="25" xfId="0" applyFont="1" applyBorder="1" applyAlignment="1">
      <alignment horizontal="justify" vertical="center" wrapText="1"/>
    </xf>
    <xf numFmtId="0" fontId="9" fillId="0" borderId="25" xfId="0" applyFont="1" applyBorder="1" applyAlignment="1">
      <alignment horizontal="center" vertical="center" wrapText="1"/>
    </xf>
    <xf numFmtId="0" fontId="10" fillId="0" borderId="0" xfId="0" applyFont="1" applyAlignment="1">
      <alignment horizontal="justify" vertical="center"/>
    </xf>
    <xf numFmtId="0" fontId="49" fillId="0" borderId="25" xfId="0" applyFont="1" applyBorder="1" applyAlignment="1">
      <alignment horizontal="justify" vertical="center" wrapText="1"/>
    </xf>
    <xf numFmtId="0" fontId="8" fillId="0" borderId="0" xfId="0" applyFont="1" applyAlignment="1"/>
    <xf numFmtId="3" fontId="9" fillId="0" borderId="28" xfId="0" applyNumberFormat="1" applyFont="1" applyBorder="1" applyAlignment="1">
      <alignment horizontal="center" vertical="center" wrapText="1"/>
    </xf>
    <xf numFmtId="0" fontId="9" fillId="0" borderId="25" xfId="0" applyFont="1" applyBorder="1" applyAlignment="1">
      <alignment horizontal="left" vertical="center" wrapText="1"/>
    </xf>
    <xf numFmtId="4" fontId="8" fillId="0" borderId="28"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0" fontId="8" fillId="0" borderId="25" xfId="0" applyFont="1" applyBorder="1" applyAlignment="1">
      <alignment horizontal="left" vertical="center" wrapText="1"/>
    </xf>
    <xf numFmtId="3" fontId="8" fillId="0" borderId="30" xfId="0" applyNumberFormat="1" applyFont="1" applyBorder="1" applyAlignment="1">
      <alignment horizontal="center" vertical="center" wrapText="1"/>
    </xf>
    <xf numFmtId="4" fontId="8" fillId="0" borderId="30" xfId="0" applyNumberFormat="1" applyFont="1" applyBorder="1" applyAlignment="1">
      <alignment horizontal="center" vertical="center" wrapText="1"/>
    </xf>
    <xf numFmtId="0" fontId="8" fillId="0" borderId="30" xfId="0" applyFont="1" applyBorder="1" applyAlignment="1">
      <alignment horizontal="center" vertical="center" wrapText="1"/>
    </xf>
    <xf numFmtId="0" fontId="10" fillId="0" borderId="0" xfId="0" applyFont="1" applyAlignment="1"/>
    <xf numFmtId="0" fontId="48" fillId="0" borderId="25" xfId="0" applyFont="1" applyBorder="1" applyAlignment="1">
      <alignment horizontal="left" vertical="center" wrapText="1"/>
    </xf>
    <xf numFmtId="3" fontId="6" fillId="0" borderId="28" xfId="0" applyNumberFormat="1" applyFont="1" applyBorder="1" applyAlignment="1">
      <alignment horizontal="center" vertical="center" wrapText="1"/>
    </xf>
    <xf numFmtId="0" fontId="48" fillId="0" borderId="28" xfId="0" applyFont="1" applyBorder="1" applyAlignment="1">
      <alignment horizontal="center" vertical="center" wrapText="1"/>
    </xf>
    <xf numFmtId="3" fontId="48" fillId="0" borderId="28" xfId="0" applyNumberFormat="1" applyFont="1" applyBorder="1" applyAlignment="1">
      <alignment horizontal="center" vertical="center" wrapText="1"/>
    </xf>
    <xf numFmtId="0" fontId="6" fillId="0" borderId="28" xfId="0" applyFont="1" applyBorder="1" applyAlignment="1">
      <alignment horizontal="center" vertical="center" wrapText="1"/>
    </xf>
    <xf numFmtId="0" fontId="52" fillId="0" borderId="0" xfId="6" applyFont="1" applyFill="1"/>
    <xf numFmtId="0" fontId="9" fillId="0" borderId="0" xfId="2" applyFont="1" applyFill="1"/>
    <xf numFmtId="0" fontId="45" fillId="0" borderId="0" xfId="0" applyFont="1" applyFill="1"/>
    <xf numFmtId="17" fontId="46" fillId="0" borderId="0" xfId="0" applyNumberFormat="1" applyFont="1" applyFill="1"/>
    <xf numFmtId="0" fontId="10" fillId="0" borderId="0" xfId="0" applyFont="1" applyFill="1"/>
    <xf numFmtId="0" fontId="12" fillId="0" borderId="2" xfId="0" applyFont="1" applyBorder="1" applyAlignment="1">
      <alignment vertical="center" wrapText="1"/>
    </xf>
    <xf numFmtId="3" fontId="8" fillId="0" borderId="2" xfId="0" applyNumberFormat="1" applyFont="1" applyFill="1" applyBorder="1"/>
    <xf numFmtId="0" fontId="9" fillId="0" borderId="0" xfId="0" applyFont="1" applyFill="1" applyAlignment="1"/>
    <xf numFmtId="0" fontId="21" fillId="3" borderId="38" xfId="0" applyFont="1" applyFill="1" applyBorder="1" applyAlignment="1">
      <alignment horizontal="center" vertical="center"/>
    </xf>
    <xf numFmtId="0" fontId="14" fillId="2" borderId="0" xfId="0" applyFont="1" applyFill="1" applyBorder="1" applyAlignment="1">
      <alignment horizontal="center" vertical="center"/>
    </xf>
    <xf numFmtId="0" fontId="15" fillId="0" borderId="47" xfId="0" applyFont="1" applyBorder="1" applyAlignment="1">
      <alignment horizontal="center" vertical="center"/>
    </xf>
    <xf numFmtId="0" fontId="15" fillId="0" borderId="46" xfId="0" applyFont="1" applyBorder="1" applyAlignment="1">
      <alignment horizontal="center" vertical="center"/>
    </xf>
    <xf numFmtId="0" fontId="7" fillId="0" borderId="45" xfId="0" applyFont="1" applyBorder="1" applyAlignment="1">
      <alignment horizontal="center" vertical="center"/>
    </xf>
    <xf numFmtId="0" fontId="17" fillId="0" borderId="0" xfId="0" applyFont="1" applyAlignment="1">
      <alignment horizontal="justify" vertical="center"/>
    </xf>
    <xf numFmtId="0" fontId="53" fillId="2" borderId="26" xfId="0" applyFont="1" applyFill="1" applyBorder="1" applyAlignment="1">
      <alignment horizontal="center" vertical="center" wrapText="1"/>
    </xf>
    <xf numFmtId="0" fontId="28" fillId="0" borderId="25" xfId="0" applyFont="1" applyBorder="1" applyAlignment="1">
      <alignment horizontal="left" vertical="center"/>
    </xf>
    <xf numFmtId="0" fontId="28" fillId="0" borderId="28" xfId="0" applyFont="1" applyBorder="1" applyAlignment="1">
      <alignment horizontal="center" vertical="center" wrapText="1"/>
    </xf>
    <xf numFmtId="0" fontId="29" fillId="0" borderId="25" xfId="0" applyFont="1" applyBorder="1" applyAlignment="1">
      <alignment horizontal="left" vertical="center"/>
    </xf>
    <xf numFmtId="0" fontId="29" fillId="0" borderId="28" xfId="0" applyFont="1" applyBorder="1" applyAlignment="1">
      <alignment horizontal="center" vertical="center" wrapText="1"/>
    </xf>
    <xf numFmtId="0" fontId="28" fillId="0" borderId="25" xfId="0" applyFont="1" applyBorder="1" applyAlignment="1">
      <alignment horizontal="left" vertical="center" wrapText="1"/>
    </xf>
    <xf numFmtId="0" fontId="19" fillId="0" borderId="0" xfId="2" applyFont="1" applyFill="1"/>
    <xf numFmtId="0" fontId="22" fillId="0" borderId="0" xfId="0" applyFont="1" applyFill="1" applyBorder="1"/>
    <xf numFmtId="0" fontId="9" fillId="0" borderId="25" xfId="0" applyFont="1" applyBorder="1" applyAlignment="1">
      <alignment horizontal="left" vertical="center"/>
    </xf>
    <xf numFmtId="0" fontId="8" fillId="0" borderId="0" xfId="0" applyFont="1" applyAlignment="1">
      <alignment vertical="center" wrapText="1"/>
    </xf>
    <xf numFmtId="0" fontId="8" fillId="0" borderId="0" xfId="0" applyFont="1" applyAlignment="1">
      <alignment horizontal="center"/>
    </xf>
    <xf numFmtId="0" fontId="8" fillId="0" borderId="25" xfId="0" applyFont="1" applyBorder="1" applyAlignment="1">
      <alignment horizontal="left" vertical="center" indent="1"/>
    </xf>
    <xf numFmtId="0" fontId="8" fillId="0" borderId="46" xfId="0" applyFont="1" applyBorder="1" applyAlignment="1">
      <alignment horizontal="left" vertical="center"/>
    </xf>
    <xf numFmtId="0" fontId="9" fillId="0" borderId="45" xfId="0" applyFont="1" applyBorder="1" applyAlignment="1">
      <alignment horizontal="left" vertical="center"/>
    </xf>
    <xf numFmtId="0" fontId="36" fillId="0" borderId="46" xfId="0" applyFont="1" applyBorder="1" applyAlignment="1">
      <alignment horizontal="justify" vertical="center"/>
    </xf>
    <xf numFmtId="0" fontId="8" fillId="0" borderId="46" xfId="0" applyFont="1" applyBorder="1" applyAlignment="1">
      <alignment horizontal="justify" vertical="center"/>
    </xf>
    <xf numFmtId="0" fontId="9" fillId="0" borderId="46" xfId="0" applyFont="1" applyBorder="1" applyAlignment="1">
      <alignment horizontal="justify" vertical="center"/>
    </xf>
    <xf numFmtId="0" fontId="54" fillId="0" borderId="28" xfId="0" applyFont="1" applyBorder="1" applyAlignment="1">
      <alignment horizontal="center" vertical="center"/>
    </xf>
    <xf numFmtId="0" fontId="55" fillId="0" borderId="28" xfId="0" applyFont="1" applyBorder="1" applyAlignment="1">
      <alignment horizontal="center" vertical="center"/>
    </xf>
    <xf numFmtId="0" fontId="9" fillId="0" borderId="45" xfId="0" applyFont="1" applyBorder="1" applyAlignment="1">
      <alignment horizontal="justify" vertical="center"/>
    </xf>
    <xf numFmtId="0" fontId="8" fillId="0" borderId="46" xfId="0" applyFont="1" applyBorder="1" applyAlignment="1">
      <alignment horizontal="justify" vertical="center" wrapText="1"/>
    </xf>
    <xf numFmtId="0" fontId="8" fillId="0" borderId="45" xfId="0" applyFont="1" applyBorder="1" applyAlignment="1">
      <alignment horizontal="justify" vertical="center" wrapText="1"/>
    </xf>
    <xf numFmtId="0" fontId="36" fillId="0" borderId="45" xfId="0" applyFont="1" applyBorder="1" applyAlignment="1">
      <alignment horizontal="justify" vertical="center"/>
    </xf>
    <xf numFmtId="0" fontId="8" fillId="0" borderId="30" xfId="0" applyFont="1" applyBorder="1" applyAlignment="1">
      <alignment vertical="center"/>
    </xf>
    <xf numFmtId="0" fontId="8" fillId="0" borderId="59" xfId="0" applyFont="1" applyBorder="1" applyAlignment="1">
      <alignment horizontal="left" vertical="center"/>
    </xf>
    <xf numFmtId="0" fontId="10" fillId="0" borderId="0" xfId="0" applyFont="1" applyAlignment="1">
      <alignment horizontal="left"/>
    </xf>
    <xf numFmtId="0" fontId="8" fillId="0" borderId="0" xfId="0" applyFont="1" applyAlignment="1">
      <alignment horizontal="left"/>
    </xf>
    <xf numFmtId="0" fontId="9" fillId="0" borderId="0" xfId="0" applyFont="1" applyFill="1" applyAlignment="1">
      <alignment horizontal="left"/>
    </xf>
    <xf numFmtId="17" fontId="11" fillId="0" borderId="0" xfId="0" applyNumberFormat="1" applyFont="1" applyFill="1"/>
    <xf numFmtId="0" fontId="8" fillId="0" borderId="24" xfId="0" applyFont="1" applyBorder="1" applyAlignment="1">
      <alignment vertical="center" wrapText="1"/>
    </xf>
    <xf numFmtId="0" fontId="8" fillId="0" borderId="62" xfId="0" applyFont="1" applyBorder="1" applyAlignment="1">
      <alignment vertical="center" wrapText="1"/>
    </xf>
    <xf numFmtId="0" fontId="8" fillId="0" borderId="60" xfId="0" applyFont="1" applyBorder="1" applyAlignment="1">
      <alignment horizontal="center" vertical="center" wrapText="1"/>
    </xf>
    <xf numFmtId="0" fontId="9" fillId="0" borderId="60" xfId="0" applyFont="1" applyBorder="1" applyAlignment="1">
      <alignment horizontal="center" vertical="center" wrapText="1"/>
    </xf>
    <xf numFmtId="3" fontId="8" fillId="0" borderId="65" xfId="0" applyNumberFormat="1" applyFont="1" applyBorder="1" applyAlignment="1">
      <alignment horizontal="center"/>
    </xf>
    <xf numFmtId="0" fontId="8" fillId="0" borderId="65" xfId="0" applyFont="1" applyBorder="1" applyAlignment="1">
      <alignment horizontal="center"/>
    </xf>
    <xf numFmtId="0" fontId="8" fillId="0" borderId="65" xfId="0" applyFont="1" applyBorder="1" applyAlignment="1"/>
    <xf numFmtId="0" fontId="8" fillId="0" borderId="65" xfId="0" applyFont="1" applyBorder="1"/>
    <xf numFmtId="0" fontId="14"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3" fontId="12" fillId="0" borderId="0" xfId="0" applyNumberFormat="1"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justify" vertical="center" wrapText="1"/>
    </xf>
    <xf numFmtId="0" fontId="14" fillId="0" borderId="0" xfId="0" applyFont="1" applyFill="1" applyBorder="1" applyAlignment="1">
      <alignment vertical="center" wrapText="1"/>
    </xf>
    <xf numFmtId="0" fontId="12" fillId="0" borderId="0" xfId="0" applyFont="1" applyFill="1" applyBorder="1" applyAlignment="1">
      <alignment vertical="center" wrapText="1"/>
    </xf>
    <xf numFmtId="0" fontId="8" fillId="0" borderId="30" xfId="0" applyFont="1" applyBorder="1" applyAlignment="1">
      <alignment horizontal="left" vertical="center" wrapText="1"/>
    </xf>
    <xf numFmtId="0" fontId="8" fillId="0" borderId="29" xfId="0" applyFont="1" applyBorder="1" applyAlignment="1">
      <alignment vertical="center" wrapText="1"/>
    </xf>
    <xf numFmtId="0" fontId="8" fillId="0" borderId="26" xfId="0" applyFont="1" applyBorder="1" applyAlignment="1">
      <alignment vertical="center" wrapText="1"/>
    </xf>
    <xf numFmtId="0" fontId="56" fillId="0" borderId="25" xfId="0" applyFont="1" applyBorder="1" applyAlignment="1">
      <alignment horizontal="left" vertical="center"/>
    </xf>
    <xf numFmtId="3" fontId="56" fillId="0" borderId="28" xfId="0" applyNumberFormat="1" applyFont="1" applyBorder="1" applyAlignment="1">
      <alignment horizontal="center" vertical="center"/>
    </xf>
    <xf numFmtId="0" fontId="56" fillId="0" borderId="28" xfId="0" applyFont="1" applyBorder="1" applyAlignment="1">
      <alignment horizontal="center" vertical="center"/>
    </xf>
    <xf numFmtId="0" fontId="57" fillId="0" borderId="25" xfId="0" applyFont="1" applyBorder="1" applyAlignment="1">
      <alignment vertical="center"/>
    </xf>
    <xf numFmtId="0" fontId="6" fillId="0" borderId="25" xfId="0" applyFont="1" applyBorder="1" applyAlignment="1">
      <alignment horizontal="left" vertical="center" wrapText="1"/>
    </xf>
    <xf numFmtId="3" fontId="28" fillId="0" borderId="28" xfId="0" applyNumberFormat="1" applyFont="1" applyBorder="1" applyAlignment="1">
      <alignment horizontal="center" vertical="center" wrapText="1"/>
    </xf>
    <xf numFmtId="0" fontId="58" fillId="0" borderId="0" xfId="0" applyFont="1" applyFill="1"/>
    <xf numFmtId="0" fontId="15" fillId="0" borderId="66" xfId="0" applyFont="1" applyBorder="1" applyAlignment="1">
      <alignment horizontal="left" vertical="center"/>
    </xf>
    <xf numFmtId="0" fontId="7" fillId="0" borderId="66" xfId="0" applyFont="1" applyBorder="1" applyAlignment="1">
      <alignment horizontal="left" vertical="center"/>
    </xf>
    <xf numFmtId="0" fontId="7" fillId="0" borderId="0" xfId="0" applyFont="1" applyBorder="1" applyAlignment="1">
      <alignment horizontal="left" vertical="center"/>
    </xf>
    <xf numFmtId="3" fontId="7" fillId="0" borderId="0" xfId="0" applyNumberFormat="1" applyFont="1" applyBorder="1" applyAlignment="1">
      <alignment horizontal="center" vertical="center"/>
    </xf>
    <xf numFmtId="0" fontId="14" fillId="2" borderId="59" xfId="0" applyFont="1" applyFill="1" applyBorder="1" applyAlignment="1">
      <alignment horizontal="center" vertical="center" wrapText="1"/>
    </xf>
    <xf numFmtId="0" fontId="28" fillId="4" borderId="28" xfId="0" applyFont="1" applyFill="1" applyBorder="1" applyAlignment="1">
      <alignment horizontal="center" vertical="center"/>
    </xf>
    <xf numFmtId="0" fontId="28" fillId="4" borderId="28" xfId="0" applyFont="1" applyFill="1" applyBorder="1" applyAlignment="1">
      <alignment horizontal="center" vertical="center" wrapText="1"/>
    </xf>
    <xf numFmtId="0" fontId="28" fillId="0" borderId="25" xfId="0" applyFont="1" applyBorder="1" applyAlignment="1">
      <alignment horizontal="justify" vertical="center" wrapText="1"/>
    </xf>
    <xf numFmtId="0" fontId="29" fillId="4" borderId="25" xfId="0" applyFont="1" applyFill="1" applyBorder="1" applyAlignment="1">
      <alignment horizontal="justify" vertical="center" wrapText="1"/>
    </xf>
    <xf numFmtId="0" fontId="48" fillId="4" borderId="25" xfId="0" applyFont="1" applyFill="1" applyBorder="1" applyAlignment="1">
      <alignment horizontal="justify" vertical="center"/>
    </xf>
    <xf numFmtId="0" fontId="6" fillId="4" borderId="28" xfId="0" applyFont="1" applyFill="1" applyBorder="1" applyAlignment="1">
      <alignment horizontal="center" vertical="center"/>
    </xf>
    <xf numFmtId="0" fontId="29" fillId="4" borderId="25" xfId="0" applyFont="1" applyFill="1" applyBorder="1" applyAlignment="1">
      <alignment horizontal="left" vertical="center" wrapText="1"/>
    </xf>
    <xf numFmtId="3" fontId="28" fillId="4" borderId="28" xfId="0" applyNumberFormat="1" applyFont="1" applyFill="1" applyBorder="1" applyAlignment="1">
      <alignment horizontal="center" vertical="center" wrapText="1"/>
    </xf>
    <xf numFmtId="0" fontId="29" fillId="4" borderId="25" xfId="0" applyFont="1" applyFill="1" applyBorder="1" applyAlignment="1">
      <alignment horizontal="left" vertical="center"/>
    </xf>
    <xf numFmtId="0" fontId="6" fillId="0" borderId="23"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26" xfId="0" applyFont="1" applyFill="1" applyBorder="1" applyAlignment="1">
      <alignment horizontal="center" vertical="center" wrapText="1"/>
    </xf>
    <xf numFmtId="0" fontId="28" fillId="0" borderId="0" xfId="0" applyFont="1" applyAlignment="1">
      <alignment horizontal="left" vertical="center"/>
    </xf>
    <xf numFmtId="0" fontId="29" fillId="0" borderId="0" xfId="0" applyFont="1" applyAlignment="1">
      <alignment horizontal="left" vertical="center"/>
    </xf>
    <xf numFmtId="0" fontId="23" fillId="0" borderId="0" xfId="0" applyFont="1" applyFill="1"/>
    <xf numFmtId="0" fontId="14" fillId="2" borderId="26" xfId="0" applyFont="1" applyFill="1" applyBorder="1" applyAlignment="1">
      <alignment horizontal="center" vertical="center" wrapText="1"/>
    </xf>
    <xf numFmtId="0" fontId="9" fillId="0" borderId="24" xfId="0" applyFont="1" applyBorder="1" applyAlignment="1">
      <alignment horizontal="center" vertical="center" wrapText="1"/>
    </xf>
    <xf numFmtId="0" fontId="8" fillId="0" borderId="24" xfId="0" applyFont="1" applyBorder="1" applyAlignment="1">
      <alignment horizontal="center" vertical="center" wrapText="1"/>
    </xf>
    <xf numFmtId="1" fontId="17" fillId="0" borderId="2" xfId="0" applyNumberFormat="1" applyFont="1" applyFill="1" applyBorder="1" applyAlignment="1">
      <alignment horizontal="center"/>
    </xf>
    <xf numFmtId="3" fontId="12" fillId="0" borderId="2" xfId="0" applyNumberFormat="1" applyFont="1" applyFill="1" applyBorder="1" applyAlignment="1">
      <alignment horizontal="center"/>
    </xf>
    <xf numFmtId="0" fontId="17" fillId="0" borderId="25" xfId="0" applyFont="1" applyBorder="1" applyAlignment="1">
      <alignment horizontal="center" vertical="center" wrapText="1"/>
    </xf>
    <xf numFmtId="0" fontId="17" fillId="0" borderId="2" xfId="0" applyFont="1" applyBorder="1" applyAlignment="1">
      <alignment horizontal="center"/>
    </xf>
    <xf numFmtId="0" fontId="17" fillId="0" borderId="0" xfId="0" applyFont="1" applyBorder="1" applyAlignment="1"/>
    <xf numFmtId="14" fontId="12" fillId="0" borderId="0" xfId="0" applyNumberFormat="1" applyFont="1" applyBorder="1"/>
    <xf numFmtId="0" fontId="14" fillId="2" borderId="26" xfId="0" applyFont="1" applyFill="1" applyBorder="1" applyAlignment="1">
      <alignment horizontal="center" vertical="center" wrapText="1"/>
    </xf>
    <xf numFmtId="0" fontId="17" fillId="0" borderId="2" xfId="0" applyFont="1" applyBorder="1" applyAlignment="1">
      <alignment horizontal="center"/>
    </xf>
    <xf numFmtId="0" fontId="29" fillId="0" borderId="28" xfId="0" applyFont="1" applyBorder="1" applyAlignment="1">
      <alignment horizontal="left" vertical="center"/>
    </xf>
    <xf numFmtId="0" fontId="28" fillId="0" borderId="28" xfId="0" applyFont="1" applyBorder="1" applyAlignment="1">
      <alignment horizontal="left" vertical="center"/>
    </xf>
    <xf numFmtId="0" fontId="12" fillId="0" borderId="28" xfId="0" applyFont="1" applyBorder="1" applyAlignment="1">
      <alignment horizontal="left" vertical="center"/>
    </xf>
    <xf numFmtId="0" fontId="17" fillId="0" borderId="28" xfId="0" applyFont="1" applyBorder="1" applyAlignment="1">
      <alignment horizontal="left" vertical="center"/>
    </xf>
    <xf numFmtId="166" fontId="29" fillId="0" borderId="28" xfId="0" applyNumberFormat="1" applyFont="1" applyBorder="1" applyAlignment="1">
      <alignment horizontal="center" vertical="center"/>
    </xf>
    <xf numFmtId="166" fontId="12" fillId="0" borderId="28" xfId="0" applyNumberFormat="1" applyFont="1" applyBorder="1" applyAlignment="1">
      <alignment horizontal="center" vertical="center"/>
    </xf>
    <xf numFmtId="166" fontId="17" fillId="0" borderId="28" xfId="0" applyNumberFormat="1" applyFont="1" applyBorder="1" applyAlignment="1">
      <alignment horizontal="center" vertical="center"/>
    </xf>
    <xf numFmtId="0" fontId="29" fillId="0" borderId="0" xfId="0" applyFont="1" applyAlignment="1">
      <alignment horizontal="center" vertical="center" wrapText="1"/>
    </xf>
    <xf numFmtId="0" fontId="29" fillId="0" borderId="28" xfId="0" applyFont="1" applyBorder="1" applyAlignment="1">
      <alignment vertical="center"/>
    </xf>
    <xf numFmtId="166" fontId="28" fillId="0" borderId="28" xfId="0" applyNumberFormat="1" applyFont="1" applyBorder="1" applyAlignment="1">
      <alignment horizontal="center" vertical="center"/>
    </xf>
    <xf numFmtId="0" fontId="17" fillId="0" borderId="2" xfId="0" applyFont="1" applyBorder="1" applyAlignment="1">
      <alignment horizontal="center"/>
    </xf>
    <xf numFmtId="0" fontId="12" fillId="0" borderId="2" xfId="0" applyFont="1" applyBorder="1" applyAlignment="1">
      <alignment horizontal="center"/>
    </xf>
    <xf numFmtId="9" fontId="8" fillId="0" borderId="0" xfId="0" applyNumberFormat="1" applyFont="1"/>
    <xf numFmtId="0" fontId="8" fillId="0" borderId="2" xfId="0" applyNumberFormat="1" applyFont="1" applyFill="1" applyBorder="1" applyAlignment="1">
      <alignment horizontal="center" vertical="center"/>
    </xf>
    <xf numFmtId="10" fontId="12" fillId="0" borderId="0" xfId="0" applyNumberFormat="1" applyFont="1"/>
    <xf numFmtId="3" fontId="12" fillId="0" borderId="2" xfId="0" applyNumberFormat="1" applyFont="1" applyBorder="1" applyAlignment="1">
      <alignment horizontal="center" vertical="center" wrapText="1"/>
    </xf>
    <xf numFmtId="3" fontId="15" fillId="0" borderId="2" xfId="0" applyNumberFormat="1" applyFont="1" applyBorder="1" applyAlignment="1">
      <alignment horizontal="center" vertical="center"/>
    </xf>
    <xf numFmtId="3" fontId="17" fillId="0" borderId="2" xfId="0" applyNumberFormat="1" applyFont="1" applyBorder="1"/>
    <xf numFmtId="3" fontId="17" fillId="0" borderId="2" xfId="0" applyNumberFormat="1" applyFont="1" applyBorder="1" applyAlignment="1"/>
    <xf numFmtId="0" fontId="14" fillId="2" borderId="70"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8" xfId="0" applyFont="1" applyFill="1" applyBorder="1" applyAlignment="1">
      <alignment horizontal="center" vertical="center"/>
    </xf>
    <xf numFmtId="3" fontId="8" fillId="0" borderId="28" xfId="0" applyNumberFormat="1" applyFont="1" applyFill="1" applyBorder="1" applyAlignment="1">
      <alignment horizontal="center" vertical="center" wrapText="1"/>
    </xf>
    <xf numFmtId="3" fontId="8" fillId="0" borderId="28" xfId="0" applyNumberFormat="1" applyFont="1" applyFill="1" applyBorder="1" applyAlignment="1">
      <alignment horizontal="center" vertical="center"/>
    </xf>
    <xf numFmtId="164" fontId="9" fillId="0" borderId="28" xfId="0" applyNumberFormat="1" applyFont="1" applyBorder="1" applyAlignment="1">
      <alignment horizontal="center" vertical="center" wrapText="1"/>
    </xf>
    <xf numFmtId="0" fontId="25" fillId="0" borderId="0" xfId="6" applyFill="1"/>
    <xf numFmtId="0" fontId="25" fillId="0" borderId="0" xfId="6" applyFill="1" applyAlignment="1">
      <alignment wrapText="1"/>
    </xf>
    <xf numFmtId="0" fontId="12" fillId="0" borderId="0" xfId="0" applyFont="1" applyFill="1" applyAlignment="1">
      <alignment horizontal="left"/>
    </xf>
    <xf numFmtId="0" fontId="12" fillId="0" borderId="25" xfId="0" applyFont="1" applyBorder="1" applyAlignment="1">
      <alignment horizontal="center" vertical="center" wrapText="1"/>
    </xf>
    <xf numFmtId="0" fontId="16" fillId="0" borderId="25" xfId="0" applyFont="1" applyBorder="1" applyAlignment="1">
      <alignment horizontal="justify" vertical="center" wrapText="1"/>
    </xf>
    <xf numFmtId="0" fontId="17" fillId="0" borderId="28" xfId="0" applyFont="1" applyBorder="1" applyAlignment="1">
      <alignment horizontal="center" vertical="center"/>
    </xf>
    <xf numFmtId="0" fontId="8" fillId="0" borderId="23" xfId="0" applyFont="1" applyFill="1" applyBorder="1" applyAlignment="1">
      <alignment vertical="center"/>
    </xf>
    <xf numFmtId="14" fontId="8" fillId="0" borderId="26" xfId="0" applyNumberFormat="1" applyFont="1" applyFill="1" applyBorder="1" applyAlignment="1">
      <alignment horizontal="center" vertical="center"/>
    </xf>
    <xf numFmtId="0" fontId="14" fillId="2" borderId="26" xfId="0" applyFont="1" applyFill="1" applyBorder="1" applyAlignment="1">
      <alignment horizontal="center" vertical="center"/>
    </xf>
    <xf numFmtId="0" fontId="14" fillId="2" borderId="28" xfId="0" applyFont="1" applyFill="1" applyBorder="1" applyAlignment="1">
      <alignment horizontal="center" vertical="center" wrapText="1"/>
    </xf>
    <xf numFmtId="0" fontId="14" fillId="2" borderId="28" xfId="0" applyFont="1" applyFill="1" applyBorder="1" applyAlignment="1">
      <alignment horizontal="center" vertical="center"/>
    </xf>
    <xf numFmtId="0" fontId="9" fillId="0" borderId="0" xfId="0" applyFont="1" applyFill="1" applyBorder="1" applyAlignment="1">
      <alignment horizontal="center" vertical="center"/>
    </xf>
    <xf numFmtId="3"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xf>
    <xf numFmtId="165" fontId="12" fillId="0" borderId="28" xfId="0" applyNumberFormat="1" applyFont="1" applyBorder="1" applyAlignment="1">
      <alignment horizontal="center" vertical="center" wrapText="1"/>
    </xf>
    <xf numFmtId="166" fontId="9" fillId="0" borderId="28" xfId="0" applyNumberFormat="1" applyFont="1" applyBorder="1" applyAlignment="1">
      <alignment horizontal="center" vertical="center"/>
    </xf>
    <xf numFmtId="166" fontId="8" fillId="0" borderId="28" xfId="0" applyNumberFormat="1" applyFont="1" applyBorder="1" applyAlignment="1">
      <alignment horizontal="center" vertical="center"/>
    </xf>
    <xf numFmtId="2" fontId="8" fillId="0" borderId="28" xfId="0" applyNumberFormat="1" applyFont="1" applyBorder="1" applyAlignment="1">
      <alignment horizontal="center" vertical="center"/>
    </xf>
    <xf numFmtId="10" fontId="12" fillId="0" borderId="28" xfId="0" applyNumberFormat="1" applyFont="1" applyBorder="1" applyAlignment="1">
      <alignment horizontal="center" vertical="center"/>
    </xf>
    <xf numFmtId="4" fontId="12" fillId="0" borderId="28"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0" fontId="16" fillId="0" borderId="0" xfId="0" applyFont="1" applyBorder="1" applyAlignment="1">
      <alignment vertical="center"/>
    </xf>
    <xf numFmtId="0" fontId="16" fillId="0" borderId="0" xfId="0" applyFont="1" applyBorder="1" applyAlignment="1">
      <alignment horizontal="left" vertical="center"/>
    </xf>
    <xf numFmtId="0" fontId="39" fillId="0" borderId="0" xfId="0" applyFont="1" applyAlignment="1">
      <alignment vertical="center"/>
    </xf>
    <xf numFmtId="49" fontId="59" fillId="0" borderId="0" xfId="0" applyNumberFormat="1" applyFont="1" applyFill="1"/>
    <xf numFmtId="165" fontId="47" fillId="0" borderId="28" xfId="0" applyNumberFormat="1" applyFont="1" applyBorder="1" applyAlignment="1">
      <alignment horizontal="center" vertical="center" wrapText="1"/>
    </xf>
    <xf numFmtId="3" fontId="12" fillId="0" borderId="0" xfId="0" applyNumberFormat="1" applyFont="1" applyBorder="1" applyAlignment="1">
      <alignment horizontal="center"/>
    </xf>
    <xf numFmtId="0" fontId="14" fillId="2" borderId="30"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9" fillId="5" borderId="25" xfId="0" applyFont="1" applyFill="1" applyBorder="1" applyAlignment="1">
      <alignment horizontal="justify" vertical="center" wrapText="1"/>
    </xf>
    <xf numFmtId="0" fontId="8" fillId="5" borderId="25" xfId="0" applyFont="1" applyFill="1" applyBorder="1" applyAlignment="1">
      <alignment horizontal="justify" vertical="center" wrapText="1"/>
    </xf>
    <xf numFmtId="0" fontId="9" fillId="5" borderId="34" xfId="0" applyFont="1" applyFill="1" applyBorder="1" applyAlignment="1">
      <alignment horizontal="justify" vertical="center" wrapText="1"/>
    </xf>
    <xf numFmtId="1" fontId="12" fillId="0" borderId="2" xfId="0" applyNumberFormat="1" applyFont="1" applyBorder="1" applyAlignment="1">
      <alignment horizontal="center" vertical="center"/>
    </xf>
    <xf numFmtId="0" fontId="12" fillId="0" borderId="0" xfId="0" applyFont="1" applyAlignment="1">
      <alignment horizontal="center" vertical="center"/>
    </xf>
    <xf numFmtId="0" fontId="21" fillId="3" borderId="41" xfId="0" applyFont="1" applyFill="1" applyBorder="1" applyAlignment="1">
      <alignment horizontal="center" vertical="center" wrapText="1"/>
    </xf>
    <xf numFmtId="0" fontId="17" fillId="0" borderId="28" xfId="0" applyFont="1" applyBorder="1" applyAlignment="1">
      <alignment horizontal="center" vertical="center" wrapText="1"/>
    </xf>
    <xf numFmtId="0" fontId="63" fillId="0" borderId="25" xfId="0" applyFont="1" applyBorder="1" applyAlignment="1">
      <alignment horizontal="left" vertical="center"/>
    </xf>
    <xf numFmtId="0" fontId="63" fillId="0" borderId="28"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5" xfId="0" applyFont="1" applyBorder="1" applyAlignment="1">
      <alignment horizontal="left" vertical="center"/>
    </xf>
    <xf numFmtId="0" fontId="59" fillId="0" borderId="0" xfId="0" applyFont="1" applyFill="1" applyAlignment="1">
      <alignment wrapText="1"/>
    </xf>
    <xf numFmtId="0" fontId="9" fillId="0" borderId="0" xfId="2" applyFont="1" applyBorder="1"/>
    <xf numFmtId="4" fontId="9" fillId="0" borderId="0" xfId="2" applyNumberFormat="1" applyFont="1" applyBorder="1"/>
    <xf numFmtId="165" fontId="8" fillId="0" borderId="0" xfId="1" applyNumberFormat="1" applyFont="1" applyBorder="1"/>
    <xf numFmtId="0" fontId="9" fillId="0" borderId="0" xfId="2" applyFont="1" applyFill="1" applyBorder="1" applyAlignment="1">
      <alignment wrapText="1"/>
    </xf>
    <xf numFmtId="0" fontId="9" fillId="0" borderId="0" xfId="2" applyFont="1" applyFill="1" applyBorder="1"/>
    <xf numFmtId="0" fontId="36" fillId="0" borderId="0" xfId="2" applyFont="1" applyBorder="1"/>
    <xf numFmtId="0" fontId="10" fillId="0" borderId="0" xfId="2" applyFont="1" applyBorder="1"/>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2" xfId="0" applyFont="1" applyBorder="1" applyAlignment="1">
      <alignment horizontal="center" vertical="center"/>
    </xf>
    <xf numFmtId="0" fontId="14" fillId="2" borderId="28" xfId="0" applyFont="1" applyFill="1" applyBorder="1" applyAlignment="1">
      <alignment horizontal="center" vertical="center"/>
    </xf>
    <xf numFmtId="0" fontId="65" fillId="0" borderId="0" xfId="4" applyFont="1" applyFill="1"/>
    <xf numFmtId="0" fontId="9" fillId="0" borderId="0" xfId="4" applyFont="1" applyFill="1" applyBorder="1" applyAlignment="1">
      <alignment horizontal="center" vertical="center" wrapText="1"/>
    </xf>
    <xf numFmtId="0" fontId="8" fillId="0" borderId="0" xfId="4" applyFont="1" applyFill="1" applyBorder="1"/>
    <xf numFmtId="0" fontId="8" fillId="0" borderId="0" xfId="4" applyFont="1" applyFill="1" applyBorder="1" applyAlignment="1">
      <alignment horizontal="center" vertical="center"/>
    </xf>
    <xf numFmtId="0" fontId="8" fillId="0" borderId="0" xfId="4" applyFont="1" applyFill="1" applyBorder="1" applyAlignment="1">
      <alignment wrapText="1"/>
    </xf>
    <xf numFmtId="0" fontId="43" fillId="0" borderId="0" xfId="0" applyFont="1" applyFill="1" applyBorder="1" applyAlignment="1">
      <alignment horizontal="left" vertical="top" wrapText="1"/>
    </xf>
    <xf numFmtId="0" fontId="12" fillId="0" borderId="0" xfId="0" applyFont="1" applyFill="1" applyBorder="1" applyAlignment="1">
      <alignment horizontal="center"/>
    </xf>
    <xf numFmtId="0" fontId="14" fillId="2" borderId="23" xfId="0" applyFont="1" applyFill="1" applyBorder="1" applyAlignment="1">
      <alignment horizontal="justify" vertical="center"/>
    </xf>
    <xf numFmtId="164" fontId="9" fillId="0" borderId="28" xfId="0" applyNumberFormat="1" applyFont="1" applyBorder="1" applyAlignment="1">
      <alignment horizontal="center" vertical="center"/>
    </xf>
    <xf numFmtId="165" fontId="8" fillId="0" borderId="28" xfId="0" applyNumberFormat="1" applyFont="1" applyBorder="1" applyAlignment="1">
      <alignment horizontal="center" vertical="center"/>
    </xf>
    <xf numFmtId="0" fontId="27" fillId="0" borderId="2" xfId="0" applyFont="1" applyBorder="1" applyAlignment="1">
      <alignment horizontal="left"/>
    </xf>
    <xf numFmtId="0" fontId="27" fillId="0" borderId="2" xfId="0" applyFont="1" applyBorder="1"/>
    <xf numFmtId="6" fontId="12" fillId="0" borderId="28" xfId="0" applyNumberFormat="1" applyFont="1" applyBorder="1" applyAlignment="1">
      <alignment horizontal="center" vertical="center" wrapText="1"/>
    </xf>
    <xf numFmtId="164" fontId="28" fillId="4" borderId="28" xfId="0" applyNumberFormat="1" applyFont="1" applyFill="1" applyBorder="1" applyAlignment="1">
      <alignment horizontal="center" vertical="center"/>
    </xf>
    <xf numFmtId="164" fontId="28" fillId="0" borderId="28" xfId="0" applyNumberFormat="1" applyFont="1" applyBorder="1" applyAlignment="1">
      <alignment horizontal="center" vertical="center"/>
    </xf>
    <xf numFmtId="164" fontId="6" fillId="0" borderId="28" xfId="0" applyNumberFormat="1" applyFont="1" applyBorder="1" applyAlignment="1">
      <alignment horizontal="center" vertical="center"/>
    </xf>
    <xf numFmtId="164" fontId="6" fillId="4" borderId="28" xfId="0" applyNumberFormat="1" applyFont="1" applyFill="1" applyBorder="1" applyAlignment="1">
      <alignment horizontal="center" vertical="center"/>
    </xf>
    <xf numFmtId="164" fontId="28" fillId="0" borderId="28" xfId="0" applyNumberFormat="1" applyFont="1" applyBorder="1" applyAlignment="1">
      <alignment horizontal="center" vertical="center" wrapText="1"/>
    </xf>
    <xf numFmtId="164" fontId="28" fillId="4" borderId="28" xfId="0" applyNumberFormat="1" applyFont="1" applyFill="1" applyBorder="1" applyAlignment="1">
      <alignment horizontal="center" vertical="center" wrapText="1"/>
    </xf>
    <xf numFmtId="0" fontId="28"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44" fillId="2" borderId="26" xfId="0" applyFont="1" applyFill="1" applyBorder="1" applyAlignment="1">
      <alignment horizontal="center" vertical="center" wrapText="1"/>
    </xf>
    <xf numFmtId="0" fontId="28" fillId="0" borderId="35" xfId="0" applyFont="1" applyBorder="1" applyAlignment="1">
      <alignment horizontal="left" vertical="center" wrapText="1"/>
    </xf>
    <xf numFmtId="0" fontId="28" fillId="0" borderId="28" xfId="0" applyFont="1" applyBorder="1" applyAlignment="1">
      <alignment horizontal="left" vertical="center" wrapText="1"/>
    </xf>
    <xf numFmtId="14" fontId="28" fillId="0" borderId="28" xfId="0" applyNumberFormat="1" applyFont="1" applyBorder="1" applyAlignment="1">
      <alignment horizontal="center" vertical="center" wrapText="1"/>
    </xf>
    <xf numFmtId="0" fontId="66" fillId="0" borderId="28" xfId="0" applyFont="1" applyBorder="1" applyAlignment="1">
      <alignment horizontal="center" vertical="center" wrapText="1"/>
    </xf>
    <xf numFmtId="0" fontId="66" fillId="0" borderId="28" xfId="0" applyFont="1" applyBorder="1" applyAlignment="1">
      <alignment horizontal="left" vertical="center" wrapText="1"/>
    </xf>
    <xf numFmtId="14" fontId="66" fillId="0" borderId="28" xfId="0" applyNumberFormat="1" applyFont="1" applyBorder="1" applyAlignment="1">
      <alignment horizontal="center" vertical="center" wrapText="1"/>
    </xf>
    <xf numFmtId="0" fontId="44" fillId="2" borderId="28"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28" fillId="0" borderId="28" xfId="0" applyFont="1" applyFill="1" applyBorder="1" applyAlignment="1">
      <alignment horizontal="left" vertical="center"/>
    </xf>
    <xf numFmtId="3" fontId="12" fillId="0" borderId="28" xfId="0" applyNumberFormat="1" applyFont="1" applyFill="1" applyBorder="1" applyAlignment="1">
      <alignment horizontal="center" vertical="center"/>
    </xf>
    <xf numFmtId="166" fontId="12" fillId="0" borderId="28" xfId="0" applyNumberFormat="1" applyFont="1" applyFill="1" applyBorder="1" applyAlignment="1">
      <alignment horizontal="center" vertical="center"/>
    </xf>
    <xf numFmtId="0" fontId="14" fillId="2" borderId="74" xfId="0" applyFont="1" applyFill="1" applyBorder="1" applyAlignment="1">
      <alignment horizontal="center" vertical="center" wrapText="1"/>
    </xf>
    <xf numFmtId="0" fontId="29" fillId="0" borderId="75" xfId="0" applyFont="1" applyBorder="1" applyAlignment="1">
      <alignment horizontal="justify" vertical="center"/>
    </xf>
    <xf numFmtId="0" fontId="28" fillId="0" borderId="75" xfId="0" applyFont="1" applyBorder="1" applyAlignment="1">
      <alignment horizontal="justify" vertical="center"/>
    </xf>
    <xf numFmtId="0" fontId="12" fillId="0" borderId="75" xfId="0" applyFont="1" applyBorder="1" applyAlignment="1">
      <alignment horizontal="justify" vertical="center"/>
    </xf>
    <xf numFmtId="11" fontId="29" fillId="0" borderId="75" xfId="0" applyNumberFormat="1" applyFont="1" applyBorder="1" applyAlignment="1">
      <alignment horizontal="justify" vertical="center"/>
    </xf>
    <xf numFmtId="11" fontId="28" fillId="0" borderId="75" xfId="0" applyNumberFormat="1" applyFont="1" applyBorder="1" applyAlignment="1">
      <alignment horizontal="justify" vertical="center"/>
    </xf>
    <xf numFmtId="0" fontId="28" fillId="0" borderId="75" xfId="0" applyFont="1" applyFill="1" applyBorder="1" applyAlignment="1">
      <alignment horizontal="justify" vertical="center"/>
    </xf>
    <xf numFmtId="0" fontId="17" fillId="0" borderId="75" xfId="0" applyFont="1" applyBorder="1" applyAlignment="1">
      <alignment horizontal="justify" vertical="center"/>
    </xf>
    <xf numFmtId="0" fontId="17" fillId="0" borderId="76" xfId="0" applyFont="1" applyBorder="1" applyAlignment="1">
      <alignment horizontal="justify" vertical="center"/>
    </xf>
    <xf numFmtId="17" fontId="46" fillId="0" borderId="0" xfId="0" applyNumberFormat="1" applyFont="1" applyFill="1" applyAlignment="1">
      <alignment wrapText="1"/>
    </xf>
    <xf numFmtId="0" fontId="59" fillId="0" borderId="0" xfId="0" applyFont="1" applyFill="1"/>
    <xf numFmtId="3" fontId="8" fillId="0" borderId="0" xfId="0" applyNumberFormat="1" applyFont="1" applyFill="1" applyBorder="1" applyAlignment="1" applyProtection="1"/>
    <xf numFmtId="4" fontId="8" fillId="0" borderId="0" xfId="0" applyNumberFormat="1" applyFont="1" applyFill="1" applyBorder="1" applyAlignment="1" applyProtection="1"/>
    <xf numFmtId="164" fontId="9" fillId="0" borderId="0" xfId="0" applyNumberFormat="1" applyFont="1" applyFill="1" applyBorder="1"/>
    <xf numFmtId="0" fontId="31" fillId="0" borderId="0" xfId="0" applyFont="1" applyFill="1" applyBorder="1" applyAlignment="1">
      <alignment horizontal="left" vertical="center"/>
    </xf>
    <xf numFmtId="49" fontId="31" fillId="0" borderId="0" xfId="0" applyNumberFormat="1" applyFont="1" applyFill="1" applyBorder="1" applyAlignment="1">
      <alignment horizontal="right" vertical="center"/>
    </xf>
    <xf numFmtId="0" fontId="31" fillId="0" borderId="0" xfId="0" applyFont="1" applyFill="1" applyBorder="1" applyAlignment="1">
      <alignment horizontal="right" vertical="center"/>
    </xf>
    <xf numFmtId="0" fontId="0" fillId="0" borderId="0" xfId="0" applyFont="1" applyFill="1" applyBorder="1" applyAlignment="1">
      <alignment vertical="center"/>
    </xf>
    <xf numFmtId="167" fontId="0" fillId="0" borderId="0" xfId="0" applyNumberFormat="1" applyFont="1" applyFill="1" applyBorder="1" applyAlignment="1">
      <alignment vertical="center"/>
    </xf>
    <xf numFmtId="168" fontId="0" fillId="0" borderId="0" xfId="0" applyNumberFormat="1" applyFont="1" applyFill="1" applyBorder="1" applyAlignment="1">
      <alignment vertical="center"/>
    </xf>
    <xf numFmtId="167" fontId="12" fillId="0" borderId="0" xfId="0" applyNumberFormat="1" applyFont="1" applyFill="1" applyBorder="1"/>
    <xf numFmtId="0" fontId="61" fillId="0" borderId="0" xfId="0" applyFont="1" applyFill="1" applyBorder="1" applyAlignment="1">
      <alignment vertical="center"/>
    </xf>
    <xf numFmtId="167" fontId="61" fillId="0" borderId="0" xfId="0" applyNumberFormat="1" applyFont="1" applyFill="1" applyBorder="1" applyAlignment="1">
      <alignment vertical="center"/>
    </xf>
    <xf numFmtId="168" fontId="61" fillId="0" borderId="0" xfId="0" applyNumberFormat="1" applyFont="1" applyFill="1" applyBorder="1" applyAlignment="1">
      <alignment vertical="center"/>
    </xf>
    <xf numFmtId="0" fontId="11" fillId="0" borderId="0" xfId="0" applyNumberFormat="1" applyFont="1" applyFill="1"/>
    <xf numFmtId="0" fontId="12" fillId="0" borderId="0" xfId="0" applyNumberFormat="1" applyFont="1" applyFill="1"/>
    <xf numFmtId="49" fontId="12" fillId="0" borderId="0" xfId="1" applyNumberFormat="1" applyFont="1" applyFill="1"/>
    <xf numFmtId="2" fontId="12" fillId="0" borderId="0" xfId="1" applyNumberFormat="1" applyFont="1" applyFill="1"/>
    <xf numFmtId="2" fontId="12" fillId="0" borderId="0" xfId="0" applyNumberFormat="1" applyFont="1" applyFill="1"/>
    <xf numFmtId="0" fontId="12" fillId="0" borderId="0" xfId="1" applyNumberFormat="1" applyFont="1" applyFill="1"/>
    <xf numFmtId="165" fontId="12" fillId="0" borderId="0" xfId="1" applyNumberFormat="1" applyFont="1" applyFill="1"/>
    <xf numFmtId="1" fontId="12" fillId="0" borderId="0" xfId="1" applyNumberFormat="1" applyFont="1" applyFill="1"/>
    <xf numFmtId="49" fontId="59" fillId="0" borderId="0" xfId="0" applyNumberFormat="1" applyFont="1" applyFill="1" applyBorder="1"/>
    <xf numFmtId="0" fontId="11" fillId="0" borderId="0" xfId="0" applyFont="1" applyFill="1" applyBorder="1"/>
    <xf numFmtId="0" fontId="11" fillId="0" borderId="0" xfId="0" applyFont="1" applyFill="1" applyBorder="1" applyAlignment="1">
      <alignment wrapText="1"/>
    </xf>
    <xf numFmtId="4" fontId="11" fillId="0" borderId="0" xfId="0" applyNumberFormat="1" applyFont="1" applyFill="1" applyBorder="1" applyAlignment="1"/>
    <xf numFmtId="3" fontId="11" fillId="0" borderId="0" xfId="0" applyNumberFormat="1" applyFont="1" applyFill="1" applyBorder="1" applyAlignment="1"/>
    <xf numFmtId="0" fontId="11" fillId="0" borderId="0" xfId="0" applyFont="1" applyFill="1" applyBorder="1" applyAlignment="1"/>
    <xf numFmtId="0" fontId="22" fillId="0" borderId="0" xfId="0" applyFont="1" applyFill="1" applyBorder="1" applyAlignment="1"/>
    <xf numFmtId="3" fontId="22" fillId="0" borderId="0" xfId="0" applyNumberFormat="1" applyFont="1" applyFill="1" applyBorder="1" applyAlignment="1"/>
    <xf numFmtId="0" fontId="22" fillId="0" borderId="0" xfId="0" applyFont="1" applyFill="1" applyBorder="1" applyAlignment="1">
      <alignment vertical="center"/>
    </xf>
    <xf numFmtId="3" fontId="22" fillId="0" borderId="0" xfId="0" applyNumberFormat="1" applyFont="1" applyFill="1" applyBorder="1" applyAlignment="1">
      <alignment vertical="center"/>
    </xf>
    <xf numFmtId="0" fontId="11" fillId="0" borderId="0" xfId="0" applyFont="1" applyFill="1" applyBorder="1" applyAlignment="1">
      <alignment horizontal="left"/>
    </xf>
    <xf numFmtId="3" fontId="11" fillId="0" borderId="0" xfId="0" applyNumberFormat="1" applyFont="1" applyFill="1" applyBorder="1" applyAlignment="1">
      <alignment horizontal="right"/>
    </xf>
    <xf numFmtId="0" fontId="17" fillId="0" borderId="2" xfId="0" applyFont="1" applyBorder="1" applyAlignment="1">
      <alignment horizontal="center"/>
    </xf>
    <xf numFmtId="1" fontId="12" fillId="0" borderId="28" xfId="0" applyNumberFormat="1" applyFont="1" applyBorder="1" applyAlignment="1">
      <alignment horizontal="center" vertical="center" wrapText="1"/>
    </xf>
    <xf numFmtId="3" fontId="28" fillId="0" borderId="0" xfId="0" applyNumberFormat="1" applyFont="1"/>
    <xf numFmtId="0" fontId="14" fillId="2" borderId="26" xfId="0" applyFont="1" applyFill="1" applyBorder="1" applyAlignment="1">
      <alignment horizontal="center" vertical="center" wrapText="1"/>
    </xf>
    <xf numFmtId="0" fontId="14" fillId="2" borderId="25" xfId="0" applyFont="1" applyFill="1" applyBorder="1" applyAlignment="1">
      <alignment horizontal="left" vertical="center" wrapText="1"/>
    </xf>
    <xf numFmtId="3" fontId="12" fillId="0" borderId="0" xfId="0" applyNumberFormat="1" applyFont="1" applyBorder="1"/>
    <xf numFmtId="0" fontId="17" fillId="0" borderId="2" xfId="0" applyFont="1" applyBorder="1" applyAlignment="1">
      <alignment horizontal="left" vertical="center"/>
    </xf>
    <xf numFmtId="0" fontId="14" fillId="2" borderId="26" xfId="0" applyFont="1" applyFill="1" applyBorder="1" applyAlignment="1">
      <alignment horizontal="center" vertical="center" wrapText="1"/>
    </xf>
    <xf numFmtId="0" fontId="14" fillId="2" borderId="25" xfId="0" applyFont="1" applyFill="1" applyBorder="1" applyAlignment="1">
      <alignment horizontal="left" vertical="center" wrapText="1"/>
    </xf>
    <xf numFmtId="3" fontId="14" fillId="2" borderId="28"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12" fillId="0" borderId="6" xfId="0" applyFont="1" applyBorder="1" applyAlignment="1">
      <alignment horizontal="center"/>
    </xf>
    <xf numFmtId="0" fontId="12" fillId="0" borderId="7" xfId="0" applyFont="1" applyBorder="1" applyAlignment="1">
      <alignment horizontal="center"/>
    </xf>
    <xf numFmtId="3" fontId="15" fillId="0" borderId="0" xfId="0" applyNumberFormat="1" applyFont="1" applyBorder="1" applyAlignment="1">
      <alignment horizontal="center"/>
    </xf>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28" xfId="0" applyFont="1" applyFill="1" applyBorder="1" applyAlignment="1">
      <alignment horizontal="center" vertical="center"/>
    </xf>
    <xf numFmtId="0" fontId="28" fillId="0" borderId="25" xfId="0" applyFont="1" applyBorder="1" applyAlignment="1">
      <alignment horizontal="left" vertical="center" wrapText="1"/>
    </xf>
    <xf numFmtId="0" fontId="14" fillId="2" borderId="30"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xf>
    <xf numFmtId="0" fontId="12" fillId="0" borderId="0" xfId="0" applyFont="1" applyBorder="1" applyAlignment="1">
      <alignment horizontal="center" vertical="center" wrapText="1"/>
    </xf>
    <xf numFmtId="14" fontId="8" fillId="0" borderId="23" xfId="0" applyNumberFormat="1" applyFont="1" applyFill="1" applyBorder="1" applyAlignment="1">
      <alignment horizontal="center" vertical="center"/>
    </xf>
    <xf numFmtId="0" fontId="12" fillId="0" borderId="25" xfId="0" applyFont="1" applyBorder="1" applyAlignment="1">
      <alignment horizontal="center" vertical="center"/>
    </xf>
    <xf numFmtId="3" fontId="12" fillId="0" borderId="25" xfId="0" applyNumberFormat="1" applyFont="1" applyBorder="1" applyAlignment="1">
      <alignment horizontal="center" vertical="center"/>
    </xf>
    <xf numFmtId="0" fontId="8" fillId="0" borderId="23" xfId="0" applyFont="1" applyFill="1" applyBorder="1" applyAlignment="1">
      <alignment horizontal="center" vertical="center"/>
    </xf>
    <xf numFmtId="0" fontId="8" fillId="0" borderId="26" xfId="0" applyFont="1" applyFill="1" applyBorder="1" applyAlignment="1">
      <alignment horizontal="center" vertical="center"/>
    </xf>
    <xf numFmtId="164" fontId="8" fillId="0" borderId="28" xfId="0" applyNumberFormat="1" applyFont="1" applyBorder="1" applyAlignment="1">
      <alignment horizontal="center" vertical="center"/>
    </xf>
    <xf numFmtId="0" fontId="6" fillId="0" borderId="25" xfId="0" applyFont="1" applyBorder="1" applyAlignment="1">
      <alignment horizontal="left" vertical="center"/>
    </xf>
    <xf numFmtId="164" fontId="6" fillId="0" borderId="28" xfId="0" applyNumberFormat="1" applyFont="1" applyBorder="1" applyAlignment="1">
      <alignment horizontal="center" vertical="center" wrapText="1"/>
    </xf>
    <xf numFmtId="164" fontId="48" fillId="0" borderId="28" xfId="0" applyNumberFormat="1" applyFont="1" applyBorder="1" applyAlignment="1">
      <alignment horizontal="center" vertical="center"/>
    </xf>
    <xf numFmtId="0" fontId="67" fillId="0" borderId="25" xfId="0" applyFont="1" applyBorder="1" applyAlignment="1">
      <alignment horizontal="left" vertical="center"/>
    </xf>
    <xf numFmtId="164" fontId="48" fillId="0" borderId="28" xfId="0" applyNumberFormat="1" applyFont="1" applyBorder="1" applyAlignment="1">
      <alignment horizontal="center" vertical="center" wrapText="1"/>
    </xf>
    <xf numFmtId="165" fontId="6" fillId="0" borderId="28" xfId="0" applyNumberFormat="1" applyFont="1" applyBorder="1" applyAlignment="1">
      <alignment horizontal="center" vertical="center" wrapText="1"/>
    </xf>
    <xf numFmtId="14" fontId="48" fillId="0" borderId="25" xfId="0" applyNumberFormat="1" applyFont="1" applyBorder="1" applyAlignment="1">
      <alignment horizontal="center" vertical="center"/>
    </xf>
    <xf numFmtId="3" fontId="6" fillId="0" borderId="28" xfId="0" applyNumberFormat="1" applyFont="1" applyBorder="1" applyAlignment="1">
      <alignment horizontal="center" vertical="center"/>
    </xf>
    <xf numFmtId="3" fontId="29" fillId="0" borderId="28" xfId="0" applyNumberFormat="1" applyFont="1" applyBorder="1" applyAlignment="1">
      <alignment horizontal="center" vertical="center" wrapText="1"/>
    </xf>
    <xf numFmtId="10" fontId="29" fillId="0" borderId="28" xfId="0" applyNumberFormat="1" applyFont="1" applyBorder="1" applyAlignment="1">
      <alignment horizontal="center" vertical="center" wrapText="1"/>
    </xf>
    <xf numFmtId="0" fontId="29" fillId="0" borderId="25" xfId="0" applyFont="1" applyBorder="1" applyAlignment="1">
      <alignment horizontal="justify" vertical="center"/>
    </xf>
    <xf numFmtId="10" fontId="17" fillId="0" borderId="28" xfId="0" applyNumberFormat="1" applyFont="1" applyBorder="1" applyAlignment="1">
      <alignment horizontal="center" vertical="center"/>
    </xf>
    <xf numFmtId="0" fontId="10" fillId="0" borderId="25" xfId="0" applyFont="1" applyBorder="1" applyAlignment="1">
      <alignment horizontal="left" vertical="center"/>
    </xf>
    <xf numFmtId="3" fontId="9" fillId="0" borderId="25" xfId="0" applyNumberFormat="1" applyFont="1" applyBorder="1" applyAlignment="1">
      <alignment horizontal="center" vertical="center"/>
    </xf>
    <xf numFmtId="166" fontId="8" fillId="0" borderId="28" xfId="0" applyNumberFormat="1" applyFont="1" applyBorder="1" applyAlignment="1">
      <alignment horizontal="center" vertical="center" wrapText="1"/>
    </xf>
    <xf numFmtId="0" fontId="10" fillId="0" borderId="25" xfId="0" applyFont="1" applyBorder="1" applyAlignment="1">
      <alignment horizontal="justify" vertical="center"/>
    </xf>
    <xf numFmtId="2" fontId="8" fillId="0" borderId="28" xfId="0" applyNumberFormat="1" applyFont="1" applyFill="1" applyBorder="1" applyAlignment="1">
      <alignment horizontal="center" vertical="center"/>
    </xf>
    <xf numFmtId="3" fontId="9" fillId="0" borderId="28" xfId="0" applyNumberFormat="1" applyFont="1" applyFill="1" applyBorder="1" applyAlignment="1">
      <alignment horizontal="center" vertical="center"/>
    </xf>
    <xf numFmtId="2" fontId="9" fillId="0" borderId="28" xfId="0" applyNumberFormat="1" applyFont="1" applyFill="1" applyBorder="1" applyAlignment="1">
      <alignment horizontal="center" vertical="center"/>
    </xf>
    <xf numFmtId="166" fontId="8" fillId="0" borderId="28" xfId="0" applyNumberFormat="1" applyFont="1" applyFill="1" applyBorder="1" applyAlignment="1">
      <alignment horizontal="center" vertical="center"/>
    </xf>
    <xf numFmtId="0" fontId="9" fillId="0" borderId="28" xfId="0" applyFont="1" applyFill="1" applyBorder="1" applyAlignment="1">
      <alignment horizontal="center" vertical="center"/>
    </xf>
    <xf numFmtId="0" fontId="48" fillId="0" borderId="25" xfId="0" applyFont="1" applyBorder="1" applyAlignment="1">
      <alignment horizontal="left" vertical="center"/>
    </xf>
    <xf numFmtId="3" fontId="6" fillId="0" borderId="28" xfId="0" applyNumberFormat="1" applyFont="1" applyFill="1" applyBorder="1" applyAlignment="1">
      <alignment horizontal="center" vertical="center"/>
    </xf>
    <xf numFmtId="0" fontId="48" fillId="0" borderId="0" xfId="0" applyFont="1" applyBorder="1" applyAlignment="1">
      <alignment horizontal="left" vertical="center"/>
    </xf>
    <xf numFmtId="3" fontId="48" fillId="0" borderId="0" xfId="0" applyNumberFormat="1" applyFont="1" applyBorder="1" applyAlignment="1">
      <alignment horizontal="center" vertical="center"/>
    </xf>
    <xf numFmtId="1" fontId="8" fillId="0" borderId="28" xfId="0" applyNumberFormat="1" applyFont="1" applyBorder="1" applyAlignment="1">
      <alignment horizontal="center" vertical="center"/>
    </xf>
    <xf numFmtId="0" fontId="8" fillId="0" borderId="45" xfId="0" applyFont="1" applyBorder="1" applyAlignment="1">
      <alignment horizontal="justify" vertical="center"/>
    </xf>
    <xf numFmtId="164" fontId="8" fillId="0" borderId="28" xfId="0" applyNumberFormat="1" applyFont="1" applyFill="1" applyBorder="1" applyAlignment="1">
      <alignment horizontal="center" vertical="center"/>
    </xf>
    <xf numFmtId="164" fontId="9" fillId="0" borderId="28" xfId="0" applyNumberFormat="1" applyFont="1" applyFill="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left" vertical="center"/>
    </xf>
    <xf numFmtId="165" fontId="8" fillId="0" borderId="0" xfId="0" applyNumberFormat="1" applyFont="1" applyBorder="1" applyAlignment="1">
      <alignment horizontal="center" vertical="center"/>
    </xf>
    <xf numFmtId="0" fontId="14" fillId="2" borderId="24" xfId="0" applyFont="1" applyFill="1" applyBorder="1" applyAlignment="1">
      <alignment horizontal="justify" vertical="center"/>
    </xf>
    <xf numFmtId="0" fontId="14" fillId="2" borderId="25" xfId="0" applyFont="1" applyFill="1" applyBorder="1" applyAlignment="1">
      <alignment horizontal="justify" vertical="center"/>
    </xf>
    <xf numFmtId="0" fontId="17" fillId="0" borderId="0" xfId="0" applyFont="1" applyBorder="1" applyAlignment="1">
      <alignment horizontal="center" vertical="center"/>
    </xf>
    <xf numFmtId="0" fontId="17" fillId="0" borderId="0" xfId="0" applyFont="1" applyBorder="1" applyAlignment="1">
      <alignment horizontal="center" vertical="center" wrapText="1"/>
    </xf>
    <xf numFmtId="0" fontId="14" fillId="2" borderId="26"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2" xfId="0" applyFont="1" applyBorder="1" applyAlignment="1">
      <alignment horizontal="center"/>
    </xf>
    <xf numFmtId="0" fontId="17" fillId="0" borderId="2" xfId="0" applyFont="1" applyBorder="1" applyAlignment="1">
      <alignment horizontal="center" vertical="center"/>
    </xf>
    <xf numFmtId="0" fontId="14" fillId="2" borderId="31" xfId="0" applyFont="1" applyFill="1" applyBorder="1" applyAlignment="1">
      <alignment horizontal="center" vertical="center"/>
    </xf>
    <xf numFmtId="0" fontId="14" fillId="2" borderId="43" xfId="0" applyFont="1" applyFill="1" applyBorder="1" applyAlignment="1">
      <alignment horizontal="center" vertical="center" wrapText="1"/>
    </xf>
    <xf numFmtId="3" fontId="9" fillId="0" borderId="2" xfId="0" applyNumberFormat="1" applyFont="1" applyFill="1" applyBorder="1" applyAlignment="1">
      <alignment horizontal="center"/>
    </xf>
    <xf numFmtId="10" fontId="8" fillId="0" borderId="2" xfId="0" applyNumberFormat="1" applyFont="1" applyFill="1" applyBorder="1" applyAlignment="1">
      <alignment horizontal="center" vertical="center" wrapText="1"/>
    </xf>
    <xf numFmtId="0" fontId="12" fillId="0" borderId="2" xfId="0" applyFont="1" applyBorder="1" applyAlignment="1">
      <alignment horizontal="left" vertical="center"/>
    </xf>
    <xf numFmtId="3" fontId="17" fillId="0" borderId="25" xfId="0" applyNumberFormat="1" applyFont="1" applyBorder="1" applyAlignment="1">
      <alignment horizontal="center" vertical="center"/>
    </xf>
    <xf numFmtId="3" fontId="17" fillId="0" borderId="25"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0" fontId="12" fillId="0" borderId="25" xfId="0" applyFont="1" applyBorder="1" applyAlignment="1">
      <alignment horizontal="left"/>
    </xf>
    <xf numFmtId="3" fontId="12" fillId="0" borderId="25" xfId="0" applyNumberFormat="1" applyFont="1" applyBorder="1" applyAlignment="1">
      <alignment horizontal="center"/>
    </xf>
    <xf numFmtId="0" fontId="31" fillId="2" borderId="83" xfId="0" applyFont="1" applyFill="1" applyBorder="1" applyAlignment="1">
      <alignment horizontal="center" vertical="center" wrapText="1"/>
    </xf>
    <xf numFmtId="0" fontId="14" fillId="2" borderId="89" xfId="0" applyFont="1" applyFill="1" applyBorder="1" applyAlignment="1">
      <alignment horizontal="center" vertical="center" wrapText="1"/>
    </xf>
    <xf numFmtId="0" fontId="14" fillId="2" borderId="94"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81" xfId="0" applyFont="1" applyFill="1" applyBorder="1" applyAlignment="1">
      <alignment vertical="center"/>
    </xf>
    <xf numFmtId="0" fontId="14" fillId="2" borderId="105" xfId="0" applyFont="1" applyFill="1" applyBorder="1" applyAlignment="1">
      <alignment horizontal="center" vertical="center" wrapText="1"/>
    </xf>
    <xf numFmtId="0" fontId="14" fillId="2" borderId="106" xfId="0" applyFont="1" applyFill="1" applyBorder="1" applyAlignment="1">
      <alignment horizontal="center" vertical="center" wrapText="1"/>
    </xf>
    <xf numFmtId="0" fontId="14" fillId="2" borderId="107" xfId="0" applyFont="1" applyFill="1" applyBorder="1" applyAlignment="1">
      <alignment horizontal="center" vertical="center" wrapText="1"/>
    </xf>
    <xf numFmtId="0" fontId="14" fillId="2" borderId="108" xfId="0" applyFont="1" applyFill="1" applyBorder="1" applyAlignment="1">
      <alignment horizontal="center" vertical="center" wrapText="1"/>
    </xf>
    <xf numFmtId="0" fontId="15" fillId="0" borderId="66" xfId="0" applyFont="1" applyBorder="1" applyAlignment="1">
      <alignment horizontal="center" vertical="center"/>
    </xf>
    <xf numFmtId="0" fontId="7" fillId="0" borderId="66" xfId="0" applyFont="1" applyBorder="1" applyAlignment="1">
      <alignment horizontal="center" vertical="center"/>
    </xf>
    <xf numFmtId="0" fontId="14" fillId="2" borderId="109" xfId="0" applyFont="1" applyFill="1" applyBorder="1" applyAlignment="1">
      <alignment horizontal="center" vertical="center" wrapText="1"/>
    </xf>
    <xf numFmtId="3" fontId="17" fillId="0" borderId="28" xfId="0" applyNumberFormat="1" applyFont="1" applyBorder="1" applyAlignment="1">
      <alignment horizontal="center" vertical="center" wrapText="1"/>
    </xf>
    <xf numFmtId="3" fontId="14" fillId="2" borderId="25" xfId="0" applyNumberFormat="1" applyFont="1" applyFill="1" applyBorder="1" applyAlignment="1">
      <alignment horizontal="center" vertical="center" wrapText="1"/>
    </xf>
    <xf numFmtId="0" fontId="21" fillId="3" borderId="115" xfId="0" applyFont="1" applyFill="1" applyBorder="1" applyAlignment="1">
      <alignment horizontal="left" vertical="center" wrapText="1"/>
    </xf>
    <xf numFmtId="0" fontId="21" fillId="3" borderId="116" xfId="0" applyFont="1" applyFill="1" applyBorder="1" applyAlignment="1">
      <alignment horizontal="center" vertical="center" wrapText="1"/>
    </xf>
    <xf numFmtId="0" fontId="21" fillId="3" borderId="31" xfId="0" applyFont="1" applyFill="1" applyBorder="1" applyAlignment="1">
      <alignment horizontal="left" vertical="center" wrapText="1"/>
    </xf>
    <xf numFmtId="0" fontId="21" fillId="3" borderId="117" xfId="0" applyFont="1" applyFill="1" applyBorder="1" applyAlignment="1">
      <alignment horizontal="center" vertical="center" wrapText="1"/>
    </xf>
    <xf numFmtId="0" fontId="21" fillId="3" borderId="117" xfId="0" applyFont="1" applyFill="1" applyBorder="1" applyAlignment="1">
      <alignment horizontal="left" vertical="center" wrapText="1"/>
    </xf>
    <xf numFmtId="0" fontId="12" fillId="0" borderId="76" xfId="0" applyFont="1" applyBorder="1" applyAlignment="1">
      <alignment horizontal="justify" vertical="center"/>
    </xf>
    <xf numFmtId="0" fontId="29" fillId="0" borderId="28" xfId="0" applyFont="1" applyBorder="1" applyAlignment="1">
      <alignment horizontal="center" vertical="center"/>
    </xf>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7" fillId="0" borderId="2" xfId="0" applyFont="1" applyBorder="1" applyAlignment="1">
      <alignment horizontal="center"/>
    </xf>
    <xf numFmtId="0" fontId="8" fillId="0" borderId="23" xfId="0" applyFont="1" applyFill="1" applyBorder="1" applyAlignment="1">
      <alignment horizontal="center" vertical="center" wrapText="1"/>
    </xf>
    <xf numFmtId="0" fontId="8" fillId="0" borderId="26" xfId="0" applyFont="1" applyFill="1" applyBorder="1" applyAlignment="1">
      <alignment horizontal="center" vertical="center" wrapText="1"/>
    </xf>
    <xf numFmtId="3" fontId="8" fillId="0" borderId="26" xfId="0" applyNumberFormat="1" applyFont="1" applyFill="1" applyBorder="1" applyAlignment="1">
      <alignment horizontal="center" vertical="center" wrapText="1"/>
    </xf>
    <xf numFmtId="0" fontId="8" fillId="0" borderId="25" xfId="0" applyFont="1" applyFill="1" applyBorder="1" applyAlignment="1">
      <alignment horizontal="center" vertical="center"/>
    </xf>
    <xf numFmtId="0" fontId="8" fillId="0" borderId="23" xfId="0" applyFont="1" applyFill="1" applyBorder="1" applyAlignment="1">
      <alignment horizontal="left" vertical="center" wrapText="1"/>
    </xf>
    <xf numFmtId="0" fontId="8" fillId="0" borderId="25" xfId="0" applyFont="1" applyFill="1" applyBorder="1" applyAlignment="1">
      <alignment horizontal="left" vertical="center" wrapText="1"/>
    </xf>
    <xf numFmtId="3" fontId="8" fillId="0" borderId="26" xfId="0" applyNumberFormat="1" applyFont="1" applyFill="1" applyBorder="1" applyAlignment="1">
      <alignment horizontal="center" vertical="center"/>
    </xf>
    <xf numFmtId="0" fontId="17" fillId="0" borderId="2" xfId="0" applyFont="1" applyBorder="1" applyAlignment="1">
      <alignment horizontal="center" vertical="center"/>
    </xf>
    <xf numFmtId="166" fontId="12" fillId="0" borderId="2" xfId="1" applyNumberFormat="1" applyFont="1" applyBorder="1" applyAlignment="1">
      <alignment horizontal="center" vertical="center"/>
    </xf>
    <xf numFmtId="164" fontId="8" fillId="0" borderId="2" xfId="0" applyNumberFormat="1" applyFont="1" applyFill="1" applyBorder="1" applyAlignment="1">
      <alignment horizontal="center" vertical="center"/>
    </xf>
    <xf numFmtId="0" fontId="14" fillId="2" borderId="25" xfId="0" applyFont="1" applyFill="1" applyBorder="1" applyAlignment="1">
      <alignment horizontal="center" vertical="center" wrapText="1"/>
    </xf>
    <xf numFmtId="0" fontId="14" fillId="2" borderId="25" xfId="0" applyFont="1" applyFill="1" applyBorder="1" applyAlignment="1">
      <alignment horizontal="left" vertical="center" wrapText="1"/>
    </xf>
    <xf numFmtId="0" fontId="17" fillId="0" borderId="2" xfId="0" applyFont="1" applyBorder="1" applyAlignment="1">
      <alignment horizontal="center"/>
    </xf>
    <xf numFmtId="0" fontId="12" fillId="0" borderId="2" xfId="0" applyFont="1" applyBorder="1" applyAlignment="1">
      <alignment horizontal="center"/>
    </xf>
    <xf numFmtId="165" fontId="12" fillId="0" borderId="0" xfId="0" applyNumberFormat="1" applyFont="1" applyBorder="1" applyAlignment="1">
      <alignment horizontal="center" vertical="center"/>
    </xf>
    <xf numFmtId="9" fontId="12" fillId="0" borderId="0" xfId="1" applyFont="1" applyBorder="1" applyAlignment="1">
      <alignment horizontal="center" vertical="center"/>
    </xf>
    <xf numFmtId="17" fontId="8" fillId="0" borderId="0" xfId="2" applyNumberFormat="1" applyFont="1" applyFill="1"/>
    <xf numFmtId="0" fontId="69" fillId="0" borderId="0" xfId="4" applyFont="1" applyFill="1"/>
    <xf numFmtId="0" fontId="9" fillId="0" borderId="0" xfId="4" applyFont="1" applyFill="1"/>
    <xf numFmtId="0" fontId="14" fillId="2" borderId="26"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8" fillId="0" borderId="25" xfId="0" applyFont="1" applyBorder="1" applyAlignment="1">
      <alignment horizontal="center" vertical="center" wrapText="1"/>
    </xf>
    <xf numFmtId="0" fontId="66" fillId="0" borderId="25" xfId="0" applyFont="1" applyBorder="1" applyAlignment="1">
      <alignment horizontal="center" vertical="center" wrapText="1"/>
    </xf>
    <xf numFmtId="0" fontId="28" fillId="0" borderId="25" xfId="0" applyFont="1" applyBorder="1" applyAlignment="1">
      <alignment horizontal="left" vertical="center" wrapText="1"/>
    </xf>
    <xf numFmtId="0" fontId="6" fillId="0" borderId="23" xfId="0" applyFont="1" applyFill="1" applyBorder="1" applyAlignment="1">
      <alignment horizontal="justify" vertical="center" wrapText="1"/>
    </xf>
    <xf numFmtId="164" fontId="6" fillId="0" borderId="26" xfId="0" applyNumberFormat="1" applyFont="1" applyFill="1" applyBorder="1" applyAlignment="1">
      <alignment horizontal="center" vertical="center"/>
    </xf>
    <xf numFmtId="0" fontId="28" fillId="0" borderId="25" xfId="0" applyFont="1" applyFill="1" applyBorder="1" applyAlignment="1">
      <alignment horizontal="justify" vertical="center"/>
    </xf>
    <xf numFmtId="0" fontId="28" fillId="0" borderId="28" xfId="0" applyFont="1" applyFill="1" applyBorder="1" applyAlignment="1">
      <alignment horizontal="center" vertical="center"/>
    </xf>
    <xf numFmtId="164" fontId="28" fillId="0" borderId="28" xfId="0" applyNumberFormat="1" applyFont="1" applyFill="1" applyBorder="1" applyAlignment="1">
      <alignment horizontal="center" vertical="center"/>
    </xf>
    <xf numFmtId="0" fontId="28" fillId="0" borderId="28" xfId="0" applyFont="1" applyFill="1" applyBorder="1" applyAlignment="1">
      <alignment horizontal="center" vertical="center" wrapText="1"/>
    </xf>
    <xf numFmtId="0" fontId="6" fillId="0" borderId="25" xfId="0" applyFont="1" applyFill="1" applyBorder="1" applyAlignment="1">
      <alignment horizontal="justify" vertical="center"/>
    </xf>
    <xf numFmtId="0" fontId="6" fillId="0" borderId="28" xfId="0" applyFont="1" applyFill="1" applyBorder="1" applyAlignment="1">
      <alignment horizontal="center" vertical="center"/>
    </xf>
    <xf numFmtId="164" fontId="6" fillId="0" borderId="28" xfId="0" applyNumberFormat="1" applyFont="1" applyFill="1" applyBorder="1" applyAlignment="1">
      <alignment horizontal="center" vertical="center"/>
    </xf>
    <xf numFmtId="0" fontId="6" fillId="0" borderId="23" xfId="0" applyFont="1" applyFill="1" applyBorder="1" applyAlignment="1">
      <alignment horizontal="justify" vertical="center"/>
    </xf>
    <xf numFmtId="166" fontId="6" fillId="0" borderId="26"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28" fillId="0" borderId="25" xfId="0" applyFont="1" applyFill="1" applyBorder="1" applyAlignment="1">
      <alignment horizontal="left" vertical="center" wrapText="1"/>
    </xf>
    <xf numFmtId="164" fontId="28" fillId="0" borderId="28"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164" fontId="28" fillId="0" borderId="26" xfId="0" applyNumberFormat="1" applyFont="1" applyFill="1" applyBorder="1" applyAlignment="1">
      <alignment horizontal="center" vertical="center" wrapText="1"/>
    </xf>
    <xf numFmtId="0" fontId="28" fillId="0" borderId="26" xfId="0" applyFont="1" applyFill="1" applyBorder="1" applyAlignment="1">
      <alignment horizontal="center" vertical="center" wrapText="1"/>
    </xf>
    <xf numFmtId="17" fontId="59" fillId="0" borderId="0" xfId="0" applyNumberFormat="1" applyFont="1" applyFill="1" applyBorder="1"/>
    <xf numFmtId="0" fontId="44" fillId="2" borderId="23" xfId="0" applyFont="1" applyFill="1" applyBorder="1" applyAlignment="1">
      <alignment horizontal="center" vertical="center" wrapText="1"/>
    </xf>
    <xf numFmtId="0" fontId="66" fillId="0" borderId="35" xfId="0" applyFont="1" applyBorder="1" applyAlignment="1">
      <alignment horizontal="center" vertical="center" wrapText="1"/>
    </xf>
    <xf numFmtId="0" fontId="28" fillId="0" borderId="35" xfId="0" applyFont="1" applyBorder="1" applyAlignment="1">
      <alignment horizontal="center" vertical="center" wrapText="1"/>
    </xf>
    <xf numFmtId="0" fontId="44" fillId="2" borderId="25" xfId="0" applyFont="1" applyFill="1" applyBorder="1" applyAlignment="1">
      <alignment horizontal="center" vertical="center" wrapText="1"/>
    </xf>
    <xf numFmtId="4" fontId="28" fillId="0" borderId="28" xfId="0" applyNumberFormat="1" applyFont="1" applyBorder="1" applyAlignment="1">
      <alignment horizontal="left" vertical="center" wrapText="1"/>
    </xf>
    <xf numFmtId="0" fontId="28" fillId="0" borderId="23"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6" xfId="0" applyFont="1" applyBorder="1" applyAlignment="1">
      <alignment horizontal="left" vertical="center" wrapText="1"/>
    </xf>
    <xf numFmtId="14" fontId="28" fillId="0" borderId="26" xfId="0" applyNumberFormat="1" applyFont="1" applyBorder="1" applyAlignment="1">
      <alignment horizontal="center" vertical="center" wrapText="1"/>
    </xf>
    <xf numFmtId="0" fontId="66" fillId="0" borderId="26" xfId="0" applyFont="1" applyBorder="1" applyAlignment="1">
      <alignment horizontal="center" vertical="center" wrapText="1"/>
    </xf>
    <xf numFmtId="0" fontId="28" fillId="0" borderId="27" xfId="0" applyFont="1" applyBorder="1" applyAlignment="1">
      <alignment horizontal="justify" vertical="center" wrapText="1"/>
    </xf>
    <xf numFmtId="0" fontId="28" fillId="0" borderId="35" xfId="0" applyFont="1" applyBorder="1" applyAlignment="1">
      <alignment horizontal="justify" vertical="center" wrapText="1"/>
    </xf>
    <xf numFmtId="0" fontId="60" fillId="0" borderId="35" xfId="0" applyFont="1" applyBorder="1" applyAlignment="1">
      <alignment horizontal="justify" vertical="center" wrapText="1"/>
    </xf>
    <xf numFmtId="0" fontId="60" fillId="0" borderId="35" xfId="0" applyFont="1" applyBorder="1" applyAlignment="1">
      <alignment horizontal="left" vertical="center" wrapText="1" indent="1"/>
    </xf>
    <xf numFmtId="0" fontId="60" fillId="0" borderId="28" xfId="0" applyFont="1" applyBorder="1" applyAlignment="1">
      <alignment horizontal="left" vertical="center" wrapText="1" indent="1"/>
    </xf>
    <xf numFmtId="0" fontId="16" fillId="0" borderId="0" xfId="0" applyFont="1" applyFill="1"/>
    <xf numFmtId="0" fontId="27" fillId="0" borderId="0" xfId="0" applyFont="1" applyAlignment="1">
      <alignment horizontal="left" vertical="center"/>
    </xf>
    <xf numFmtId="0" fontId="17" fillId="0" borderId="0" xfId="0" applyFont="1" applyFill="1" applyAlignment="1">
      <alignment horizontal="left"/>
    </xf>
    <xf numFmtId="0" fontId="12" fillId="0" borderId="2" xfId="0" applyFont="1" applyFill="1" applyBorder="1" applyAlignment="1">
      <alignment horizontal="center"/>
    </xf>
    <xf numFmtId="0" fontId="27" fillId="0" borderId="2" xfId="0" applyFont="1" applyFill="1" applyBorder="1" applyAlignment="1">
      <alignment horizontal="left"/>
    </xf>
    <xf numFmtId="0" fontId="27" fillId="0" borderId="2" xfId="0" applyFont="1" applyFill="1" applyBorder="1"/>
    <xf numFmtId="0" fontId="16" fillId="0" borderId="0" xfId="0" applyFont="1" applyFill="1" applyAlignment="1">
      <alignment horizontal="left" vertical="center"/>
    </xf>
    <xf numFmtId="0" fontId="72" fillId="0" borderId="0" xfId="0" applyFont="1" applyFill="1"/>
    <xf numFmtId="0" fontId="15" fillId="0" borderId="25" xfId="0" applyFont="1" applyFill="1" applyBorder="1" applyAlignment="1">
      <alignment horizontal="left" vertical="center"/>
    </xf>
    <xf numFmtId="4" fontId="48" fillId="0" borderId="28" xfId="0" applyNumberFormat="1" applyFont="1" applyBorder="1" applyAlignment="1">
      <alignment horizontal="center" vertical="center" wrapText="1"/>
    </xf>
    <xf numFmtId="0" fontId="29" fillId="0" borderId="0" xfId="0" applyFont="1" applyBorder="1" applyAlignment="1">
      <alignment horizontal="left" vertical="center"/>
    </xf>
    <xf numFmtId="0" fontId="29" fillId="0" borderId="0" xfId="0" applyFont="1" applyBorder="1" applyAlignment="1">
      <alignment horizontal="center" vertical="center" wrapText="1"/>
    </xf>
    <xf numFmtId="49" fontId="8" fillId="0" borderId="0" xfId="0" applyNumberFormat="1" applyFont="1" applyFill="1"/>
    <xf numFmtId="0" fontId="68" fillId="0" borderId="0" xfId="0" applyFont="1" applyFill="1"/>
    <xf numFmtId="49" fontId="59" fillId="0" borderId="0" xfId="0" applyNumberFormat="1" applyFont="1" applyFill="1" applyAlignment="1">
      <alignment horizontal="left" vertical="center"/>
    </xf>
    <xf numFmtId="49" fontId="59" fillId="0" borderId="0" xfId="0" applyNumberFormat="1" applyFont="1" applyFill="1" applyAlignment="1">
      <alignment vertical="center"/>
    </xf>
    <xf numFmtId="0" fontId="10" fillId="0" borderId="0" xfId="2" applyFont="1" applyFill="1"/>
    <xf numFmtId="0" fontId="10" fillId="0" borderId="0" xfId="2" applyFont="1" applyFill="1" applyAlignment="1"/>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30" xfId="0" applyFont="1" applyFill="1" applyBorder="1" applyAlignment="1">
      <alignment horizontal="center" vertical="center"/>
    </xf>
    <xf numFmtId="0" fontId="14" fillId="2" borderId="26" xfId="0" applyFont="1" applyFill="1" applyBorder="1" applyAlignment="1">
      <alignment horizontal="center" vertical="center"/>
    </xf>
    <xf numFmtId="0" fontId="30" fillId="2" borderId="33" xfId="0" applyFont="1" applyFill="1" applyBorder="1" applyAlignment="1">
      <alignment horizontal="center" vertical="center"/>
    </xf>
    <xf numFmtId="0" fontId="30" fillId="2" borderId="32" xfId="0" applyFont="1" applyFill="1" applyBorder="1" applyAlignment="1">
      <alignment horizontal="center" vertical="center"/>
    </xf>
    <xf numFmtId="0" fontId="30" fillId="2" borderId="31" xfId="0" applyFont="1" applyFill="1" applyBorder="1" applyAlignment="1">
      <alignment horizontal="center" vertical="center"/>
    </xf>
    <xf numFmtId="0" fontId="30" fillId="2" borderId="51" xfId="0" applyFont="1" applyFill="1" applyBorder="1" applyAlignment="1">
      <alignment horizontal="center" vertical="center"/>
    </xf>
    <xf numFmtId="0" fontId="30" fillId="2" borderId="49" xfId="0" applyFont="1" applyFill="1" applyBorder="1" applyAlignment="1">
      <alignment horizontal="center" vertical="center"/>
    </xf>
    <xf numFmtId="0" fontId="30" fillId="2" borderId="50" xfId="0" applyFont="1" applyFill="1" applyBorder="1" applyAlignment="1">
      <alignment horizontal="center" vertical="center"/>
    </xf>
    <xf numFmtId="0" fontId="30" fillId="2" borderId="52" xfId="0" applyFont="1" applyFill="1" applyBorder="1" applyAlignment="1">
      <alignment horizontal="center" vertical="center"/>
    </xf>
    <xf numFmtId="0" fontId="30" fillId="2" borderId="53" xfId="0" applyFont="1" applyFill="1" applyBorder="1" applyAlignment="1">
      <alignment horizontal="center" vertical="center"/>
    </xf>
    <xf numFmtId="0" fontId="30" fillId="2" borderId="56" xfId="0" applyFont="1" applyFill="1" applyBorder="1" applyAlignment="1">
      <alignment horizontal="center" vertical="center"/>
    </xf>
    <xf numFmtId="0" fontId="30" fillId="2" borderId="57" xfId="0" applyFont="1" applyFill="1" applyBorder="1" applyAlignment="1">
      <alignment horizontal="center" vertical="center"/>
    </xf>
    <xf numFmtId="0" fontId="30" fillId="2" borderId="58" xfId="0" applyFont="1" applyFill="1" applyBorder="1" applyAlignment="1">
      <alignment horizontal="center" vertical="center"/>
    </xf>
    <xf numFmtId="0" fontId="14" fillId="2" borderId="30"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2" fillId="0" borderId="30" xfId="0" applyFont="1" applyBorder="1" applyAlignment="1">
      <alignment horizontal="center" vertical="center"/>
    </xf>
    <xf numFmtId="0" fontId="12" fillId="0" borderId="26" xfId="0" applyFont="1" applyBorder="1" applyAlignment="1">
      <alignment horizontal="center" vertical="center"/>
    </xf>
    <xf numFmtId="0" fontId="14" fillId="2" borderId="29" xfId="0" applyFont="1" applyFill="1" applyBorder="1" applyAlignment="1">
      <alignment horizontal="center" vertical="center"/>
    </xf>
    <xf numFmtId="0" fontId="30" fillId="2" borderId="29"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1" fillId="2" borderId="30" xfId="0" applyFont="1" applyFill="1" applyBorder="1" applyAlignment="1">
      <alignment horizontal="center" vertical="center"/>
    </xf>
    <xf numFmtId="0" fontId="31" fillId="2" borderId="26" xfId="0" applyFont="1" applyFill="1" applyBorder="1" applyAlignment="1">
      <alignment horizontal="center" vertical="center"/>
    </xf>
    <xf numFmtId="0" fontId="14" fillId="2" borderId="34" xfId="0" applyFont="1" applyFill="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4" fillId="2" borderId="34" xfId="0" applyFont="1" applyFill="1" applyBorder="1" applyAlignment="1">
      <alignment horizontal="center" vertical="center" wrapText="1"/>
    </xf>
    <xf numFmtId="0" fontId="7" fillId="0" borderId="33" xfId="0" applyFont="1" applyBorder="1" applyAlignment="1">
      <alignment horizontal="justify" vertical="center" wrapText="1"/>
    </xf>
    <xf numFmtId="0" fontId="7" fillId="0" borderId="31" xfId="0" applyFont="1" applyBorder="1" applyAlignment="1">
      <alignment horizontal="justify" vertical="center" wrapText="1"/>
    </xf>
    <xf numFmtId="0" fontId="14" fillId="2" borderId="3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36" xfId="0" applyFont="1" applyBorder="1" applyAlignment="1">
      <alignment horizontal="center"/>
    </xf>
    <xf numFmtId="0" fontId="17" fillId="0" borderId="37" xfId="0" applyFont="1" applyBorder="1" applyAlignment="1">
      <alignment horizontal="center"/>
    </xf>
    <xf numFmtId="0" fontId="17" fillId="0" borderId="2" xfId="0" applyFont="1" applyBorder="1" applyAlignment="1">
      <alignment horizontal="center"/>
    </xf>
    <xf numFmtId="0" fontId="17" fillId="0" borderId="2" xfId="0" applyFont="1" applyBorder="1" applyAlignment="1">
      <alignment horizontal="center" vertical="center"/>
    </xf>
    <xf numFmtId="0" fontId="11" fillId="0" borderId="0" xfId="0" applyFont="1" applyFill="1" applyBorder="1" applyAlignment="1">
      <alignment horizontal="left" wrapText="1"/>
    </xf>
    <xf numFmtId="0" fontId="62" fillId="0" borderId="0" xfId="0" applyFont="1" applyFill="1" applyBorder="1" applyAlignment="1">
      <alignment horizontal="center" wrapText="1"/>
    </xf>
    <xf numFmtId="0" fontId="22" fillId="0" borderId="0" xfId="0" applyFont="1" applyFill="1" applyBorder="1" applyAlignment="1">
      <alignment horizontal="center" vertical="center" wrapText="1"/>
    </xf>
    <xf numFmtId="0" fontId="11" fillId="0" borderId="0" xfId="0" applyFont="1" applyFill="1" applyBorder="1" applyAlignment="1">
      <alignment horizontal="left"/>
    </xf>
    <xf numFmtId="0" fontId="11" fillId="0" borderId="0" xfId="0" applyFont="1" applyFill="1" applyBorder="1" applyAlignment="1">
      <alignment horizontal="center"/>
    </xf>
    <xf numFmtId="3" fontId="14" fillId="2" borderId="30" xfId="0" applyNumberFormat="1" applyFont="1" applyFill="1" applyBorder="1" applyAlignment="1">
      <alignment horizontal="center" vertical="center" wrapText="1"/>
    </xf>
    <xf numFmtId="0" fontId="12" fillId="0" borderId="32"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30" fillId="2" borderId="3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12" fillId="2" borderId="24" xfId="0" applyFont="1" applyFill="1" applyBorder="1" applyAlignment="1">
      <alignment vertical="center"/>
    </xf>
    <xf numFmtId="0" fontId="12" fillId="2" borderId="25" xfId="0" applyFont="1" applyFill="1" applyBorder="1" applyAlignment="1">
      <alignment vertical="center"/>
    </xf>
    <xf numFmtId="0" fontId="14" fillId="2" borderId="24" xfId="0" applyFont="1" applyFill="1" applyBorder="1" applyAlignment="1">
      <alignment horizontal="justify" vertical="center" wrapText="1"/>
    </xf>
    <xf numFmtId="0" fontId="14" fillId="2" borderId="25" xfId="0" applyFont="1" applyFill="1" applyBorder="1" applyAlignment="1">
      <alignment horizontal="justify" vertical="center" wrapText="1"/>
    </xf>
    <xf numFmtId="165" fontId="8" fillId="0" borderId="11" xfId="2" applyNumberFormat="1" applyFont="1" applyBorder="1" applyAlignment="1">
      <alignment horizontal="center" vertical="center" wrapText="1"/>
    </xf>
    <xf numFmtId="165" fontId="8" fillId="0" borderId="13" xfId="2" applyNumberFormat="1" applyFont="1" applyBorder="1" applyAlignment="1">
      <alignment horizontal="center" vertical="center" wrapText="1"/>
    </xf>
    <xf numFmtId="165" fontId="8" fillId="0" borderId="16"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2" xfId="2" applyFont="1" applyBorder="1" applyAlignment="1">
      <alignment horizontal="center" vertical="center" wrapText="1"/>
    </xf>
    <xf numFmtId="0" fontId="9" fillId="0" borderId="15" xfId="2" applyFont="1" applyBorder="1" applyAlignment="1">
      <alignment horizontal="center" vertical="center" wrapText="1"/>
    </xf>
    <xf numFmtId="0" fontId="12" fillId="0" borderId="77" xfId="0" applyFont="1" applyBorder="1" applyAlignment="1">
      <alignment horizontal="center" vertical="center"/>
    </xf>
    <xf numFmtId="0" fontId="14" fillId="2" borderId="44" xfId="0" applyFont="1" applyFill="1" applyBorder="1" applyAlignment="1">
      <alignment horizontal="center" vertical="center"/>
    </xf>
    <xf numFmtId="0" fontId="14" fillId="2" borderId="46" xfId="0" applyFont="1" applyFill="1" applyBorder="1" applyAlignment="1">
      <alignment horizontal="center" vertical="center"/>
    </xf>
    <xf numFmtId="0" fontId="14" fillId="2" borderId="44" xfId="0" applyFont="1" applyFill="1" applyBorder="1" applyAlignment="1">
      <alignment horizontal="justify" vertical="center"/>
    </xf>
    <xf numFmtId="0" fontId="14" fillId="2" borderId="46" xfId="0" applyFont="1" applyFill="1" applyBorder="1" applyAlignment="1">
      <alignment horizontal="justify" vertical="center"/>
    </xf>
    <xf numFmtId="0" fontId="14" fillId="2" borderId="44" xfId="0" applyFont="1" applyFill="1" applyBorder="1" applyAlignment="1">
      <alignment horizontal="justify" vertical="center" wrapText="1"/>
    </xf>
    <xf numFmtId="0" fontId="14" fillId="2" borderId="46" xfId="0" applyFont="1" applyFill="1" applyBorder="1" applyAlignment="1">
      <alignment horizontal="justify" vertical="center" wrapText="1"/>
    </xf>
    <xf numFmtId="0" fontId="14" fillId="2" borderId="41" xfId="0" applyFont="1" applyFill="1" applyBorder="1" applyAlignment="1">
      <alignment horizontal="center" vertical="center" wrapText="1"/>
    </xf>
    <xf numFmtId="0" fontId="14" fillId="2" borderId="80" xfId="0" applyFont="1" applyFill="1" applyBorder="1" applyAlignment="1">
      <alignment horizontal="center" vertical="center" wrapText="1"/>
    </xf>
    <xf numFmtId="0" fontId="14" fillId="2" borderId="111"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14" fillId="2" borderId="114"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14" fillId="2" borderId="95"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31" fillId="2" borderId="82" xfId="0" applyFont="1" applyFill="1" applyBorder="1" applyAlignment="1">
      <alignment horizontal="center" vertical="center"/>
    </xf>
    <xf numFmtId="0" fontId="31" fillId="2" borderId="83" xfId="0" applyFont="1" applyFill="1" applyBorder="1" applyAlignment="1">
      <alignment horizontal="center" vertical="center"/>
    </xf>
    <xf numFmtId="0" fontId="31" fillId="2" borderId="35" xfId="0" applyFont="1" applyFill="1" applyBorder="1" applyAlignment="1">
      <alignment horizontal="center" vertical="center" wrapText="1"/>
    </xf>
    <xf numFmtId="0" fontId="31" fillId="2" borderId="28"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98" xfId="0" applyFont="1" applyFill="1" applyBorder="1" applyAlignment="1">
      <alignment horizontal="center" vertical="center"/>
    </xf>
    <xf numFmtId="0" fontId="14" fillId="2" borderId="42" xfId="0" applyFont="1" applyFill="1" applyBorder="1" applyAlignment="1">
      <alignment horizontal="center" vertical="center"/>
    </xf>
    <xf numFmtId="0" fontId="14" fillId="2" borderId="99" xfId="0" applyFont="1" applyFill="1" applyBorder="1" applyAlignment="1">
      <alignment horizontal="center" vertical="center"/>
    </xf>
    <xf numFmtId="0" fontId="14" fillId="2" borderId="100"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101" xfId="0" applyFont="1" applyFill="1" applyBorder="1" applyAlignment="1">
      <alignment horizontal="center" vertical="center"/>
    </xf>
    <xf numFmtId="0" fontId="14" fillId="2" borderId="90" xfId="0" applyFont="1" applyFill="1" applyBorder="1" applyAlignment="1">
      <alignment horizontal="center" vertical="center" wrapText="1"/>
    </xf>
    <xf numFmtId="0" fontId="0" fillId="0" borderId="93" xfId="0" applyFont="1" applyBorder="1" applyAlignment="1">
      <alignment horizontal="center" vertical="center" wrapText="1"/>
    </xf>
    <xf numFmtId="0" fontId="0" fillId="0" borderId="97" xfId="0" applyFont="1" applyBorder="1" applyAlignment="1">
      <alignment horizontal="center" vertical="center" wrapText="1"/>
    </xf>
    <xf numFmtId="0" fontId="60" fillId="2" borderId="67" xfId="0" applyFont="1" applyFill="1" applyBorder="1" applyAlignment="1">
      <alignment vertical="center" wrapText="1"/>
    </xf>
    <xf numFmtId="0" fontId="60" fillId="2" borderId="68" xfId="0" applyFont="1" applyFill="1" applyBorder="1" applyAlignment="1">
      <alignment vertical="center" wrapText="1"/>
    </xf>
    <xf numFmtId="0" fontId="31" fillId="2" borderId="84"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88" xfId="0" applyFont="1" applyFill="1" applyBorder="1" applyAlignment="1">
      <alignment horizontal="center" vertical="center" wrapText="1"/>
    </xf>
    <xf numFmtId="0" fontId="31" fillId="2" borderId="89" xfId="0" applyFont="1" applyFill="1" applyBorder="1" applyAlignment="1">
      <alignment horizontal="center" vertical="center" wrapText="1"/>
    </xf>
    <xf numFmtId="0" fontId="14" fillId="2" borderId="71" xfId="0" applyFont="1" applyFill="1" applyBorder="1" applyAlignment="1">
      <alignment horizontal="center" vertical="center" wrapText="1"/>
    </xf>
    <xf numFmtId="0" fontId="14" fillId="2" borderId="69"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5" xfId="0" applyFont="1" applyBorder="1" applyAlignment="1">
      <alignment horizontal="center" vertical="center" wrapText="1"/>
    </xf>
    <xf numFmtId="0" fontId="14" fillId="2" borderId="72" xfId="0" applyFont="1" applyFill="1" applyBorder="1" applyAlignment="1">
      <alignment horizontal="center" vertical="center" wrapText="1"/>
    </xf>
    <xf numFmtId="0" fontId="14" fillId="2" borderId="73" xfId="0" applyFont="1" applyFill="1" applyBorder="1" applyAlignment="1">
      <alignment horizontal="center" vertical="center" wrapText="1"/>
    </xf>
    <xf numFmtId="0" fontId="14" fillId="2" borderId="93" xfId="0" applyFont="1" applyFill="1" applyBorder="1" applyAlignment="1">
      <alignment horizontal="center" vertical="center" wrapText="1"/>
    </xf>
    <xf numFmtId="0" fontId="14" fillId="2" borderId="91" xfId="0" applyFont="1" applyFill="1" applyBorder="1" applyAlignment="1">
      <alignment horizontal="center" vertical="center"/>
    </xf>
    <xf numFmtId="0" fontId="14" fillId="2" borderId="92" xfId="0" applyFont="1" applyFill="1" applyBorder="1" applyAlignment="1">
      <alignment horizontal="center" vertical="center"/>
    </xf>
    <xf numFmtId="0" fontId="14" fillId="2" borderId="96" xfId="0" applyFont="1" applyFill="1" applyBorder="1" applyAlignment="1">
      <alignment horizontal="center" vertical="center" wrapText="1"/>
    </xf>
    <xf numFmtId="0" fontId="14" fillId="2" borderId="78" xfId="0" applyFont="1" applyFill="1" applyBorder="1" applyAlignment="1">
      <alignment horizontal="center" vertical="center" wrapText="1"/>
    </xf>
    <xf numFmtId="0" fontId="14" fillId="2" borderId="7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110" xfId="0" applyFont="1" applyFill="1" applyBorder="1" applyAlignment="1">
      <alignment horizontal="center" vertical="center" wrapText="1"/>
    </xf>
    <xf numFmtId="0" fontId="8" fillId="0" borderId="65" xfId="0" applyFont="1" applyBorder="1" applyAlignment="1"/>
    <xf numFmtId="0" fontId="8" fillId="0" borderId="65" xfId="0" applyFont="1" applyBorder="1" applyAlignment="1">
      <alignment horizontal="left"/>
    </xf>
    <xf numFmtId="3" fontId="8" fillId="0" borderId="65" xfId="0" applyNumberFormat="1" applyFont="1" applyBorder="1" applyAlignment="1">
      <alignment horizontal="left"/>
    </xf>
    <xf numFmtId="0" fontId="8" fillId="0" borderId="65" xfId="0" applyFont="1" applyBorder="1" applyAlignment="1">
      <alignment horizontal="left" vertical="center"/>
    </xf>
    <xf numFmtId="0" fontId="14" fillId="2" borderId="64" xfId="0" applyFont="1" applyFill="1" applyBorder="1" applyAlignment="1">
      <alignment horizontal="center" vertical="center"/>
    </xf>
    <xf numFmtId="0" fontId="8" fillId="0" borderId="30" xfId="0" applyFont="1" applyBorder="1" applyAlignment="1">
      <alignment horizontal="left" vertical="center" wrapText="1"/>
    </xf>
    <xf numFmtId="0" fontId="8" fillId="0" borderId="26" xfId="0" applyFont="1" applyBorder="1" applyAlignment="1">
      <alignment horizontal="left" vertical="center" wrapText="1"/>
    </xf>
    <xf numFmtId="0" fontId="9" fillId="0" borderId="30" xfId="0" applyFont="1" applyBorder="1" applyAlignment="1">
      <alignment horizontal="center" vertical="center" wrapText="1"/>
    </xf>
    <xf numFmtId="0" fontId="9" fillId="0" borderId="26" xfId="0" applyFont="1" applyBorder="1" applyAlignment="1">
      <alignment horizontal="center" vertical="center" wrapText="1"/>
    </xf>
    <xf numFmtId="0" fontId="14" fillId="2" borderId="98" xfId="0" applyFont="1" applyFill="1" applyBorder="1" applyAlignment="1">
      <alignment horizontal="center" vertical="center" wrapText="1"/>
    </xf>
    <xf numFmtId="0" fontId="14" fillId="2" borderId="99" xfId="0" applyFont="1" applyFill="1" applyBorder="1" applyAlignment="1">
      <alignment horizontal="center" vertical="center" wrapText="1"/>
    </xf>
    <xf numFmtId="0" fontId="14" fillId="2" borderId="101" xfId="0" applyFont="1" applyFill="1" applyBorder="1" applyAlignment="1">
      <alignment horizontal="center" vertical="center" wrapText="1"/>
    </xf>
    <xf numFmtId="0" fontId="14" fillId="2" borderId="103" xfId="0" applyFont="1" applyFill="1" applyBorder="1" applyAlignment="1">
      <alignment horizontal="center" vertical="center" wrapText="1"/>
    </xf>
    <xf numFmtId="0" fontId="14" fillId="2" borderId="104" xfId="0" applyFont="1" applyFill="1" applyBorder="1" applyAlignment="1">
      <alignment horizontal="center" vertical="center" wrapText="1"/>
    </xf>
    <xf numFmtId="0" fontId="14" fillId="2" borderId="87" xfId="0" applyFont="1" applyFill="1" applyBorder="1" applyAlignment="1">
      <alignment horizontal="center" vertical="center" wrapText="1"/>
    </xf>
    <xf numFmtId="0" fontId="14" fillId="2" borderId="102" xfId="0" applyFont="1" applyFill="1" applyBorder="1" applyAlignment="1">
      <alignment horizontal="center" vertical="center" wrapText="1"/>
    </xf>
    <xf numFmtId="0" fontId="14" fillId="2" borderId="100" xfId="0" applyFont="1" applyFill="1" applyBorder="1" applyAlignment="1">
      <alignment horizontal="center" vertical="center" wrapText="1"/>
    </xf>
    <xf numFmtId="0" fontId="14" fillId="2" borderId="82" xfId="0" applyFont="1" applyFill="1" applyBorder="1" applyAlignment="1">
      <alignment horizontal="center" vertical="center"/>
    </xf>
    <xf numFmtId="0" fontId="14" fillId="2" borderId="83" xfId="0" applyFont="1" applyFill="1" applyBorder="1" applyAlignment="1">
      <alignment horizontal="center" vertical="center"/>
    </xf>
    <xf numFmtId="0" fontId="14" fillId="2" borderId="30" xfId="0" applyFont="1" applyFill="1" applyBorder="1" applyAlignment="1">
      <alignment horizontal="justify" vertical="center"/>
    </xf>
    <xf numFmtId="0" fontId="14" fillId="2" borderId="26" xfId="0" applyFont="1" applyFill="1" applyBorder="1" applyAlignment="1">
      <alignment horizontal="justify" vertical="center"/>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40" fillId="2" borderId="24" xfId="0" applyFont="1" applyFill="1" applyBorder="1" applyAlignment="1">
      <alignment horizontal="center" vertical="center" wrapText="1"/>
    </xf>
    <xf numFmtId="0" fontId="40" fillId="2" borderId="25" xfId="0" applyFont="1" applyFill="1" applyBorder="1" applyAlignment="1">
      <alignment horizontal="center" vertical="center" wrapText="1"/>
    </xf>
    <xf numFmtId="0" fontId="44" fillId="2" borderId="30" xfId="0" applyFont="1" applyFill="1" applyBorder="1" applyAlignment="1">
      <alignment horizontal="left" vertical="center" wrapText="1"/>
    </xf>
    <xf numFmtId="0" fontId="44" fillId="2" borderId="29" xfId="0" applyFont="1" applyFill="1" applyBorder="1" applyAlignment="1">
      <alignment horizontal="left" vertical="center" wrapText="1"/>
    </xf>
    <xf numFmtId="0" fontId="44" fillId="2" borderId="26" xfId="0" applyFont="1" applyFill="1" applyBorder="1" applyAlignment="1">
      <alignment horizontal="left"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14" fontId="28" fillId="0" borderId="24" xfId="0" applyNumberFormat="1" applyFont="1" applyBorder="1" applyAlignment="1">
      <alignment horizontal="center" vertical="center" wrapText="1"/>
    </xf>
    <xf numFmtId="14" fontId="28" fillId="0" borderId="25" xfId="0" applyNumberFormat="1" applyFont="1" applyBorder="1" applyAlignment="1">
      <alignment horizontal="center" vertical="center" wrapText="1"/>
    </xf>
    <xf numFmtId="0" fontId="66" fillId="0" borderId="24" xfId="0" applyFont="1" applyBorder="1" applyAlignment="1">
      <alignment horizontal="center" vertical="center" wrapText="1"/>
    </xf>
    <xf numFmtId="0" fontId="66" fillId="0" borderId="25"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34" xfId="0" applyFont="1" applyBorder="1" applyAlignment="1">
      <alignment horizontal="left" vertical="center" wrapText="1"/>
    </xf>
    <xf numFmtId="14" fontId="28" fillId="0" borderId="34" xfId="0" applyNumberFormat="1" applyFont="1" applyBorder="1" applyAlignment="1">
      <alignment horizontal="center" vertical="center" wrapText="1"/>
    </xf>
    <xf numFmtId="0" fontId="66" fillId="0" borderId="34" xfId="0" applyFont="1" applyBorder="1" applyAlignment="1">
      <alignment horizontal="center" vertical="center" wrapText="1"/>
    </xf>
    <xf numFmtId="0" fontId="66" fillId="0" borderId="24" xfId="0" applyFont="1" applyBorder="1" applyAlignment="1">
      <alignment horizontal="left" vertical="center" wrapText="1"/>
    </xf>
    <xf numFmtId="0" fontId="66" fillId="0" borderId="25" xfId="0" applyFont="1" applyBorder="1" applyAlignment="1">
      <alignment horizontal="left" vertical="center" wrapText="1"/>
    </xf>
    <xf numFmtId="4" fontId="66" fillId="0" borderId="24" xfId="0" applyNumberFormat="1" applyFont="1" applyBorder="1" applyAlignment="1">
      <alignment horizontal="center" vertical="center" wrapText="1"/>
    </xf>
    <xf numFmtId="4" fontId="66" fillId="0" borderId="25" xfId="0" applyNumberFormat="1" applyFont="1" applyBorder="1" applyAlignment="1">
      <alignment horizontal="center" vertical="center" wrapText="1"/>
    </xf>
    <xf numFmtId="14" fontId="66" fillId="0" borderId="24" xfId="0" applyNumberFormat="1" applyFont="1" applyBorder="1" applyAlignment="1">
      <alignment horizontal="left" vertical="center" wrapText="1"/>
    </xf>
    <xf numFmtId="14" fontId="66" fillId="0" borderId="25" xfId="0" applyNumberFormat="1" applyFont="1" applyBorder="1" applyAlignment="1">
      <alignment horizontal="left" vertical="center" wrapText="1"/>
    </xf>
    <xf numFmtId="0" fontId="28" fillId="0" borderId="0" xfId="0" applyFont="1" applyFill="1"/>
    <xf numFmtId="0" fontId="28" fillId="0" borderId="0" xfId="0" applyFont="1"/>
    <xf numFmtId="0" fontId="30" fillId="2" borderId="1" xfId="0" applyFont="1" applyFill="1" applyBorder="1" applyAlignment="1">
      <alignment horizontal="center" vertical="center" wrapText="1"/>
    </xf>
    <xf numFmtId="0" fontId="12" fillId="0" borderId="0" xfId="0" applyFont="1" applyFill="1" applyAlignment="1">
      <alignment horizontal="left" vertical="center"/>
    </xf>
    <xf numFmtId="0" fontId="28" fillId="0" borderId="0" xfId="0" applyFont="1" applyFill="1" applyAlignment="1">
      <alignment horizontal="left" vertical="center"/>
    </xf>
    <xf numFmtId="0" fontId="25" fillId="0" borderId="0" xfId="6" applyFill="1" applyAlignment="1">
      <alignment vertical="center"/>
    </xf>
    <xf numFmtId="0" fontId="28" fillId="0" borderId="0" xfId="0" applyFont="1" applyFill="1" applyAlignment="1"/>
  </cellXfs>
  <cellStyles count="10">
    <cellStyle name="Hypertextové prepojenie" xfId="6" builtinId="8" customBuiltin="1"/>
    <cellStyle name="Normálna" xfId="0" builtinId="0"/>
    <cellStyle name="Normálna 2" xfId="3"/>
    <cellStyle name="Normálne 2" xfId="2"/>
    <cellStyle name="Normálne 3" xfId="4"/>
    <cellStyle name="Normálne 4" xfId="8"/>
    <cellStyle name="normální_H1_01" xfId="7"/>
    <cellStyle name="Percentá" xfId="1" builtinId="5"/>
    <cellStyle name="Percentá 2" xfId="5"/>
    <cellStyle name="Použité hypertextové prepojenie" xfId="9" builtinId="9"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D5"/>
      <color rgb="FFFAACBF"/>
      <color rgb="FFE85E89"/>
      <color rgb="FFB7194A"/>
      <color rgb="FFB7194B"/>
      <color rgb="FF9BBBD9"/>
      <color rgb="FFD1D1D1"/>
      <color rgb="FFE02C64"/>
      <color rgb="FFFF9999"/>
      <color rgb="FFB819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895296006"/>
          <c:y val="3.6482618348840812E-2"/>
          <c:w val="0.85204765774414426"/>
          <c:h val="0.74368203974503189"/>
        </c:manualLayout>
      </c:layout>
      <c:lineChart>
        <c:grouping val="standard"/>
        <c:varyColors val="0"/>
        <c:ser>
          <c:idx val="0"/>
          <c:order val="0"/>
          <c:tx>
            <c:strRef>
              <c:f>'K3.2 Dôchodkové sporenie'!$I$104</c:f>
              <c:strCache>
                <c:ptCount val="1"/>
                <c:pt idx="0">
                  <c:v>Akciové d.f.</c:v>
                </c:pt>
              </c:strCache>
            </c:strRef>
          </c:tx>
          <c:spPr>
            <a:ln>
              <a:solidFill>
                <a:srgbClr val="E85E89"/>
              </a:solidFill>
            </a:ln>
          </c:spPr>
          <c:marker>
            <c:symbol val="none"/>
          </c:marker>
          <c:cat>
            <c:numRef>
              <c:f>'K3.2 Dôchodkové sporenie'!$H$105:$H$355</c:f>
              <c:numCache>
                <c:formatCode>m/d/yyyy</c:formatCode>
                <c:ptCount val="251"/>
                <c:pt idx="0">
                  <c:v>44200</c:v>
                </c:pt>
                <c:pt idx="1">
                  <c:v>44201</c:v>
                </c:pt>
                <c:pt idx="2">
                  <c:v>44203</c:v>
                </c:pt>
                <c:pt idx="3">
                  <c:v>44204</c:v>
                </c:pt>
                <c:pt idx="4">
                  <c:v>44207</c:v>
                </c:pt>
                <c:pt idx="5">
                  <c:v>44208</c:v>
                </c:pt>
                <c:pt idx="6">
                  <c:v>44209</c:v>
                </c:pt>
                <c:pt idx="7">
                  <c:v>44210</c:v>
                </c:pt>
                <c:pt idx="8">
                  <c:v>44211</c:v>
                </c:pt>
                <c:pt idx="9">
                  <c:v>44214</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44242</c:v>
                </c:pt>
                <c:pt idx="30">
                  <c:v>44243</c:v>
                </c:pt>
                <c:pt idx="31">
                  <c:v>44244</c:v>
                </c:pt>
                <c:pt idx="32">
                  <c:v>44245</c:v>
                </c:pt>
                <c:pt idx="33">
                  <c:v>44246</c:v>
                </c:pt>
                <c:pt idx="34">
                  <c:v>44249</c:v>
                </c:pt>
                <c:pt idx="35">
                  <c:v>44250</c:v>
                </c:pt>
                <c:pt idx="36">
                  <c:v>44251</c:v>
                </c:pt>
                <c:pt idx="37">
                  <c:v>44252</c:v>
                </c:pt>
                <c:pt idx="38">
                  <c:v>44253</c:v>
                </c:pt>
                <c:pt idx="39">
                  <c:v>44256</c:v>
                </c:pt>
                <c:pt idx="40">
                  <c:v>44257</c:v>
                </c:pt>
                <c:pt idx="41">
                  <c:v>44258</c:v>
                </c:pt>
                <c:pt idx="42">
                  <c:v>44259</c:v>
                </c:pt>
                <c:pt idx="43">
                  <c:v>44260</c:v>
                </c:pt>
                <c:pt idx="44">
                  <c:v>44263</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44347</c:v>
                </c:pt>
                <c:pt idx="103">
                  <c:v>44348</c:v>
                </c:pt>
                <c:pt idx="104">
                  <c:v>44349</c:v>
                </c:pt>
                <c:pt idx="105">
                  <c:v>44350</c:v>
                </c:pt>
                <c:pt idx="106">
                  <c:v>44351</c:v>
                </c:pt>
                <c:pt idx="107">
                  <c:v>44354</c:v>
                </c:pt>
                <c:pt idx="108">
                  <c:v>44355</c:v>
                </c:pt>
                <c:pt idx="109">
                  <c:v>44356</c:v>
                </c:pt>
                <c:pt idx="110">
                  <c:v>44357</c:v>
                </c:pt>
                <c:pt idx="111">
                  <c:v>44358</c:v>
                </c:pt>
                <c:pt idx="112">
                  <c:v>44361</c:v>
                </c:pt>
                <c:pt idx="113">
                  <c:v>44362</c:v>
                </c:pt>
                <c:pt idx="114">
                  <c:v>44363</c:v>
                </c:pt>
                <c:pt idx="115">
                  <c:v>44364</c:v>
                </c:pt>
                <c:pt idx="116">
                  <c:v>44365</c:v>
                </c:pt>
                <c:pt idx="117">
                  <c:v>44368</c:v>
                </c:pt>
                <c:pt idx="118">
                  <c:v>44369</c:v>
                </c:pt>
                <c:pt idx="119">
                  <c:v>44370</c:v>
                </c:pt>
                <c:pt idx="120">
                  <c:v>44371</c:v>
                </c:pt>
                <c:pt idx="121">
                  <c:v>44372</c:v>
                </c:pt>
                <c:pt idx="122">
                  <c:v>44375</c:v>
                </c:pt>
                <c:pt idx="123">
                  <c:v>44376</c:v>
                </c:pt>
                <c:pt idx="124">
                  <c:v>44377</c:v>
                </c:pt>
                <c:pt idx="125">
                  <c:v>44378</c:v>
                </c:pt>
                <c:pt idx="126">
                  <c:v>44379</c:v>
                </c:pt>
                <c:pt idx="127">
                  <c:v>44383</c:v>
                </c:pt>
                <c:pt idx="128">
                  <c:v>44384</c:v>
                </c:pt>
                <c:pt idx="129">
                  <c:v>44385</c:v>
                </c:pt>
                <c:pt idx="130">
                  <c:v>44386</c:v>
                </c:pt>
                <c:pt idx="131">
                  <c:v>44389</c:v>
                </c:pt>
                <c:pt idx="132">
                  <c:v>44390</c:v>
                </c:pt>
                <c:pt idx="133">
                  <c:v>44391</c:v>
                </c:pt>
                <c:pt idx="134">
                  <c:v>44392</c:v>
                </c:pt>
                <c:pt idx="135">
                  <c:v>44393</c:v>
                </c:pt>
                <c:pt idx="136">
                  <c:v>44396</c:v>
                </c:pt>
                <c:pt idx="137">
                  <c:v>44397</c:v>
                </c:pt>
                <c:pt idx="138">
                  <c:v>44398</c:v>
                </c:pt>
                <c:pt idx="139">
                  <c:v>44399</c:v>
                </c:pt>
                <c:pt idx="140">
                  <c:v>44400</c:v>
                </c:pt>
                <c:pt idx="141">
                  <c:v>44403</c:v>
                </c:pt>
                <c:pt idx="142">
                  <c:v>44404</c:v>
                </c:pt>
                <c:pt idx="143">
                  <c:v>44405</c:v>
                </c:pt>
                <c:pt idx="144">
                  <c:v>44406</c:v>
                </c:pt>
                <c:pt idx="145">
                  <c:v>44407</c:v>
                </c:pt>
                <c:pt idx="146">
                  <c:v>44410</c:v>
                </c:pt>
                <c:pt idx="147">
                  <c:v>44411</c:v>
                </c:pt>
                <c:pt idx="148">
                  <c:v>44412</c:v>
                </c:pt>
                <c:pt idx="149">
                  <c:v>44413</c:v>
                </c:pt>
                <c:pt idx="150">
                  <c:v>44414</c:v>
                </c:pt>
                <c:pt idx="151">
                  <c:v>44417</c:v>
                </c:pt>
                <c:pt idx="152">
                  <c:v>44418</c:v>
                </c:pt>
                <c:pt idx="153">
                  <c:v>44419</c:v>
                </c:pt>
                <c:pt idx="154">
                  <c:v>44420</c:v>
                </c:pt>
                <c:pt idx="155">
                  <c:v>44421</c:v>
                </c:pt>
                <c:pt idx="156">
                  <c:v>44424</c:v>
                </c:pt>
                <c:pt idx="157">
                  <c:v>44425</c:v>
                </c:pt>
                <c:pt idx="158">
                  <c:v>44426</c:v>
                </c:pt>
                <c:pt idx="159">
                  <c:v>44427</c:v>
                </c:pt>
                <c:pt idx="160">
                  <c:v>44428</c:v>
                </c:pt>
                <c:pt idx="161">
                  <c:v>44431</c:v>
                </c:pt>
                <c:pt idx="162">
                  <c:v>44432</c:v>
                </c:pt>
                <c:pt idx="163">
                  <c:v>44433</c:v>
                </c:pt>
                <c:pt idx="164">
                  <c:v>44434</c:v>
                </c:pt>
                <c:pt idx="165">
                  <c:v>44435</c:v>
                </c:pt>
                <c:pt idx="166">
                  <c:v>44438</c:v>
                </c:pt>
                <c:pt idx="167">
                  <c:v>44439</c:v>
                </c:pt>
                <c:pt idx="168">
                  <c:v>44441</c:v>
                </c:pt>
                <c:pt idx="169">
                  <c:v>44442</c:v>
                </c:pt>
                <c:pt idx="170">
                  <c:v>44445</c:v>
                </c:pt>
                <c:pt idx="171">
                  <c:v>44446</c:v>
                </c:pt>
                <c:pt idx="172">
                  <c:v>44447</c:v>
                </c:pt>
                <c:pt idx="173">
                  <c:v>44448</c:v>
                </c:pt>
                <c:pt idx="174">
                  <c:v>44449</c:v>
                </c:pt>
                <c:pt idx="175">
                  <c:v>44452</c:v>
                </c:pt>
                <c:pt idx="176">
                  <c:v>44453</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44480</c:v>
                </c:pt>
                <c:pt idx="195">
                  <c:v>44481</c:v>
                </c:pt>
                <c:pt idx="196">
                  <c:v>44482</c:v>
                </c:pt>
                <c:pt idx="197">
                  <c:v>44483</c:v>
                </c:pt>
                <c:pt idx="198">
                  <c:v>44484</c:v>
                </c:pt>
                <c:pt idx="199">
                  <c:v>44487</c:v>
                </c:pt>
                <c:pt idx="200">
                  <c:v>44488</c:v>
                </c:pt>
                <c:pt idx="201">
                  <c:v>44489</c:v>
                </c:pt>
                <c:pt idx="202">
                  <c:v>44490</c:v>
                </c:pt>
                <c:pt idx="203">
                  <c:v>44491</c:v>
                </c:pt>
                <c:pt idx="204">
                  <c:v>44494</c:v>
                </c:pt>
                <c:pt idx="205">
                  <c:v>44495</c:v>
                </c:pt>
                <c:pt idx="206">
                  <c:v>44496</c:v>
                </c:pt>
                <c:pt idx="207">
                  <c:v>44497</c:v>
                </c:pt>
                <c:pt idx="208">
                  <c:v>44498</c:v>
                </c:pt>
                <c:pt idx="209">
                  <c:v>44502</c:v>
                </c:pt>
                <c:pt idx="210">
                  <c:v>44503</c:v>
                </c:pt>
                <c:pt idx="211">
                  <c:v>44504</c:v>
                </c:pt>
                <c:pt idx="212">
                  <c:v>44505</c:v>
                </c:pt>
                <c:pt idx="213">
                  <c:v>44508</c:v>
                </c:pt>
                <c:pt idx="214">
                  <c:v>44509</c:v>
                </c:pt>
                <c:pt idx="215">
                  <c:v>44510</c:v>
                </c:pt>
                <c:pt idx="216">
                  <c:v>44511</c:v>
                </c:pt>
                <c:pt idx="217">
                  <c:v>44512</c:v>
                </c:pt>
                <c:pt idx="218">
                  <c:v>44515</c:v>
                </c:pt>
                <c:pt idx="219">
                  <c:v>44516</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44557</c:v>
                </c:pt>
                <c:pt idx="247">
                  <c:v>44558</c:v>
                </c:pt>
                <c:pt idx="248">
                  <c:v>44559</c:v>
                </c:pt>
                <c:pt idx="249">
                  <c:v>44560</c:v>
                </c:pt>
                <c:pt idx="250">
                  <c:v>44561</c:v>
                </c:pt>
              </c:numCache>
            </c:numRef>
          </c:cat>
          <c:val>
            <c:numRef>
              <c:f>'K3.2 Dôchodkové sporenie'!$I$105:$I$355</c:f>
              <c:numCache>
                <c:formatCode>General</c:formatCode>
                <c:ptCount val="251"/>
                <c:pt idx="0">
                  <c:v>5.61358E-2</c:v>
                </c:pt>
                <c:pt idx="1">
                  <c:v>5.6321199999999995E-2</c:v>
                </c:pt>
                <c:pt idx="2">
                  <c:v>5.7006399999999999E-2</c:v>
                </c:pt>
                <c:pt idx="3">
                  <c:v>5.7252799999999993E-2</c:v>
                </c:pt>
                <c:pt idx="4">
                  <c:v>5.7149199999999997E-2</c:v>
                </c:pt>
                <c:pt idx="5">
                  <c:v>5.7257999999999996E-2</c:v>
                </c:pt>
                <c:pt idx="6">
                  <c:v>5.7377799999999993E-2</c:v>
                </c:pt>
                <c:pt idx="7">
                  <c:v>5.7666200000000001E-2</c:v>
                </c:pt>
                <c:pt idx="8">
                  <c:v>5.7188800000000005E-2</c:v>
                </c:pt>
                <c:pt idx="9">
                  <c:v>5.7327000000000003E-2</c:v>
                </c:pt>
                <c:pt idx="10">
                  <c:v>5.7438799999999998E-2</c:v>
                </c:pt>
                <c:pt idx="11">
                  <c:v>5.7906599999999996E-2</c:v>
                </c:pt>
                <c:pt idx="12">
                  <c:v>5.7771000000000003E-2</c:v>
                </c:pt>
                <c:pt idx="13">
                  <c:v>5.7619400000000001E-2</c:v>
                </c:pt>
                <c:pt idx="14">
                  <c:v>5.766340000000001E-2</c:v>
                </c:pt>
                <c:pt idx="15">
                  <c:v>5.7726999999999994E-2</c:v>
                </c:pt>
                <c:pt idx="16">
                  <c:v>5.7087399999999996E-2</c:v>
                </c:pt>
                <c:pt idx="17">
                  <c:v>5.7293200000000002E-2</c:v>
                </c:pt>
                <c:pt idx="18">
                  <c:v>5.6542800000000004E-2</c:v>
                </c:pt>
                <c:pt idx="19">
                  <c:v>5.7165399999999998E-2</c:v>
                </c:pt>
                <c:pt idx="20">
                  <c:v>5.7917200000000002E-2</c:v>
                </c:pt>
                <c:pt idx="21">
                  <c:v>5.8026599999999998E-2</c:v>
                </c:pt>
                <c:pt idx="22">
                  <c:v>5.8320800000000006E-2</c:v>
                </c:pt>
                <c:pt idx="23">
                  <c:v>5.85742E-2</c:v>
                </c:pt>
                <c:pt idx="24">
                  <c:v>5.8931200000000003E-2</c:v>
                </c:pt>
                <c:pt idx="25">
                  <c:v>5.8936200000000008E-2</c:v>
                </c:pt>
                <c:pt idx="26">
                  <c:v>5.8740599999999997E-2</c:v>
                </c:pt>
                <c:pt idx="27">
                  <c:v>5.8961999999999994E-2</c:v>
                </c:pt>
                <c:pt idx="28">
                  <c:v>5.9236600000000007E-2</c:v>
                </c:pt>
                <c:pt idx="29">
                  <c:v>5.9427799999999996E-2</c:v>
                </c:pt>
                <c:pt idx="30">
                  <c:v>5.9404599999999995E-2</c:v>
                </c:pt>
                <c:pt idx="31">
                  <c:v>5.9486799999999992E-2</c:v>
                </c:pt>
                <c:pt idx="32">
                  <c:v>5.8896000000000004E-2</c:v>
                </c:pt>
                <c:pt idx="33">
                  <c:v>5.9130200000000001E-2</c:v>
                </c:pt>
                <c:pt idx="34">
                  <c:v>5.8516800000000001E-2</c:v>
                </c:pt>
                <c:pt idx="35">
                  <c:v>5.7857800000000001E-2</c:v>
                </c:pt>
                <c:pt idx="36">
                  <c:v>5.82306E-2</c:v>
                </c:pt>
                <c:pt idx="37">
                  <c:v>5.7407799999999995E-2</c:v>
                </c:pt>
                <c:pt idx="38">
                  <c:v>5.7064999999999998E-2</c:v>
                </c:pt>
                <c:pt idx="39">
                  <c:v>5.8118599999999999E-2</c:v>
                </c:pt>
                <c:pt idx="40">
                  <c:v>5.7897400000000002E-2</c:v>
                </c:pt>
                <c:pt idx="41">
                  <c:v>5.7491200000000006E-2</c:v>
                </c:pt>
                <c:pt idx="42">
                  <c:v>5.6953400000000001E-2</c:v>
                </c:pt>
                <c:pt idx="43">
                  <c:v>5.6907399999999997E-2</c:v>
                </c:pt>
                <c:pt idx="44">
                  <c:v>5.7338599999999997E-2</c:v>
                </c:pt>
                <c:pt idx="45">
                  <c:v>5.8080600000000003E-2</c:v>
                </c:pt>
                <c:pt idx="46">
                  <c:v>5.82762E-2</c:v>
                </c:pt>
                <c:pt idx="47">
                  <c:v>5.88008E-2</c:v>
                </c:pt>
                <c:pt idx="48">
                  <c:v>5.8775000000000001E-2</c:v>
                </c:pt>
                <c:pt idx="49">
                  <c:v>5.9002999999999993E-2</c:v>
                </c:pt>
                <c:pt idx="50">
                  <c:v>5.8976799999999996E-2</c:v>
                </c:pt>
                <c:pt idx="51">
                  <c:v>5.9028199999999996E-2</c:v>
                </c:pt>
                <c:pt idx="52">
                  <c:v>5.8755999999999996E-2</c:v>
                </c:pt>
                <c:pt idx="53">
                  <c:v>5.8696800000000007E-2</c:v>
                </c:pt>
                <c:pt idx="54">
                  <c:v>5.8742200000000001E-2</c:v>
                </c:pt>
                <c:pt idx="55">
                  <c:v>5.8406E-2</c:v>
                </c:pt>
                <c:pt idx="56">
                  <c:v>5.8093199999999998E-2</c:v>
                </c:pt>
                <c:pt idx="57">
                  <c:v>5.8192200000000006E-2</c:v>
                </c:pt>
                <c:pt idx="58">
                  <c:v>5.8763999999999997E-2</c:v>
                </c:pt>
                <c:pt idx="59">
                  <c:v>5.8770799999999998E-2</c:v>
                </c:pt>
                <c:pt idx="60">
                  <c:v>5.8976000000000008E-2</c:v>
                </c:pt>
                <c:pt idx="61">
                  <c:v>5.9245799999999994E-2</c:v>
                </c:pt>
                <c:pt idx="62">
                  <c:v>5.9582400000000001E-2</c:v>
                </c:pt>
                <c:pt idx="63">
                  <c:v>5.9941599999999998E-2</c:v>
                </c:pt>
                <c:pt idx="64">
                  <c:v>5.9440599999999996E-2</c:v>
                </c:pt>
                <c:pt idx="65">
                  <c:v>5.9702200000000004E-2</c:v>
                </c:pt>
                <c:pt idx="66">
                  <c:v>5.9738400000000004E-2</c:v>
                </c:pt>
                <c:pt idx="67">
                  <c:v>5.9538199999999999E-2</c:v>
                </c:pt>
                <c:pt idx="68">
                  <c:v>5.9660999999999999E-2</c:v>
                </c:pt>
                <c:pt idx="69">
                  <c:v>5.9405799999999995E-2</c:v>
                </c:pt>
                <c:pt idx="70">
                  <c:v>5.9595600000000006E-2</c:v>
                </c:pt>
                <c:pt idx="71">
                  <c:v>5.9674000000000005E-2</c:v>
                </c:pt>
                <c:pt idx="72">
                  <c:v>5.9263600000000007E-2</c:v>
                </c:pt>
                <c:pt idx="73">
                  <c:v>5.8656600000000003E-2</c:v>
                </c:pt>
                <c:pt idx="74">
                  <c:v>5.9120800000000008E-2</c:v>
                </c:pt>
                <c:pt idx="75">
                  <c:v>5.9038199999999999E-2</c:v>
                </c:pt>
                <c:pt idx="76">
                  <c:v>5.9220200000000001E-2</c:v>
                </c:pt>
                <c:pt idx="77">
                  <c:v>5.9430799999999992E-2</c:v>
                </c:pt>
                <c:pt idx="78">
                  <c:v>5.9410399999999995E-2</c:v>
                </c:pt>
                <c:pt idx="79">
                  <c:v>5.9474800000000008E-2</c:v>
                </c:pt>
                <c:pt idx="80">
                  <c:v>5.9255599999999999E-2</c:v>
                </c:pt>
                <c:pt idx="81">
                  <c:v>5.9172599999999999E-2</c:v>
                </c:pt>
                <c:pt idx="82">
                  <c:v>5.9285200000000003E-2</c:v>
                </c:pt>
                <c:pt idx="83">
                  <c:v>5.8771399999999994E-2</c:v>
                </c:pt>
                <c:pt idx="84">
                  <c:v>5.9195399999999995E-2</c:v>
                </c:pt>
                <c:pt idx="85">
                  <c:v>5.9107600000000003E-2</c:v>
                </c:pt>
                <c:pt idx="86">
                  <c:v>5.9453400000000003E-2</c:v>
                </c:pt>
                <c:pt idx="87">
                  <c:v>5.8996200000000013E-2</c:v>
                </c:pt>
                <c:pt idx="88">
                  <c:v>5.8382199999999995E-2</c:v>
                </c:pt>
                <c:pt idx="89">
                  <c:v>5.7798800000000004E-2</c:v>
                </c:pt>
                <c:pt idx="90">
                  <c:v>5.7797399999999999E-2</c:v>
                </c:pt>
                <c:pt idx="91">
                  <c:v>5.8396000000000003E-2</c:v>
                </c:pt>
                <c:pt idx="92">
                  <c:v>5.8298000000000003E-2</c:v>
                </c:pt>
                <c:pt idx="93">
                  <c:v>5.8193599999999998E-2</c:v>
                </c:pt>
                <c:pt idx="94">
                  <c:v>5.7674599999999999E-2</c:v>
                </c:pt>
                <c:pt idx="95">
                  <c:v>5.8207199999999994E-2</c:v>
                </c:pt>
                <c:pt idx="96">
                  <c:v>5.8284999999999997E-2</c:v>
                </c:pt>
                <c:pt idx="97">
                  <c:v>5.8468599999999996E-2</c:v>
                </c:pt>
                <c:pt idx="98">
                  <c:v>5.8451400000000001E-2</c:v>
                </c:pt>
                <c:pt idx="99">
                  <c:v>5.8775999999999995E-2</c:v>
                </c:pt>
                <c:pt idx="100">
                  <c:v>5.9021999999999998E-2</c:v>
                </c:pt>
                <c:pt idx="101">
                  <c:v>5.9229799999999999E-2</c:v>
                </c:pt>
                <c:pt idx="102">
                  <c:v>5.9079000000000007E-2</c:v>
                </c:pt>
                <c:pt idx="103">
                  <c:v>5.9057000000000005E-2</c:v>
                </c:pt>
                <c:pt idx="104">
                  <c:v>5.9349600000000002E-2</c:v>
                </c:pt>
                <c:pt idx="105">
                  <c:v>5.9168399999999996E-2</c:v>
                </c:pt>
                <c:pt idx="106">
                  <c:v>5.9481199999999998E-2</c:v>
                </c:pt>
                <c:pt idx="107">
                  <c:v>5.947100000000001E-2</c:v>
                </c:pt>
                <c:pt idx="108">
                  <c:v>5.9446600000000002E-2</c:v>
                </c:pt>
                <c:pt idx="109">
                  <c:v>5.9618600000000001E-2</c:v>
                </c:pt>
                <c:pt idx="110">
                  <c:v>5.9666200000000003E-2</c:v>
                </c:pt>
                <c:pt idx="111">
                  <c:v>5.9899800000000003E-2</c:v>
                </c:pt>
                <c:pt idx="112">
                  <c:v>5.9986399999999995E-2</c:v>
                </c:pt>
                <c:pt idx="113">
                  <c:v>5.9879799999999997E-2</c:v>
                </c:pt>
                <c:pt idx="114">
                  <c:v>5.9765800000000001E-2</c:v>
                </c:pt>
                <c:pt idx="115">
                  <c:v>5.9976799999999997E-2</c:v>
                </c:pt>
                <c:pt idx="116">
                  <c:v>5.9551800000000002E-2</c:v>
                </c:pt>
                <c:pt idx="117">
                  <c:v>5.9756400000000001E-2</c:v>
                </c:pt>
                <c:pt idx="118">
                  <c:v>5.98734E-2</c:v>
                </c:pt>
                <c:pt idx="119">
                  <c:v>5.9813199999999997E-2</c:v>
                </c:pt>
                <c:pt idx="120">
                  <c:v>6.0176200000000013E-2</c:v>
                </c:pt>
                <c:pt idx="121">
                  <c:v>6.0192800000000005E-2</c:v>
                </c:pt>
                <c:pt idx="122">
                  <c:v>6.028E-2</c:v>
                </c:pt>
                <c:pt idx="123">
                  <c:v>6.0372200000000001E-2</c:v>
                </c:pt>
                <c:pt idx="124">
                  <c:v>6.0252400000000005E-2</c:v>
                </c:pt>
                <c:pt idx="125">
                  <c:v>6.0413599999999998E-2</c:v>
                </c:pt>
                <c:pt idx="126">
                  <c:v>6.0648800000000003E-2</c:v>
                </c:pt>
                <c:pt idx="127">
                  <c:v>6.0455599999999998E-2</c:v>
                </c:pt>
                <c:pt idx="128">
                  <c:v>6.0540800000000006E-2</c:v>
                </c:pt>
                <c:pt idx="129">
                  <c:v>5.9915599999999999E-2</c:v>
                </c:pt>
                <c:pt idx="130">
                  <c:v>6.0407000000000002E-2</c:v>
                </c:pt>
                <c:pt idx="131">
                  <c:v>6.0552199999999987E-2</c:v>
                </c:pt>
                <c:pt idx="132">
                  <c:v>6.0482399999999992E-2</c:v>
                </c:pt>
                <c:pt idx="133">
                  <c:v>6.0377E-2</c:v>
                </c:pt>
                <c:pt idx="134">
                  <c:v>6.0149600000000004E-2</c:v>
                </c:pt>
                <c:pt idx="135">
                  <c:v>5.978E-2</c:v>
                </c:pt>
                <c:pt idx="136">
                  <c:v>5.9025799999999996E-2</c:v>
                </c:pt>
                <c:pt idx="137">
                  <c:v>5.9420400000000005E-2</c:v>
                </c:pt>
                <c:pt idx="138">
                  <c:v>5.9996599999999997E-2</c:v>
                </c:pt>
                <c:pt idx="139">
                  <c:v>6.0110599999999993E-2</c:v>
                </c:pt>
                <c:pt idx="140">
                  <c:v>6.0358400000000013E-2</c:v>
                </c:pt>
                <c:pt idx="141">
                  <c:v>6.0458599999999994E-2</c:v>
                </c:pt>
                <c:pt idx="142">
                  <c:v>5.9970200000000008E-2</c:v>
                </c:pt>
                <c:pt idx="143">
                  <c:v>6.0299799999999994E-2</c:v>
                </c:pt>
                <c:pt idx="144">
                  <c:v>6.0403000000000005E-2</c:v>
                </c:pt>
                <c:pt idx="145">
                  <c:v>6.0079599999999997E-2</c:v>
                </c:pt>
                <c:pt idx="146">
                  <c:v>6.0163399999999999E-2</c:v>
                </c:pt>
                <c:pt idx="147">
                  <c:v>6.0241999999999997E-2</c:v>
                </c:pt>
                <c:pt idx="148">
                  <c:v>6.0376200000000012E-2</c:v>
                </c:pt>
                <c:pt idx="149">
                  <c:v>6.0606400000000005E-2</c:v>
                </c:pt>
                <c:pt idx="150">
                  <c:v>6.0780599999999997E-2</c:v>
                </c:pt>
                <c:pt idx="151">
                  <c:v>6.0903000000000006E-2</c:v>
                </c:pt>
                <c:pt idx="152">
                  <c:v>6.1039400000000001E-2</c:v>
                </c:pt>
                <c:pt idx="153">
                  <c:v>6.1160400000000004E-2</c:v>
                </c:pt>
                <c:pt idx="154">
                  <c:v>6.1101200000000001E-2</c:v>
                </c:pt>
                <c:pt idx="155">
                  <c:v>6.1095799999999999E-2</c:v>
                </c:pt>
                <c:pt idx="156">
                  <c:v>6.0869199999999998E-2</c:v>
                </c:pt>
                <c:pt idx="157">
                  <c:v>6.0541600000000008E-2</c:v>
                </c:pt>
                <c:pt idx="158">
                  <c:v>6.05604E-2</c:v>
                </c:pt>
                <c:pt idx="159">
                  <c:v>6.0141E-2</c:v>
                </c:pt>
                <c:pt idx="160">
                  <c:v>6.0468599999999997E-2</c:v>
                </c:pt>
                <c:pt idx="161">
                  <c:v>6.0858000000000002E-2</c:v>
                </c:pt>
                <c:pt idx="162">
                  <c:v>6.1028200000000012E-2</c:v>
                </c:pt>
                <c:pt idx="163">
                  <c:v>6.1128400000000006E-2</c:v>
                </c:pt>
                <c:pt idx="164">
                  <c:v>6.0719999999999996E-2</c:v>
                </c:pt>
                <c:pt idx="165">
                  <c:v>6.1095600000000007E-2</c:v>
                </c:pt>
                <c:pt idx="166">
                  <c:v>6.1187199999999997E-2</c:v>
                </c:pt>
                <c:pt idx="167">
                  <c:v>6.1181799999999995E-2</c:v>
                </c:pt>
                <c:pt idx="168">
                  <c:v>6.1449400000000001E-2</c:v>
                </c:pt>
                <c:pt idx="169">
                  <c:v>6.1458800000000001E-2</c:v>
                </c:pt>
                <c:pt idx="170">
                  <c:v>6.1642600000000006E-2</c:v>
                </c:pt>
                <c:pt idx="171">
                  <c:v>6.1316000000000002E-2</c:v>
                </c:pt>
                <c:pt idx="172">
                  <c:v>6.10804E-2</c:v>
                </c:pt>
                <c:pt idx="173">
                  <c:v>6.1035199999999998E-2</c:v>
                </c:pt>
                <c:pt idx="174">
                  <c:v>6.0783599999999993E-2</c:v>
                </c:pt>
                <c:pt idx="175">
                  <c:v>6.0941999999999996E-2</c:v>
                </c:pt>
                <c:pt idx="176">
                  <c:v>6.0786600000000003E-2</c:v>
                </c:pt>
                <c:pt idx="177">
                  <c:v>6.0892599999999998E-2</c:v>
                </c:pt>
                <c:pt idx="178">
                  <c:v>6.056220000000001E-2</c:v>
                </c:pt>
                <c:pt idx="179">
                  <c:v>5.9734999999999996E-2</c:v>
                </c:pt>
                <c:pt idx="180">
                  <c:v>5.9855600000000009E-2</c:v>
                </c:pt>
                <c:pt idx="181">
                  <c:v>6.0308199999999992E-2</c:v>
                </c:pt>
                <c:pt idx="182">
                  <c:v>6.072940000000001E-2</c:v>
                </c:pt>
                <c:pt idx="183">
                  <c:v>6.0488600000000003E-2</c:v>
                </c:pt>
                <c:pt idx="184">
                  <c:v>6.0509999999999994E-2</c:v>
                </c:pt>
                <c:pt idx="185">
                  <c:v>5.9626199999999997E-2</c:v>
                </c:pt>
                <c:pt idx="186">
                  <c:v>5.9669600000000003E-2</c:v>
                </c:pt>
                <c:pt idx="187">
                  <c:v>5.97438E-2</c:v>
                </c:pt>
                <c:pt idx="188">
                  <c:v>5.9712000000000001E-2</c:v>
                </c:pt>
                <c:pt idx="189">
                  <c:v>5.9209200000000003E-2</c:v>
                </c:pt>
                <c:pt idx="190">
                  <c:v>5.9904200000000005E-2</c:v>
                </c:pt>
                <c:pt idx="191">
                  <c:v>5.9770200000000009E-2</c:v>
                </c:pt>
                <c:pt idx="192">
                  <c:v>6.0412600000000004E-2</c:v>
                </c:pt>
                <c:pt idx="193">
                  <c:v>6.0336000000000001E-2</c:v>
                </c:pt>
                <c:pt idx="194">
                  <c:v>6.0358000000000002E-2</c:v>
                </c:pt>
                <c:pt idx="195">
                  <c:v>6.0252199999999999E-2</c:v>
                </c:pt>
                <c:pt idx="196">
                  <c:v>6.0480999999999993E-2</c:v>
                </c:pt>
                <c:pt idx="197">
                  <c:v>6.1032199999999995E-2</c:v>
                </c:pt>
                <c:pt idx="198">
                  <c:v>6.1397999999999994E-2</c:v>
                </c:pt>
                <c:pt idx="199">
                  <c:v>6.1448199999999994E-2</c:v>
                </c:pt>
                <c:pt idx="200">
                  <c:v>6.1649799999999998E-2</c:v>
                </c:pt>
                <c:pt idx="201">
                  <c:v>6.1912599999999998E-2</c:v>
                </c:pt>
                <c:pt idx="202">
                  <c:v>6.1729999999999993E-2</c:v>
                </c:pt>
                <c:pt idx="203">
                  <c:v>6.1733000000000003E-2</c:v>
                </c:pt>
                <c:pt idx="204">
                  <c:v>6.2154799999999996E-2</c:v>
                </c:pt>
                <c:pt idx="205">
                  <c:v>6.2273999999999996E-2</c:v>
                </c:pt>
                <c:pt idx="206">
                  <c:v>6.1844999999999997E-2</c:v>
                </c:pt>
                <c:pt idx="207">
                  <c:v>6.2124600000000009E-2</c:v>
                </c:pt>
                <c:pt idx="208">
                  <c:v>6.2024800000000005E-2</c:v>
                </c:pt>
                <c:pt idx="209">
                  <c:v>6.2911000000000009E-2</c:v>
                </c:pt>
                <c:pt idx="210">
                  <c:v>6.3131999999999994E-2</c:v>
                </c:pt>
                <c:pt idx="211">
                  <c:v>6.3440199999999988E-2</c:v>
                </c:pt>
                <c:pt idx="212">
                  <c:v>6.3723600000000005E-2</c:v>
                </c:pt>
                <c:pt idx="213">
                  <c:v>6.3922400000000004E-2</c:v>
                </c:pt>
                <c:pt idx="214">
                  <c:v>6.3768600000000009E-2</c:v>
                </c:pt>
                <c:pt idx="215">
                  <c:v>6.3389200000000007E-2</c:v>
                </c:pt>
                <c:pt idx="216">
                  <c:v>6.3792199999999993E-2</c:v>
                </c:pt>
                <c:pt idx="217">
                  <c:v>6.4056799999999997E-2</c:v>
                </c:pt>
                <c:pt idx="218">
                  <c:v>6.3994399999999979E-2</c:v>
                </c:pt>
                <c:pt idx="219">
                  <c:v>6.4144199999999998E-2</c:v>
                </c:pt>
                <c:pt idx="220">
                  <c:v>6.3785599999999998E-2</c:v>
                </c:pt>
                <c:pt idx="221">
                  <c:v>6.4008999999999996E-2</c:v>
                </c:pt>
                <c:pt idx="222">
                  <c:v>6.3639799999999996E-2</c:v>
                </c:pt>
                <c:pt idx="223">
                  <c:v>6.3428399999999996E-2</c:v>
                </c:pt>
                <c:pt idx="224">
                  <c:v>6.3689799999999991E-2</c:v>
                </c:pt>
                <c:pt idx="225">
                  <c:v>6.379760000000001E-2</c:v>
                </c:pt>
                <c:pt idx="226">
                  <c:v>6.2059200000000002E-2</c:v>
                </c:pt>
                <c:pt idx="227">
                  <c:v>6.2538200000000016E-2</c:v>
                </c:pt>
                <c:pt idx="228">
                  <c:v>6.1833600000000002E-2</c:v>
                </c:pt>
                <c:pt idx="229">
                  <c:v>6.1962799999999998E-2</c:v>
                </c:pt>
                <c:pt idx="230">
                  <c:v>6.1720199999999989E-2</c:v>
                </c:pt>
                <c:pt idx="231">
                  <c:v>6.1255199999999996E-2</c:v>
                </c:pt>
                <c:pt idx="232">
                  <c:v>6.1562000000000006E-2</c:v>
                </c:pt>
                <c:pt idx="233">
                  <c:v>6.2804200000000004E-2</c:v>
                </c:pt>
                <c:pt idx="234">
                  <c:v>6.2629799999999999E-2</c:v>
                </c:pt>
                <c:pt idx="235">
                  <c:v>6.2158599999999994E-2</c:v>
                </c:pt>
                <c:pt idx="236">
                  <c:v>6.2231399999999992E-2</c:v>
                </c:pt>
                <c:pt idx="237">
                  <c:v>6.1755000000000004E-2</c:v>
                </c:pt>
                <c:pt idx="238">
                  <c:v>6.1243400000000003E-2</c:v>
                </c:pt>
                <c:pt idx="239">
                  <c:v>6.1636000000000003E-2</c:v>
                </c:pt>
                <c:pt idx="240">
                  <c:v>6.162080000000001E-2</c:v>
                </c:pt>
                <c:pt idx="241">
                  <c:v>6.1268799999999998E-2</c:v>
                </c:pt>
                <c:pt idx="242">
                  <c:v>6.0599199999999999E-2</c:v>
                </c:pt>
                <c:pt idx="243">
                  <c:v>6.1358000000000003E-2</c:v>
                </c:pt>
                <c:pt idx="244">
                  <c:v>6.1872200000000002E-2</c:v>
                </c:pt>
                <c:pt idx="245">
                  <c:v>6.2401799999999993E-2</c:v>
                </c:pt>
                <c:pt idx="246">
                  <c:v>6.2775799999999993E-2</c:v>
                </c:pt>
                <c:pt idx="247">
                  <c:v>6.2751799999999996E-2</c:v>
                </c:pt>
                <c:pt idx="248">
                  <c:v>6.2640999999999988E-2</c:v>
                </c:pt>
                <c:pt idx="249">
                  <c:v>6.2668799999999997E-2</c:v>
                </c:pt>
                <c:pt idx="250">
                  <c:v>6.2580799999999992E-2</c:v>
                </c:pt>
              </c:numCache>
            </c:numRef>
          </c:val>
          <c:smooth val="0"/>
          <c:extLst>
            <c:ext xmlns:c16="http://schemas.microsoft.com/office/drawing/2014/chart" uri="{C3380CC4-5D6E-409C-BE32-E72D297353CC}">
              <c16:uniqueId val="{00000000-A7A2-482A-BFE7-B65B97A07B56}"/>
            </c:ext>
          </c:extLst>
        </c:ser>
        <c:ser>
          <c:idx val="1"/>
          <c:order val="1"/>
          <c:tx>
            <c:strRef>
              <c:f>'K3.2 Dôchodkové sporenie'!$J$104</c:f>
              <c:strCache>
                <c:ptCount val="1"/>
                <c:pt idx="0">
                  <c:v>Zmiešané d.f.</c:v>
                </c:pt>
              </c:strCache>
            </c:strRef>
          </c:tx>
          <c:spPr>
            <a:ln>
              <a:solidFill>
                <a:schemeClr val="bg1">
                  <a:lumMod val="50000"/>
                </a:schemeClr>
              </a:solidFill>
            </a:ln>
          </c:spPr>
          <c:marker>
            <c:symbol val="none"/>
          </c:marker>
          <c:cat>
            <c:numRef>
              <c:f>'K3.2 Dôchodkové sporenie'!$H$105:$H$355</c:f>
              <c:numCache>
                <c:formatCode>m/d/yyyy</c:formatCode>
                <c:ptCount val="251"/>
                <c:pt idx="0">
                  <c:v>44200</c:v>
                </c:pt>
                <c:pt idx="1">
                  <c:v>44201</c:v>
                </c:pt>
                <c:pt idx="2">
                  <c:v>44203</c:v>
                </c:pt>
                <c:pt idx="3">
                  <c:v>44204</c:v>
                </c:pt>
                <c:pt idx="4">
                  <c:v>44207</c:v>
                </c:pt>
                <c:pt idx="5">
                  <c:v>44208</c:v>
                </c:pt>
                <c:pt idx="6">
                  <c:v>44209</c:v>
                </c:pt>
                <c:pt idx="7">
                  <c:v>44210</c:v>
                </c:pt>
                <c:pt idx="8">
                  <c:v>44211</c:v>
                </c:pt>
                <c:pt idx="9">
                  <c:v>44214</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44242</c:v>
                </c:pt>
                <c:pt idx="30">
                  <c:v>44243</c:v>
                </c:pt>
                <c:pt idx="31">
                  <c:v>44244</c:v>
                </c:pt>
                <c:pt idx="32">
                  <c:v>44245</c:v>
                </c:pt>
                <c:pt idx="33">
                  <c:v>44246</c:v>
                </c:pt>
                <c:pt idx="34">
                  <c:v>44249</c:v>
                </c:pt>
                <c:pt idx="35">
                  <c:v>44250</c:v>
                </c:pt>
                <c:pt idx="36">
                  <c:v>44251</c:v>
                </c:pt>
                <c:pt idx="37">
                  <c:v>44252</c:v>
                </c:pt>
                <c:pt idx="38">
                  <c:v>44253</c:v>
                </c:pt>
                <c:pt idx="39">
                  <c:v>44256</c:v>
                </c:pt>
                <c:pt idx="40">
                  <c:v>44257</c:v>
                </c:pt>
                <c:pt idx="41">
                  <c:v>44258</c:v>
                </c:pt>
                <c:pt idx="42">
                  <c:v>44259</c:v>
                </c:pt>
                <c:pt idx="43">
                  <c:v>44260</c:v>
                </c:pt>
                <c:pt idx="44">
                  <c:v>44263</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44347</c:v>
                </c:pt>
                <c:pt idx="103">
                  <c:v>44348</c:v>
                </c:pt>
                <c:pt idx="104">
                  <c:v>44349</c:v>
                </c:pt>
                <c:pt idx="105">
                  <c:v>44350</c:v>
                </c:pt>
                <c:pt idx="106">
                  <c:v>44351</c:v>
                </c:pt>
                <c:pt idx="107">
                  <c:v>44354</c:v>
                </c:pt>
                <c:pt idx="108">
                  <c:v>44355</c:v>
                </c:pt>
                <c:pt idx="109">
                  <c:v>44356</c:v>
                </c:pt>
                <c:pt idx="110">
                  <c:v>44357</c:v>
                </c:pt>
                <c:pt idx="111">
                  <c:v>44358</c:v>
                </c:pt>
                <c:pt idx="112">
                  <c:v>44361</c:v>
                </c:pt>
                <c:pt idx="113">
                  <c:v>44362</c:v>
                </c:pt>
                <c:pt idx="114">
                  <c:v>44363</c:v>
                </c:pt>
                <c:pt idx="115">
                  <c:v>44364</c:v>
                </c:pt>
                <c:pt idx="116">
                  <c:v>44365</c:v>
                </c:pt>
                <c:pt idx="117">
                  <c:v>44368</c:v>
                </c:pt>
                <c:pt idx="118">
                  <c:v>44369</c:v>
                </c:pt>
                <c:pt idx="119">
                  <c:v>44370</c:v>
                </c:pt>
                <c:pt idx="120">
                  <c:v>44371</c:v>
                </c:pt>
                <c:pt idx="121">
                  <c:v>44372</c:v>
                </c:pt>
                <c:pt idx="122">
                  <c:v>44375</c:v>
                </c:pt>
                <c:pt idx="123">
                  <c:v>44376</c:v>
                </c:pt>
                <c:pt idx="124">
                  <c:v>44377</c:v>
                </c:pt>
                <c:pt idx="125">
                  <c:v>44378</c:v>
                </c:pt>
                <c:pt idx="126">
                  <c:v>44379</c:v>
                </c:pt>
                <c:pt idx="127">
                  <c:v>44383</c:v>
                </c:pt>
                <c:pt idx="128">
                  <c:v>44384</c:v>
                </c:pt>
                <c:pt idx="129">
                  <c:v>44385</c:v>
                </c:pt>
                <c:pt idx="130">
                  <c:v>44386</c:v>
                </c:pt>
                <c:pt idx="131">
                  <c:v>44389</c:v>
                </c:pt>
                <c:pt idx="132">
                  <c:v>44390</c:v>
                </c:pt>
                <c:pt idx="133">
                  <c:v>44391</c:v>
                </c:pt>
                <c:pt idx="134">
                  <c:v>44392</c:v>
                </c:pt>
                <c:pt idx="135">
                  <c:v>44393</c:v>
                </c:pt>
                <c:pt idx="136">
                  <c:v>44396</c:v>
                </c:pt>
                <c:pt idx="137">
                  <c:v>44397</c:v>
                </c:pt>
                <c:pt idx="138">
                  <c:v>44398</c:v>
                </c:pt>
                <c:pt idx="139">
                  <c:v>44399</c:v>
                </c:pt>
                <c:pt idx="140">
                  <c:v>44400</c:v>
                </c:pt>
                <c:pt idx="141">
                  <c:v>44403</c:v>
                </c:pt>
                <c:pt idx="142">
                  <c:v>44404</c:v>
                </c:pt>
                <c:pt idx="143">
                  <c:v>44405</c:v>
                </c:pt>
                <c:pt idx="144">
                  <c:v>44406</c:v>
                </c:pt>
                <c:pt idx="145">
                  <c:v>44407</c:v>
                </c:pt>
                <c:pt idx="146">
                  <c:v>44410</c:v>
                </c:pt>
                <c:pt idx="147">
                  <c:v>44411</c:v>
                </c:pt>
                <c:pt idx="148">
                  <c:v>44412</c:v>
                </c:pt>
                <c:pt idx="149">
                  <c:v>44413</c:v>
                </c:pt>
                <c:pt idx="150">
                  <c:v>44414</c:v>
                </c:pt>
                <c:pt idx="151">
                  <c:v>44417</c:v>
                </c:pt>
                <c:pt idx="152">
                  <c:v>44418</c:v>
                </c:pt>
                <c:pt idx="153">
                  <c:v>44419</c:v>
                </c:pt>
                <c:pt idx="154">
                  <c:v>44420</c:v>
                </c:pt>
                <c:pt idx="155">
                  <c:v>44421</c:v>
                </c:pt>
                <c:pt idx="156">
                  <c:v>44424</c:v>
                </c:pt>
                <c:pt idx="157">
                  <c:v>44425</c:v>
                </c:pt>
                <c:pt idx="158">
                  <c:v>44426</c:v>
                </c:pt>
                <c:pt idx="159">
                  <c:v>44427</c:v>
                </c:pt>
                <c:pt idx="160">
                  <c:v>44428</c:v>
                </c:pt>
                <c:pt idx="161">
                  <c:v>44431</c:v>
                </c:pt>
                <c:pt idx="162">
                  <c:v>44432</c:v>
                </c:pt>
                <c:pt idx="163">
                  <c:v>44433</c:v>
                </c:pt>
                <c:pt idx="164">
                  <c:v>44434</c:v>
                </c:pt>
                <c:pt idx="165">
                  <c:v>44435</c:v>
                </c:pt>
                <c:pt idx="166">
                  <c:v>44438</c:v>
                </c:pt>
                <c:pt idx="167">
                  <c:v>44439</c:v>
                </c:pt>
                <c:pt idx="168">
                  <c:v>44441</c:v>
                </c:pt>
                <c:pt idx="169">
                  <c:v>44442</c:v>
                </c:pt>
                <c:pt idx="170">
                  <c:v>44445</c:v>
                </c:pt>
                <c:pt idx="171">
                  <c:v>44446</c:v>
                </c:pt>
                <c:pt idx="172">
                  <c:v>44447</c:v>
                </c:pt>
                <c:pt idx="173">
                  <c:v>44448</c:v>
                </c:pt>
                <c:pt idx="174">
                  <c:v>44449</c:v>
                </c:pt>
                <c:pt idx="175">
                  <c:v>44452</c:v>
                </c:pt>
                <c:pt idx="176">
                  <c:v>44453</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44480</c:v>
                </c:pt>
                <c:pt idx="195">
                  <c:v>44481</c:v>
                </c:pt>
                <c:pt idx="196">
                  <c:v>44482</c:v>
                </c:pt>
                <c:pt idx="197">
                  <c:v>44483</c:v>
                </c:pt>
                <c:pt idx="198">
                  <c:v>44484</c:v>
                </c:pt>
                <c:pt idx="199">
                  <c:v>44487</c:v>
                </c:pt>
                <c:pt idx="200">
                  <c:v>44488</c:v>
                </c:pt>
                <c:pt idx="201">
                  <c:v>44489</c:v>
                </c:pt>
                <c:pt idx="202">
                  <c:v>44490</c:v>
                </c:pt>
                <c:pt idx="203">
                  <c:v>44491</c:v>
                </c:pt>
                <c:pt idx="204">
                  <c:v>44494</c:v>
                </c:pt>
                <c:pt idx="205">
                  <c:v>44495</c:v>
                </c:pt>
                <c:pt idx="206">
                  <c:v>44496</c:v>
                </c:pt>
                <c:pt idx="207">
                  <c:v>44497</c:v>
                </c:pt>
                <c:pt idx="208">
                  <c:v>44498</c:v>
                </c:pt>
                <c:pt idx="209">
                  <c:v>44502</c:v>
                </c:pt>
                <c:pt idx="210">
                  <c:v>44503</c:v>
                </c:pt>
                <c:pt idx="211">
                  <c:v>44504</c:v>
                </c:pt>
                <c:pt idx="212">
                  <c:v>44505</c:v>
                </c:pt>
                <c:pt idx="213">
                  <c:v>44508</c:v>
                </c:pt>
                <c:pt idx="214">
                  <c:v>44509</c:v>
                </c:pt>
                <c:pt idx="215">
                  <c:v>44510</c:v>
                </c:pt>
                <c:pt idx="216">
                  <c:v>44511</c:v>
                </c:pt>
                <c:pt idx="217">
                  <c:v>44512</c:v>
                </c:pt>
                <c:pt idx="218">
                  <c:v>44515</c:v>
                </c:pt>
                <c:pt idx="219">
                  <c:v>44516</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44557</c:v>
                </c:pt>
                <c:pt idx="247">
                  <c:v>44558</c:v>
                </c:pt>
                <c:pt idx="248">
                  <c:v>44559</c:v>
                </c:pt>
                <c:pt idx="249">
                  <c:v>44560</c:v>
                </c:pt>
                <c:pt idx="250">
                  <c:v>44561</c:v>
                </c:pt>
              </c:numCache>
            </c:numRef>
          </c:cat>
          <c:val>
            <c:numRef>
              <c:f>'K3.2 Dôchodkové sporenie'!$J$105:$J$355</c:f>
              <c:numCache>
                <c:formatCode>General</c:formatCode>
                <c:ptCount val="251"/>
                <c:pt idx="0">
                  <c:v>5.3143999999999997E-2</c:v>
                </c:pt>
                <c:pt idx="1">
                  <c:v>5.3227499999999997E-2</c:v>
                </c:pt>
                <c:pt idx="2">
                  <c:v>5.3570000000000007E-2</c:v>
                </c:pt>
                <c:pt idx="3">
                  <c:v>5.3739500000000003E-2</c:v>
                </c:pt>
                <c:pt idx="4">
                  <c:v>5.3683500000000002E-2</c:v>
                </c:pt>
                <c:pt idx="5">
                  <c:v>5.3698999999999997E-2</c:v>
                </c:pt>
                <c:pt idx="6">
                  <c:v>5.3793500000000001E-2</c:v>
                </c:pt>
                <c:pt idx="7">
                  <c:v>5.3970500000000005E-2</c:v>
                </c:pt>
                <c:pt idx="8">
                  <c:v>5.3675E-2</c:v>
                </c:pt>
                <c:pt idx="9">
                  <c:v>5.3756499999999999E-2</c:v>
                </c:pt>
                <c:pt idx="10">
                  <c:v>5.3765E-2</c:v>
                </c:pt>
                <c:pt idx="11">
                  <c:v>5.4022000000000001E-2</c:v>
                </c:pt>
                <c:pt idx="12">
                  <c:v>5.3913500000000003E-2</c:v>
                </c:pt>
                <c:pt idx="13">
                  <c:v>5.3754499999999997E-2</c:v>
                </c:pt>
                <c:pt idx="14">
                  <c:v>5.3841E-2</c:v>
                </c:pt>
                <c:pt idx="15">
                  <c:v>5.3940000000000002E-2</c:v>
                </c:pt>
                <c:pt idx="16">
                  <c:v>5.3590499999999999E-2</c:v>
                </c:pt>
                <c:pt idx="17">
                  <c:v>5.3746500000000003E-2</c:v>
                </c:pt>
                <c:pt idx="18">
                  <c:v>5.3255999999999998E-2</c:v>
                </c:pt>
                <c:pt idx="19">
                  <c:v>5.3604499999999999E-2</c:v>
                </c:pt>
                <c:pt idx="20">
                  <c:v>5.3932500000000001E-2</c:v>
                </c:pt>
                <c:pt idx="21">
                  <c:v>5.39655E-2</c:v>
                </c:pt>
                <c:pt idx="22">
                  <c:v>5.4071500000000002E-2</c:v>
                </c:pt>
                <c:pt idx="23">
                  <c:v>5.4231000000000001E-2</c:v>
                </c:pt>
                <c:pt idx="24">
                  <c:v>5.4311999999999999E-2</c:v>
                </c:pt>
                <c:pt idx="25">
                  <c:v>5.4301500000000003E-2</c:v>
                </c:pt>
                <c:pt idx="26">
                  <c:v>5.4223500000000001E-2</c:v>
                </c:pt>
                <c:pt idx="27">
                  <c:v>5.4331499999999998E-2</c:v>
                </c:pt>
                <c:pt idx="28">
                  <c:v>5.4308500000000003E-2</c:v>
                </c:pt>
                <c:pt idx="29">
                  <c:v>5.4431E-2</c:v>
                </c:pt>
                <c:pt idx="30">
                  <c:v>5.4350000000000002E-2</c:v>
                </c:pt>
                <c:pt idx="31">
                  <c:v>5.4223E-2</c:v>
                </c:pt>
                <c:pt idx="32">
                  <c:v>5.4016499999999995E-2</c:v>
                </c:pt>
                <c:pt idx="33">
                  <c:v>5.4034499999999999E-2</c:v>
                </c:pt>
                <c:pt idx="34">
                  <c:v>5.3804500000000005E-2</c:v>
                </c:pt>
                <c:pt idx="35">
                  <c:v>5.3598E-2</c:v>
                </c:pt>
                <c:pt idx="36">
                  <c:v>5.3737E-2</c:v>
                </c:pt>
                <c:pt idx="37">
                  <c:v>5.3372500000000003E-2</c:v>
                </c:pt>
                <c:pt idx="38">
                  <c:v>5.31125E-2</c:v>
                </c:pt>
                <c:pt idx="39">
                  <c:v>5.3703500000000001E-2</c:v>
                </c:pt>
                <c:pt idx="40">
                  <c:v>5.36055E-2</c:v>
                </c:pt>
                <c:pt idx="41">
                  <c:v>5.3399500000000003E-2</c:v>
                </c:pt>
                <c:pt idx="42">
                  <c:v>5.3167500000000006E-2</c:v>
                </c:pt>
                <c:pt idx="43">
                  <c:v>5.3057E-2</c:v>
                </c:pt>
                <c:pt idx="44">
                  <c:v>5.33485E-2</c:v>
                </c:pt>
                <c:pt idx="45">
                  <c:v>5.3600000000000002E-2</c:v>
                </c:pt>
                <c:pt idx="46">
                  <c:v>5.36885E-2</c:v>
                </c:pt>
                <c:pt idx="47">
                  <c:v>5.3949999999999998E-2</c:v>
                </c:pt>
                <c:pt idx="48">
                  <c:v>5.38205E-2</c:v>
                </c:pt>
                <c:pt idx="49">
                  <c:v>5.39455E-2</c:v>
                </c:pt>
                <c:pt idx="50">
                  <c:v>5.4064000000000001E-2</c:v>
                </c:pt>
                <c:pt idx="51">
                  <c:v>5.3876499999999994E-2</c:v>
                </c:pt>
                <c:pt idx="52">
                  <c:v>5.3851999999999997E-2</c:v>
                </c:pt>
                <c:pt idx="53">
                  <c:v>5.3735499999999999E-2</c:v>
                </c:pt>
                <c:pt idx="54">
                  <c:v>5.3794499999999995E-2</c:v>
                </c:pt>
                <c:pt idx="55">
                  <c:v>5.3732000000000002E-2</c:v>
                </c:pt>
                <c:pt idx="56">
                  <c:v>5.3676500000000002E-2</c:v>
                </c:pt>
                <c:pt idx="57">
                  <c:v>5.3668500000000001E-2</c:v>
                </c:pt>
                <c:pt idx="58">
                  <c:v>5.3914500000000004E-2</c:v>
                </c:pt>
                <c:pt idx="59">
                  <c:v>5.3942500000000004E-2</c:v>
                </c:pt>
                <c:pt idx="60">
                  <c:v>5.3980500000000001E-2</c:v>
                </c:pt>
                <c:pt idx="61">
                  <c:v>5.4041499999999999E-2</c:v>
                </c:pt>
                <c:pt idx="62">
                  <c:v>5.4304499999999999E-2</c:v>
                </c:pt>
                <c:pt idx="63">
                  <c:v>5.4530499999999996E-2</c:v>
                </c:pt>
                <c:pt idx="64">
                  <c:v>5.4391499999999995E-2</c:v>
                </c:pt>
                <c:pt idx="65">
                  <c:v>5.4521E-2</c:v>
                </c:pt>
                <c:pt idx="66">
                  <c:v>5.4469500000000004E-2</c:v>
                </c:pt>
                <c:pt idx="67">
                  <c:v>5.4411500000000002E-2</c:v>
                </c:pt>
                <c:pt idx="68">
                  <c:v>5.44165E-2</c:v>
                </c:pt>
                <c:pt idx="69">
                  <c:v>5.4391999999999996E-2</c:v>
                </c:pt>
                <c:pt idx="70">
                  <c:v>5.4563500000000001E-2</c:v>
                </c:pt>
                <c:pt idx="71">
                  <c:v>5.4633000000000001E-2</c:v>
                </c:pt>
                <c:pt idx="72">
                  <c:v>5.4455000000000003E-2</c:v>
                </c:pt>
                <c:pt idx="73">
                  <c:v>5.4188500000000001E-2</c:v>
                </c:pt>
                <c:pt idx="74">
                  <c:v>5.4356500000000002E-2</c:v>
                </c:pt>
                <c:pt idx="75">
                  <c:v>5.4432500000000002E-2</c:v>
                </c:pt>
                <c:pt idx="76">
                  <c:v>5.4443499999999999E-2</c:v>
                </c:pt>
                <c:pt idx="77">
                  <c:v>5.4531499999999997E-2</c:v>
                </c:pt>
                <c:pt idx="78">
                  <c:v>5.4514999999999994E-2</c:v>
                </c:pt>
                <c:pt idx="79">
                  <c:v>5.4552000000000003E-2</c:v>
                </c:pt>
                <c:pt idx="80">
                  <c:v>5.4482500000000003E-2</c:v>
                </c:pt>
                <c:pt idx="81">
                  <c:v>5.4414999999999998E-2</c:v>
                </c:pt>
                <c:pt idx="82">
                  <c:v>5.4513499999999999E-2</c:v>
                </c:pt>
                <c:pt idx="83">
                  <c:v>5.4280999999999996E-2</c:v>
                </c:pt>
                <c:pt idx="84">
                  <c:v>5.4545999999999997E-2</c:v>
                </c:pt>
                <c:pt idx="85">
                  <c:v>5.4543999999999995E-2</c:v>
                </c:pt>
                <c:pt idx="86">
                  <c:v>5.4783499999999999E-2</c:v>
                </c:pt>
                <c:pt idx="87">
                  <c:v>5.4676500000000003E-2</c:v>
                </c:pt>
                <c:pt idx="88">
                  <c:v>5.4277499999999999E-2</c:v>
                </c:pt>
                <c:pt idx="89">
                  <c:v>5.4043000000000001E-2</c:v>
                </c:pt>
                <c:pt idx="90">
                  <c:v>5.4073499999999997E-2</c:v>
                </c:pt>
                <c:pt idx="91">
                  <c:v>5.4385999999999997E-2</c:v>
                </c:pt>
                <c:pt idx="92">
                  <c:v>5.4375E-2</c:v>
                </c:pt>
                <c:pt idx="93">
                  <c:v>5.4392499999999996E-2</c:v>
                </c:pt>
                <c:pt idx="94">
                  <c:v>5.4063E-2</c:v>
                </c:pt>
                <c:pt idx="95">
                  <c:v>5.44375E-2</c:v>
                </c:pt>
                <c:pt idx="96">
                  <c:v>5.4544499999999996E-2</c:v>
                </c:pt>
                <c:pt idx="97">
                  <c:v>5.4627499999999996E-2</c:v>
                </c:pt>
                <c:pt idx="98">
                  <c:v>5.4698999999999998E-2</c:v>
                </c:pt>
                <c:pt idx="99">
                  <c:v>5.4822999999999997E-2</c:v>
                </c:pt>
                <c:pt idx="100">
                  <c:v>5.4910500000000001E-2</c:v>
                </c:pt>
                <c:pt idx="101">
                  <c:v>5.5100999999999997E-2</c:v>
                </c:pt>
                <c:pt idx="102">
                  <c:v>5.5008000000000001E-2</c:v>
                </c:pt>
                <c:pt idx="103">
                  <c:v>5.5126999999999995E-2</c:v>
                </c:pt>
                <c:pt idx="104">
                  <c:v>5.5271000000000001E-2</c:v>
                </c:pt>
                <c:pt idx="105">
                  <c:v>5.5198499999999998E-2</c:v>
                </c:pt>
                <c:pt idx="106">
                  <c:v>5.5389499999999994E-2</c:v>
                </c:pt>
                <c:pt idx="107">
                  <c:v>5.5344999999999998E-2</c:v>
                </c:pt>
                <c:pt idx="108">
                  <c:v>5.5349499999999996E-2</c:v>
                </c:pt>
                <c:pt idx="109">
                  <c:v>5.53815E-2</c:v>
                </c:pt>
                <c:pt idx="110">
                  <c:v>5.5485999999999994E-2</c:v>
                </c:pt>
                <c:pt idx="111">
                  <c:v>5.5611999999999995E-2</c:v>
                </c:pt>
                <c:pt idx="112">
                  <c:v>5.5604500000000001E-2</c:v>
                </c:pt>
                <c:pt idx="113">
                  <c:v>5.5527499999999994E-2</c:v>
                </c:pt>
                <c:pt idx="114">
                  <c:v>5.5475999999999998E-2</c:v>
                </c:pt>
                <c:pt idx="115">
                  <c:v>5.5542500000000002E-2</c:v>
                </c:pt>
                <c:pt idx="116">
                  <c:v>5.5283499999999999E-2</c:v>
                </c:pt>
                <c:pt idx="117">
                  <c:v>5.5415499999999999E-2</c:v>
                </c:pt>
                <c:pt idx="118">
                  <c:v>5.5451E-2</c:v>
                </c:pt>
                <c:pt idx="119">
                  <c:v>5.5457000000000006E-2</c:v>
                </c:pt>
                <c:pt idx="120">
                  <c:v>5.5669499999999997E-2</c:v>
                </c:pt>
                <c:pt idx="121">
                  <c:v>5.5711999999999998E-2</c:v>
                </c:pt>
                <c:pt idx="122">
                  <c:v>5.5746000000000004E-2</c:v>
                </c:pt>
                <c:pt idx="123">
                  <c:v>5.57495E-2</c:v>
                </c:pt>
                <c:pt idx="124">
                  <c:v>5.5690000000000003E-2</c:v>
                </c:pt>
                <c:pt idx="125">
                  <c:v>5.5787500000000004E-2</c:v>
                </c:pt>
                <c:pt idx="126">
                  <c:v>5.5925500000000003E-2</c:v>
                </c:pt>
                <c:pt idx="127">
                  <c:v>5.5851499999999998E-2</c:v>
                </c:pt>
                <c:pt idx="128">
                  <c:v>5.6010499999999998E-2</c:v>
                </c:pt>
                <c:pt idx="129">
                  <c:v>5.5570000000000001E-2</c:v>
                </c:pt>
                <c:pt idx="130">
                  <c:v>5.5864999999999998E-2</c:v>
                </c:pt>
                <c:pt idx="131">
                  <c:v>5.5995500000000004E-2</c:v>
                </c:pt>
                <c:pt idx="132">
                  <c:v>5.6030999999999997E-2</c:v>
                </c:pt>
                <c:pt idx="133">
                  <c:v>5.6043499999999996E-2</c:v>
                </c:pt>
                <c:pt idx="134">
                  <c:v>5.6022000000000002E-2</c:v>
                </c:pt>
                <c:pt idx="135">
                  <c:v>5.5912000000000003E-2</c:v>
                </c:pt>
                <c:pt idx="136">
                  <c:v>5.5388E-2</c:v>
                </c:pt>
                <c:pt idx="137">
                  <c:v>5.5647000000000002E-2</c:v>
                </c:pt>
                <c:pt idx="138">
                  <c:v>5.5896500000000002E-2</c:v>
                </c:pt>
                <c:pt idx="139">
                  <c:v>5.6023999999999997E-2</c:v>
                </c:pt>
                <c:pt idx="140">
                  <c:v>5.6149499999999998E-2</c:v>
                </c:pt>
                <c:pt idx="141">
                  <c:v>5.6043499999999996E-2</c:v>
                </c:pt>
                <c:pt idx="142">
                  <c:v>5.5786500000000003E-2</c:v>
                </c:pt>
                <c:pt idx="143">
                  <c:v>5.602E-2</c:v>
                </c:pt>
                <c:pt idx="144">
                  <c:v>5.6155499999999997E-2</c:v>
                </c:pt>
                <c:pt idx="145">
                  <c:v>5.6037000000000003E-2</c:v>
                </c:pt>
                <c:pt idx="146">
                  <c:v>5.6170999999999999E-2</c:v>
                </c:pt>
                <c:pt idx="147">
                  <c:v>5.6180499999999994E-2</c:v>
                </c:pt>
                <c:pt idx="148">
                  <c:v>5.6325500000000001E-2</c:v>
                </c:pt>
                <c:pt idx="149">
                  <c:v>5.6436500000000001E-2</c:v>
                </c:pt>
                <c:pt idx="150">
                  <c:v>5.6426000000000004E-2</c:v>
                </c:pt>
                <c:pt idx="151">
                  <c:v>5.6466500000000003E-2</c:v>
                </c:pt>
                <c:pt idx="152">
                  <c:v>5.6548000000000001E-2</c:v>
                </c:pt>
                <c:pt idx="153">
                  <c:v>5.6625499999999995E-2</c:v>
                </c:pt>
                <c:pt idx="154">
                  <c:v>5.6645500000000001E-2</c:v>
                </c:pt>
                <c:pt idx="155">
                  <c:v>5.6686E-2</c:v>
                </c:pt>
                <c:pt idx="156">
                  <c:v>5.6614499999999998E-2</c:v>
                </c:pt>
                <c:pt idx="157">
                  <c:v>5.6578000000000003E-2</c:v>
                </c:pt>
                <c:pt idx="158">
                  <c:v>5.6583500000000002E-2</c:v>
                </c:pt>
                <c:pt idx="159">
                  <c:v>5.6271500000000002E-2</c:v>
                </c:pt>
                <c:pt idx="160">
                  <c:v>5.6413500000000005E-2</c:v>
                </c:pt>
                <c:pt idx="161">
                  <c:v>5.6644E-2</c:v>
                </c:pt>
                <c:pt idx="162">
                  <c:v>5.6757000000000002E-2</c:v>
                </c:pt>
                <c:pt idx="163">
                  <c:v>5.6735000000000001E-2</c:v>
                </c:pt>
                <c:pt idx="164">
                  <c:v>5.6548500000000002E-2</c:v>
                </c:pt>
                <c:pt idx="165">
                  <c:v>5.6746999999999999E-2</c:v>
                </c:pt>
                <c:pt idx="166">
                  <c:v>5.6858499999999999E-2</c:v>
                </c:pt>
                <c:pt idx="167">
                  <c:v>5.6870500000000004E-2</c:v>
                </c:pt>
                <c:pt idx="168">
                  <c:v>5.6981500000000004E-2</c:v>
                </c:pt>
                <c:pt idx="169">
                  <c:v>5.6942999999999994E-2</c:v>
                </c:pt>
                <c:pt idx="170">
                  <c:v>5.7092999999999998E-2</c:v>
                </c:pt>
                <c:pt idx="171">
                  <c:v>5.6883500000000004E-2</c:v>
                </c:pt>
                <c:pt idx="172">
                  <c:v>5.6728000000000001E-2</c:v>
                </c:pt>
                <c:pt idx="173">
                  <c:v>5.6737999999999997E-2</c:v>
                </c:pt>
                <c:pt idx="174">
                  <c:v>5.6594999999999999E-2</c:v>
                </c:pt>
                <c:pt idx="175">
                  <c:v>5.6652500000000001E-2</c:v>
                </c:pt>
                <c:pt idx="176">
                  <c:v>5.6605500000000003E-2</c:v>
                </c:pt>
                <c:pt idx="177">
                  <c:v>5.6499500000000001E-2</c:v>
                </c:pt>
                <c:pt idx="178">
                  <c:v>5.6330999999999999E-2</c:v>
                </c:pt>
                <c:pt idx="179">
                  <c:v>5.5800500000000003E-2</c:v>
                </c:pt>
                <c:pt idx="180">
                  <c:v>5.5965000000000001E-2</c:v>
                </c:pt>
                <c:pt idx="181">
                  <c:v>5.6228500000000001E-2</c:v>
                </c:pt>
                <c:pt idx="182">
                  <c:v>5.6403499999999995E-2</c:v>
                </c:pt>
                <c:pt idx="183">
                  <c:v>5.6233999999999999E-2</c:v>
                </c:pt>
                <c:pt idx="184">
                  <c:v>5.6298000000000001E-2</c:v>
                </c:pt>
                <c:pt idx="185">
                  <c:v>5.5773500000000004E-2</c:v>
                </c:pt>
                <c:pt idx="186">
                  <c:v>5.5877999999999997E-2</c:v>
                </c:pt>
                <c:pt idx="187">
                  <c:v>5.5931999999999996E-2</c:v>
                </c:pt>
                <c:pt idx="188">
                  <c:v>5.5954000000000004E-2</c:v>
                </c:pt>
                <c:pt idx="189">
                  <c:v>5.5669999999999997E-2</c:v>
                </c:pt>
                <c:pt idx="190">
                  <c:v>5.5982500000000004E-2</c:v>
                </c:pt>
                <c:pt idx="191">
                  <c:v>5.5853E-2</c:v>
                </c:pt>
                <c:pt idx="192">
                  <c:v>5.6337999999999999E-2</c:v>
                </c:pt>
                <c:pt idx="193">
                  <c:v>5.6229000000000001E-2</c:v>
                </c:pt>
                <c:pt idx="194">
                  <c:v>5.6240999999999999E-2</c:v>
                </c:pt>
                <c:pt idx="195">
                  <c:v>5.61375E-2</c:v>
                </c:pt>
                <c:pt idx="196">
                  <c:v>5.6242E-2</c:v>
                </c:pt>
                <c:pt idx="197">
                  <c:v>5.6626999999999997E-2</c:v>
                </c:pt>
                <c:pt idx="198">
                  <c:v>5.6750999999999996E-2</c:v>
                </c:pt>
                <c:pt idx="199">
                  <c:v>5.6686500000000001E-2</c:v>
                </c:pt>
                <c:pt idx="200">
                  <c:v>5.6757500000000002E-2</c:v>
                </c:pt>
                <c:pt idx="201">
                  <c:v>5.6878499999999999E-2</c:v>
                </c:pt>
                <c:pt idx="202">
                  <c:v>5.6756500000000001E-2</c:v>
                </c:pt>
                <c:pt idx="203">
                  <c:v>5.6813000000000002E-2</c:v>
                </c:pt>
                <c:pt idx="204">
                  <c:v>5.6978000000000001E-2</c:v>
                </c:pt>
                <c:pt idx="205">
                  <c:v>5.7077000000000003E-2</c:v>
                </c:pt>
                <c:pt idx="206">
                  <c:v>5.7024000000000005E-2</c:v>
                </c:pt>
                <c:pt idx="207">
                  <c:v>5.7003499999999999E-2</c:v>
                </c:pt>
                <c:pt idx="208">
                  <c:v>5.6981999999999998E-2</c:v>
                </c:pt>
                <c:pt idx="209">
                  <c:v>5.7255500000000001E-2</c:v>
                </c:pt>
                <c:pt idx="210">
                  <c:v>5.7331500000000001E-2</c:v>
                </c:pt>
                <c:pt idx="211">
                  <c:v>5.7636E-2</c:v>
                </c:pt>
                <c:pt idx="212">
                  <c:v>5.7868500000000003E-2</c:v>
                </c:pt>
                <c:pt idx="213">
                  <c:v>5.7810500000000001E-2</c:v>
                </c:pt>
                <c:pt idx="214">
                  <c:v>5.77755E-2</c:v>
                </c:pt>
                <c:pt idx="215">
                  <c:v>5.7697499999999999E-2</c:v>
                </c:pt>
                <c:pt idx="216">
                  <c:v>5.7792499999999997E-2</c:v>
                </c:pt>
                <c:pt idx="217">
                  <c:v>5.7901000000000001E-2</c:v>
                </c:pt>
                <c:pt idx="218">
                  <c:v>5.7896500000000004E-2</c:v>
                </c:pt>
                <c:pt idx="219">
                  <c:v>5.8025500000000001E-2</c:v>
                </c:pt>
                <c:pt idx="220">
                  <c:v>5.7884000000000005E-2</c:v>
                </c:pt>
                <c:pt idx="221">
                  <c:v>5.7882000000000003E-2</c:v>
                </c:pt>
                <c:pt idx="222">
                  <c:v>5.7778999999999997E-2</c:v>
                </c:pt>
                <c:pt idx="223">
                  <c:v>5.7446499999999998E-2</c:v>
                </c:pt>
                <c:pt idx="224">
                  <c:v>5.7592000000000004E-2</c:v>
                </c:pt>
                <c:pt idx="225">
                  <c:v>5.7655999999999999E-2</c:v>
                </c:pt>
                <c:pt idx="226">
                  <c:v>5.6652000000000001E-2</c:v>
                </c:pt>
                <c:pt idx="227">
                  <c:v>5.6866E-2</c:v>
                </c:pt>
                <c:pt idx="228">
                  <c:v>5.6632500000000002E-2</c:v>
                </c:pt>
                <c:pt idx="229">
                  <c:v>5.6894E-2</c:v>
                </c:pt>
                <c:pt idx="230">
                  <c:v>5.6757500000000002E-2</c:v>
                </c:pt>
                <c:pt idx="231">
                  <c:v>5.6704999999999998E-2</c:v>
                </c:pt>
                <c:pt idx="232">
                  <c:v>5.6992500000000001E-2</c:v>
                </c:pt>
                <c:pt idx="233">
                  <c:v>5.7638999999999996E-2</c:v>
                </c:pt>
                <c:pt idx="234">
                  <c:v>5.7479500000000003E-2</c:v>
                </c:pt>
                <c:pt idx="235">
                  <c:v>5.7437500000000002E-2</c:v>
                </c:pt>
                <c:pt idx="236">
                  <c:v>5.7426500000000005E-2</c:v>
                </c:pt>
                <c:pt idx="237">
                  <c:v>5.7321999999999998E-2</c:v>
                </c:pt>
                <c:pt idx="238">
                  <c:v>5.7050500000000004E-2</c:v>
                </c:pt>
                <c:pt idx="239">
                  <c:v>5.7079500000000005E-2</c:v>
                </c:pt>
                <c:pt idx="240">
                  <c:v>5.7278499999999996E-2</c:v>
                </c:pt>
                <c:pt idx="241">
                  <c:v>5.7124499999999995E-2</c:v>
                </c:pt>
                <c:pt idx="242">
                  <c:v>5.6682499999999997E-2</c:v>
                </c:pt>
                <c:pt idx="243">
                  <c:v>5.7007000000000002E-2</c:v>
                </c:pt>
                <c:pt idx="244">
                  <c:v>5.7229000000000002E-2</c:v>
                </c:pt>
                <c:pt idx="245">
                  <c:v>5.7444999999999996E-2</c:v>
                </c:pt>
                <c:pt idx="246">
                  <c:v>5.7597999999999996E-2</c:v>
                </c:pt>
                <c:pt idx="247">
                  <c:v>5.77055E-2</c:v>
                </c:pt>
                <c:pt idx="248">
                  <c:v>5.7629E-2</c:v>
                </c:pt>
                <c:pt idx="249">
                  <c:v>5.7736999999999997E-2</c:v>
                </c:pt>
                <c:pt idx="250">
                  <c:v>5.7729500000000003E-2</c:v>
                </c:pt>
              </c:numCache>
            </c:numRef>
          </c:val>
          <c:smooth val="0"/>
          <c:extLst>
            <c:ext xmlns:c16="http://schemas.microsoft.com/office/drawing/2014/chart" uri="{C3380CC4-5D6E-409C-BE32-E72D297353CC}">
              <c16:uniqueId val="{00000001-A7A2-482A-BFE7-B65B97A07B56}"/>
            </c:ext>
          </c:extLst>
        </c:ser>
        <c:ser>
          <c:idx val="2"/>
          <c:order val="2"/>
          <c:tx>
            <c:strRef>
              <c:f>'K3.2 Dôchodkové sporenie'!$K$104</c:f>
              <c:strCache>
                <c:ptCount val="1"/>
                <c:pt idx="0">
                  <c:v>Dlhopisové d.f.</c:v>
                </c:pt>
              </c:strCache>
            </c:strRef>
          </c:tx>
          <c:spPr>
            <a:ln>
              <a:solidFill>
                <a:srgbClr val="E02C64"/>
              </a:solidFill>
            </a:ln>
          </c:spPr>
          <c:marker>
            <c:symbol val="none"/>
          </c:marker>
          <c:cat>
            <c:numRef>
              <c:f>'K3.2 Dôchodkové sporenie'!$H$105:$H$355</c:f>
              <c:numCache>
                <c:formatCode>m/d/yyyy</c:formatCode>
                <c:ptCount val="251"/>
                <c:pt idx="0">
                  <c:v>44200</c:v>
                </c:pt>
                <c:pt idx="1">
                  <c:v>44201</c:v>
                </c:pt>
                <c:pt idx="2">
                  <c:v>44203</c:v>
                </c:pt>
                <c:pt idx="3">
                  <c:v>44204</c:v>
                </c:pt>
                <c:pt idx="4">
                  <c:v>44207</c:v>
                </c:pt>
                <c:pt idx="5">
                  <c:v>44208</c:v>
                </c:pt>
                <c:pt idx="6">
                  <c:v>44209</c:v>
                </c:pt>
                <c:pt idx="7">
                  <c:v>44210</c:v>
                </c:pt>
                <c:pt idx="8">
                  <c:v>44211</c:v>
                </c:pt>
                <c:pt idx="9">
                  <c:v>44214</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44242</c:v>
                </c:pt>
                <c:pt idx="30">
                  <c:v>44243</c:v>
                </c:pt>
                <c:pt idx="31">
                  <c:v>44244</c:v>
                </c:pt>
                <c:pt idx="32">
                  <c:v>44245</c:v>
                </c:pt>
                <c:pt idx="33">
                  <c:v>44246</c:v>
                </c:pt>
                <c:pt idx="34">
                  <c:v>44249</c:v>
                </c:pt>
                <c:pt idx="35">
                  <c:v>44250</c:v>
                </c:pt>
                <c:pt idx="36">
                  <c:v>44251</c:v>
                </c:pt>
                <c:pt idx="37">
                  <c:v>44252</c:v>
                </c:pt>
                <c:pt idx="38">
                  <c:v>44253</c:v>
                </c:pt>
                <c:pt idx="39">
                  <c:v>44256</c:v>
                </c:pt>
                <c:pt idx="40">
                  <c:v>44257</c:v>
                </c:pt>
                <c:pt idx="41">
                  <c:v>44258</c:v>
                </c:pt>
                <c:pt idx="42">
                  <c:v>44259</c:v>
                </c:pt>
                <c:pt idx="43">
                  <c:v>44260</c:v>
                </c:pt>
                <c:pt idx="44">
                  <c:v>44263</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44347</c:v>
                </c:pt>
                <c:pt idx="103">
                  <c:v>44348</c:v>
                </c:pt>
                <c:pt idx="104">
                  <c:v>44349</c:v>
                </c:pt>
                <c:pt idx="105">
                  <c:v>44350</c:v>
                </c:pt>
                <c:pt idx="106">
                  <c:v>44351</c:v>
                </c:pt>
                <c:pt idx="107">
                  <c:v>44354</c:v>
                </c:pt>
                <c:pt idx="108">
                  <c:v>44355</c:v>
                </c:pt>
                <c:pt idx="109">
                  <c:v>44356</c:v>
                </c:pt>
                <c:pt idx="110">
                  <c:v>44357</c:v>
                </c:pt>
                <c:pt idx="111">
                  <c:v>44358</c:v>
                </c:pt>
                <c:pt idx="112">
                  <c:v>44361</c:v>
                </c:pt>
                <c:pt idx="113">
                  <c:v>44362</c:v>
                </c:pt>
                <c:pt idx="114">
                  <c:v>44363</c:v>
                </c:pt>
                <c:pt idx="115">
                  <c:v>44364</c:v>
                </c:pt>
                <c:pt idx="116">
                  <c:v>44365</c:v>
                </c:pt>
                <c:pt idx="117">
                  <c:v>44368</c:v>
                </c:pt>
                <c:pt idx="118">
                  <c:v>44369</c:v>
                </c:pt>
                <c:pt idx="119">
                  <c:v>44370</c:v>
                </c:pt>
                <c:pt idx="120">
                  <c:v>44371</c:v>
                </c:pt>
                <c:pt idx="121">
                  <c:v>44372</c:v>
                </c:pt>
                <c:pt idx="122">
                  <c:v>44375</c:v>
                </c:pt>
                <c:pt idx="123">
                  <c:v>44376</c:v>
                </c:pt>
                <c:pt idx="124">
                  <c:v>44377</c:v>
                </c:pt>
                <c:pt idx="125">
                  <c:v>44378</c:v>
                </c:pt>
                <c:pt idx="126">
                  <c:v>44379</c:v>
                </c:pt>
                <c:pt idx="127">
                  <c:v>44383</c:v>
                </c:pt>
                <c:pt idx="128">
                  <c:v>44384</c:v>
                </c:pt>
                <c:pt idx="129">
                  <c:v>44385</c:v>
                </c:pt>
                <c:pt idx="130">
                  <c:v>44386</c:v>
                </c:pt>
                <c:pt idx="131">
                  <c:v>44389</c:v>
                </c:pt>
                <c:pt idx="132">
                  <c:v>44390</c:v>
                </c:pt>
                <c:pt idx="133">
                  <c:v>44391</c:v>
                </c:pt>
                <c:pt idx="134">
                  <c:v>44392</c:v>
                </c:pt>
                <c:pt idx="135">
                  <c:v>44393</c:v>
                </c:pt>
                <c:pt idx="136">
                  <c:v>44396</c:v>
                </c:pt>
                <c:pt idx="137">
                  <c:v>44397</c:v>
                </c:pt>
                <c:pt idx="138">
                  <c:v>44398</c:v>
                </c:pt>
                <c:pt idx="139">
                  <c:v>44399</c:v>
                </c:pt>
                <c:pt idx="140">
                  <c:v>44400</c:v>
                </c:pt>
                <c:pt idx="141">
                  <c:v>44403</c:v>
                </c:pt>
                <c:pt idx="142">
                  <c:v>44404</c:v>
                </c:pt>
                <c:pt idx="143">
                  <c:v>44405</c:v>
                </c:pt>
                <c:pt idx="144">
                  <c:v>44406</c:v>
                </c:pt>
                <c:pt idx="145">
                  <c:v>44407</c:v>
                </c:pt>
                <c:pt idx="146">
                  <c:v>44410</c:v>
                </c:pt>
                <c:pt idx="147">
                  <c:v>44411</c:v>
                </c:pt>
                <c:pt idx="148">
                  <c:v>44412</c:v>
                </c:pt>
                <c:pt idx="149">
                  <c:v>44413</c:v>
                </c:pt>
                <c:pt idx="150">
                  <c:v>44414</c:v>
                </c:pt>
                <c:pt idx="151">
                  <c:v>44417</c:v>
                </c:pt>
                <c:pt idx="152">
                  <c:v>44418</c:v>
                </c:pt>
                <c:pt idx="153">
                  <c:v>44419</c:v>
                </c:pt>
                <c:pt idx="154">
                  <c:v>44420</c:v>
                </c:pt>
                <c:pt idx="155">
                  <c:v>44421</c:v>
                </c:pt>
                <c:pt idx="156">
                  <c:v>44424</c:v>
                </c:pt>
                <c:pt idx="157">
                  <c:v>44425</c:v>
                </c:pt>
                <c:pt idx="158">
                  <c:v>44426</c:v>
                </c:pt>
                <c:pt idx="159">
                  <c:v>44427</c:v>
                </c:pt>
                <c:pt idx="160">
                  <c:v>44428</c:v>
                </c:pt>
                <c:pt idx="161">
                  <c:v>44431</c:v>
                </c:pt>
                <c:pt idx="162">
                  <c:v>44432</c:v>
                </c:pt>
                <c:pt idx="163">
                  <c:v>44433</c:v>
                </c:pt>
                <c:pt idx="164">
                  <c:v>44434</c:v>
                </c:pt>
                <c:pt idx="165">
                  <c:v>44435</c:v>
                </c:pt>
                <c:pt idx="166">
                  <c:v>44438</c:v>
                </c:pt>
                <c:pt idx="167">
                  <c:v>44439</c:v>
                </c:pt>
                <c:pt idx="168">
                  <c:v>44441</c:v>
                </c:pt>
                <c:pt idx="169">
                  <c:v>44442</c:v>
                </c:pt>
                <c:pt idx="170">
                  <c:v>44445</c:v>
                </c:pt>
                <c:pt idx="171">
                  <c:v>44446</c:v>
                </c:pt>
                <c:pt idx="172">
                  <c:v>44447</c:v>
                </c:pt>
                <c:pt idx="173">
                  <c:v>44448</c:v>
                </c:pt>
                <c:pt idx="174">
                  <c:v>44449</c:v>
                </c:pt>
                <c:pt idx="175">
                  <c:v>44452</c:v>
                </c:pt>
                <c:pt idx="176">
                  <c:v>44453</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44480</c:v>
                </c:pt>
                <c:pt idx="195">
                  <c:v>44481</c:v>
                </c:pt>
                <c:pt idx="196">
                  <c:v>44482</c:v>
                </c:pt>
                <c:pt idx="197">
                  <c:v>44483</c:v>
                </c:pt>
                <c:pt idx="198">
                  <c:v>44484</c:v>
                </c:pt>
                <c:pt idx="199">
                  <c:v>44487</c:v>
                </c:pt>
                <c:pt idx="200">
                  <c:v>44488</c:v>
                </c:pt>
                <c:pt idx="201">
                  <c:v>44489</c:v>
                </c:pt>
                <c:pt idx="202">
                  <c:v>44490</c:v>
                </c:pt>
                <c:pt idx="203">
                  <c:v>44491</c:v>
                </c:pt>
                <c:pt idx="204">
                  <c:v>44494</c:v>
                </c:pt>
                <c:pt idx="205">
                  <c:v>44495</c:v>
                </c:pt>
                <c:pt idx="206">
                  <c:v>44496</c:v>
                </c:pt>
                <c:pt idx="207">
                  <c:v>44497</c:v>
                </c:pt>
                <c:pt idx="208">
                  <c:v>44498</c:v>
                </c:pt>
                <c:pt idx="209">
                  <c:v>44502</c:v>
                </c:pt>
                <c:pt idx="210">
                  <c:v>44503</c:v>
                </c:pt>
                <c:pt idx="211">
                  <c:v>44504</c:v>
                </c:pt>
                <c:pt idx="212">
                  <c:v>44505</c:v>
                </c:pt>
                <c:pt idx="213">
                  <c:v>44508</c:v>
                </c:pt>
                <c:pt idx="214">
                  <c:v>44509</c:v>
                </c:pt>
                <c:pt idx="215">
                  <c:v>44510</c:v>
                </c:pt>
                <c:pt idx="216">
                  <c:v>44511</c:v>
                </c:pt>
                <c:pt idx="217">
                  <c:v>44512</c:v>
                </c:pt>
                <c:pt idx="218">
                  <c:v>44515</c:v>
                </c:pt>
                <c:pt idx="219">
                  <c:v>44516</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44557</c:v>
                </c:pt>
                <c:pt idx="247">
                  <c:v>44558</c:v>
                </c:pt>
                <c:pt idx="248">
                  <c:v>44559</c:v>
                </c:pt>
                <c:pt idx="249">
                  <c:v>44560</c:v>
                </c:pt>
                <c:pt idx="250">
                  <c:v>44561</c:v>
                </c:pt>
              </c:numCache>
            </c:numRef>
          </c:cat>
          <c:val>
            <c:numRef>
              <c:f>'K3.2 Dôchodkové sporenie'!$K$105:$K$355</c:f>
              <c:numCache>
                <c:formatCode>General</c:formatCode>
                <c:ptCount val="251"/>
                <c:pt idx="0">
                  <c:v>4.6310199999999996E-2</c:v>
                </c:pt>
                <c:pt idx="1">
                  <c:v>4.6297600000000008E-2</c:v>
                </c:pt>
                <c:pt idx="2">
                  <c:v>4.6248400000000002E-2</c:v>
                </c:pt>
                <c:pt idx="3">
                  <c:v>4.6241999999999998E-2</c:v>
                </c:pt>
                <c:pt idx="4">
                  <c:v>4.6214400000000003E-2</c:v>
                </c:pt>
                <c:pt idx="5">
                  <c:v>4.6164799999999999E-2</c:v>
                </c:pt>
                <c:pt idx="6">
                  <c:v>4.6232599999999999E-2</c:v>
                </c:pt>
                <c:pt idx="7">
                  <c:v>4.6267999999999997E-2</c:v>
                </c:pt>
                <c:pt idx="8">
                  <c:v>4.6246000000000002E-2</c:v>
                </c:pt>
                <c:pt idx="9">
                  <c:v>4.6237800000000003E-2</c:v>
                </c:pt>
                <c:pt idx="10">
                  <c:v>4.6233799999999992E-2</c:v>
                </c:pt>
                <c:pt idx="11">
                  <c:v>4.6243600000000003E-2</c:v>
                </c:pt>
                <c:pt idx="12">
                  <c:v>4.6196000000000001E-2</c:v>
                </c:pt>
                <c:pt idx="13">
                  <c:v>4.6213400000000002E-2</c:v>
                </c:pt>
                <c:pt idx="14">
                  <c:v>4.6263799999999994E-2</c:v>
                </c:pt>
                <c:pt idx="15">
                  <c:v>4.6252200000000007E-2</c:v>
                </c:pt>
                <c:pt idx="16">
                  <c:v>4.6255400000000002E-2</c:v>
                </c:pt>
                <c:pt idx="17">
                  <c:v>4.624940000000001E-2</c:v>
                </c:pt>
                <c:pt idx="18">
                  <c:v>4.6211800000000004E-2</c:v>
                </c:pt>
                <c:pt idx="19">
                  <c:v>4.6215600000000003E-2</c:v>
                </c:pt>
                <c:pt idx="20">
                  <c:v>4.6187400000000003E-2</c:v>
                </c:pt>
                <c:pt idx="21">
                  <c:v>4.61844E-2</c:v>
                </c:pt>
                <c:pt idx="22">
                  <c:v>4.6168000000000001E-2</c:v>
                </c:pt>
                <c:pt idx="23">
                  <c:v>4.6176999999999996E-2</c:v>
                </c:pt>
                <c:pt idx="24">
                  <c:v>4.6167799999999995E-2</c:v>
                </c:pt>
                <c:pt idx="25">
                  <c:v>4.6175000000000001E-2</c:v>
                </c:pt>
                <c:pt idx="26">
                  <c:v>4.6157799999999999E-2</c:v>
                </c:pt>
                <c:pt idx="27">
                  <c:v>4.6169200000000001E-2</c:v>
                </c:pt>
                <c:pt idx="28">
                  <c:v>4.6125000000000006E-2</c:v>
                </c:pt>
                <c:pt idx="29">
                  <c:v>4.6060799999999999E-2</c:v>
                </c:pt>
                <c:pt idx="30">
                  <c:v>4.6015199999999999E-2</c:v>
                </c:pt>
                <c:pt idx="31">
                  <c:v>4.6012400000000002E-2</c:v>
                </c:pt>
                <c:pt idx="32">
                  <c:v>4.5983399999999994E-2</c:v>
                </c:pt>
                <c:pt idx="33">
                  <c:v>4.5932199999999999E-2</c:v>
                </c:pt>
                <c:pt idx="34">
                  <c:v>4.5949999999999998E-2</c:v>
                </c:pt>
                <c:pt idx="35">
                  <c:v>4.5924600000000003E-2</c:v>
                </c:pt>
                <c:pt idx="36">
                  <c:v>4.5896199999999998E-2</c:v>
                </c:pt>
                <c:pt idx="37">
                  <c:v>4.5775999999999997E-2</c:v>
                </c:pt>
                <c:pt idx="38">
                  <c:v>4.5805800000000001E-2</c:v>
                </c:pt>
                <c:pt idx="39">
                  <c:v>4.5881599999999995E-2</c:v>
                </c:pt>
                <c:pt idx="40">
                  <c:v>4.5901199999999996E-2</c:v>
                </c:pt>
                <c:pt idx="41">
                  <c:v>4.5849399999999998E-2</c:v>
                </c:pt>
                <c:pt idx="42">
                  <c:v>4.5833200000000004E-2</c:v>
                </c:pt>
                <c:pt idx="43">
                  <c:v>4.5820399999999997E-2</c:v>
                </c:pt>
                <c:pt idx="44">
                  <c:v>4.5787799999999997E-2</c:v>
                </c:pt>
                <c:pt idx="45">
                  <c:v>4.5803000000000003E-2</c:v>
                </c:pt>
                <c:pt idx="46">
                  <c:v>4.5818399999999995E-2</c:v>
                </c:pt>
                <c:pt idx="47">
                  <c:v>4.5857599999999998E-2</c:v>
                </c:pt>
                <c:pt idx="48">
                  <c:v>4.5824000000000004E-2</c:v>
                </c:pt>
                <c:pt idx="49">
                  <c:v>4.5843000000000002E-2</c:v>
                </c:pt>
                <c:pt idx="50">
                  <c:v>4.5856399999999999E-2</c:v>
                </c:pt>
                <c:pt idx="51">
                  <c:v>4.5830599999999999E-2</c:v>
                </c:pt>
                <c:pt idx="52">
                  <c:v>4.5787600000000005E-2</c:v>
                </c:pt>
                <c:pt idx="53">
                  <c:v>4.5811399999999995E-2</c:v>
                </c:pt>
                <c:pt idx="54">
                  <c:v>4.5835000000000001E-2</c:v>
                </c:pt>
                <c:pt idx="55">
                  <c:v>4.5851799999999998E-2</c:v>
                </c:pt>
                <c:pt idx="56">
                  <c:v>4.5872199999999995E-2</c:v>
                </c:pt>
                <c:pt idx="57">
                  <c:v>4.5880200000000003E-2</c:v>
                </c:pt>
                <c:pt idx="58">
                  <c:v>4.5863999999999995E-2</c:v>
                </c:pt>
                <c:pt idx="59">
                  <c:v>4.5839200000000004E-2</c:v>
                </c:pt>
                <c:pt idx="60">
                  <c:v>4.5808200000000007E-2</c:v>
                </c:pt>
                <c:pt idx="61">
                  <c:v>4.5828599999999997E-2</c:v>
                </c:pt>
                <c:pt idx="62">
                  <c:v>4.5872400000000001E-2</c:v>
                </c:pt>
                <c:pt idx="63">
                  <c:v>4.5884600000000005E-2</c:v>
                </c:pt>
                <c:pt idx="64">
                  <c:v>4.5886800000000005E-2</c:v>
                </c:pt>
                <c:pt idx="65">
                  <c:v>4.5908000000000004E-2</c:v>
                </c:pt>
                <c:pt idx="66">
                  <c:v>4.5868800000000001E-2</c:v>
                </c:pt>
                <c:pt idx="67">
                  <c:v>4.5857400000000006E-2</c:v>
                </c:pt>
                <c:pt idx="68">
                  <c:v>4.5863000000000001E-2</c:v>
                </c:pt>
                <c:pt idx="69">
                  <c:v>4.5824199999999995E-2</c:v>
                </c:pt>
                <c:pt idx="70">
                  <c:v>4.5857400000000006E-2</c:v>
                </c:pt>
                <c:pt idx="71">
                  <c:v>4.58398E-2</c:v>
                </c:pt>
                <c:pt idx="72">
                  <c:v>4.5828199999999999E-2</c:v>
                </c:pt>
                <c:pt idx="73">
                  <c:v>4.5847800000000001E-2</c:v>
                </c:pt>
                <c:pt idx="74">
                  <c:v>4.5855E-2</c:v>
                </c:pt>
                <c:pt idx="75">
                  <c:v>4.5844800000000005E-2</c:v>
                </c:pt>
                <c:pt idx="76">
                  <c:v>4.5851799999999998E-2</c:v>
                </c:pt>
                <c:pt idx="77">
                  <c:v>4.5857200000000001E-2</c:v>
                </c:pt>
                <c:pt idx="78">
                  <c:v>4.5846399999999995E-2</c:v>
                </c:pt>
                <c:pt idx="79">
                  <c:v>4.5836200000000007E-2</c:v>
                </c:pt>
                <c:pt idx="80">
                  <c:v>4.5800199999999992E-2</c:v>
                </c:pt>
                <c:pt idx="81">
                  <c:v>4.5801400000000006E-2</c:v>
                </c:pt>
                <c:pt idx="82">
                  <c:v>4.5820600000000003E-2</c:v>
                </c:pt>
                <c:pt idx="83">
                  <c:v>4.5839600000000001E-2</c:v>
                </c:pt>
                <c:pt idx="84">
                  <c:v>4.58398E-2</c:v>
                </c:pt>
                <c:pt idx="85">
                  <c:v>4.5835200000000006E-2</c:v>
                </c:pt>
                <c:pt idx="86">
                  <c:v>4.5840399999999996E-2</c:v>
                </c:pt>
                <c:pt idx="87">
                  <c:v>4.5830599999999999E-2</c:v>
                </c:pt>
                <c:pt idx="88">
                  <c:v>4.5783599999999994E-2</c:v>
                </c:pt>
                <c:pt idx="89">
                  <c:v>4.5751799999999995E-2</c:v>
                </c:pt>
                <c:pt idx="90">
                  <c:v>4.5726799999999998E-2</c:v>
                </c:pt>
                <c:pt idx="91">
                  <c:v>4.5737199999999999E-2</c:v>
                </c:pt>
                <c:pt idx="92">
                  <c:v>4.5721400000000002E-2</c:v>
                </c:pt>
                <c:pt idx="93">
                  <c:v>4.57124E-2</c:v>
                </c:pt>
                <c:pt idx="94">
                  <c:v>4.5688600000000003E-2</c:v>
                </c:pt>
                <c:pt idx="95">
                  <c:v>4.5704599999999998E-2</c:v>
                </c:pt>
                <c:pt idx="96">
                  <c:v>4.5723799999999995E-2</c:v>
                </c:pt>
                <c:pt idx="97">
                  <c:v>4.5736600000000002E-2</c:v>
                </c:pt>
                <c:pt idx="98">
                  <c:v>4.5770400000000003E-2</c:v>
                </c:pt>
                <c:pt idx="99">
                  <c:v>4.5794400000000006E-2</c:v>
                </c:pt>
                <c:pt idx="100">
                  <c:v>4.5780600000000005E-2</c:v>
                </c:pt>
                <c:pt idx="101">
                  <c:v>4.5801800000000004E-2</c:v>
                </c:pt>
                <c:pt idx="102">
                  <c:v>4.5791399999999996E-2</c:v>
                </c:pt>
                <c:pt idx="103">
                  <c:v>4.5797200000000003E-2</c:v>
                </c:pt>
                <c:pt idx="104">
                  <c:v>4.5814999999999995E-2</c:v>
                </c:pt>
                <c:pt idx="105">
                  <c:v>4.5797999999999998E-2</c:v>
                </c:pt>
                <c:pt idx="106">
                  <c:v>4.5833600000000002E-2</c:v>
                </c:pt>
                <c:pt idx="107">
                  <c:v>4.5819400000000003E-2</c:v>
                </c:pt>
                <c:pt idx="108">
                  <c:v>4.5837000000000003E-2</c:v>
                </c:pt>
                <c:pt idx="109">
                  <c:v>4.5867599999999994E-2</c:v>
                </c:pt>
                <c:pt idx="110">
                  <c:v>4.5876800000000009E-2</c:v>
                </c:pt>
                <c:pt idx="111">
                  <c:v>4.5904399999999998E-2</c:v>
                </c:pt>
                <c:pt idx="112">
                  <c:v>4.58842E-2</c:v>
                </c:pt>
                <c:pt idx="113">
                  <c:v>4.5876399999999998E-2</c:v>
                </c:pt>
                <c:pt idx="114">
                  <c:v>4.5858999999999997E-2</c:v>
                </c:pt>
                <c:pt idx="115">
                  <c:v>4.5837600000000006E-2</c:v>
                </c:pt>
                <c:pt idx="116">
                  <c:v>4.5830599999999999E-2</c:v>
                </c:pt>
                <c:pt idx="117">
                  <c:v>4.5813800000000002E-2</c:v>
                </c:pt>
                <c:pt idx="118">
                  <c:v>4.5817799999999999E-2</c:v>
                </c:pt>
                <c:pt idx="119">
                  <c:v>4.5821199999999999E-2</c:v>
                </c:pt>
                <c:pt idx="120">
                  <c:v>4.5828999999999995E-2</c:v>
                </c:pt>
                <c:pt idx="121">
                  <c:v>4.5805200000000004E-2</c:v>
                </c:pt>
                <c:pt idx="122">
                  <c:v>4.5835399999999998E-2</c:v>
                </c:pt>
                <c:pt idx="123">
                  <c:v>4.5832399999999995E-2</c:v>
                </c:pt>
                <c:pt idx="124">
                  <c:v>4.58596E-2</c:v>
                </c:pt>
                <c:pt idx="125">
                  <c:v>4.5863399999999999E-2</c:v>
                </c:pt>
                <c:pt idx="126">
                  <c:v>4.5893200000000002E-2</c:v>
                </c:pt>
                <c:pt idx="127">
                  <c:v>4.5917199999999998E-2</c:v>
                </c:pt>
                <c:pt idx="128">
                  <c:v>4.5930199999999997E-2</c:v>
                </c:pt>
                <c:pt idx="129">
                  <c:v>4.5916200000000004E-2</c:v>
                </c:pt>
                <c:pt idx="130">
                  <c:v>4.5916799999999994E-2</c:v>
                </c:pt>
                <c:pt idx="131">
                  <c:v>4.5920599999999992E-2</c:v>
                </c:pt>
                <c:pt idx="132">
                  <c:v>4.5917600000000003E-2</c:v>
                </c:pt>
                <c:pt idx="133">
                  <c:v>4.5949799999999999E-2</c:v>
                </c:pt>
                <c:pt idx="134">
                  <c:v>4.5958399999999996E-2</c:v>
                </c:pt>
                <c:pt idx="135">
                  <c:v>4.5982599999999998E-2</c:v>
                </c:pt>
                <c:pt idx="136">
                  <c:v>4.5999200000000004E-2</c:v>
                </c:pt>
                <c:pt idx="137">
                  <c:v>4.6018199999999995E-2</c:v>
                </c:pt>
                <c:pt idx="138">
                  <c:v>4.6004400000000001E-2</c:v>
                </c:pt>
                <c:pt idx="139">
                  <c:v>4.6034599999999995E-2</c:v>
                </c:pt>
                <c:pt idx="140">
                  <c:v>4.6047600000000001E-2</c:v>
                </c:pt>
                <c:pt idx="141">
                  <c:v>4.6049599999999989E-2</c:v>
                </c:pt>
                <c:pt idx="142">
                  <c:v>4.6069199999999998E-2</c:v>
                </c:pt>
                <c:pt idx="143">
                  <c:v>4.6083799999999994E-2</c:v>
                </c:pt>
                <c:pt idx="144">
                  <c:v>4.6092200000000007E-2</c:v>
                </c:pt>
                <c:pt idx="145">
                  <c:v>4.6096199999999997E-2</c:v>
                </c:pt>
                <c:pt idx="146">
                  <c:v>4.6129600000000007E-2</c:v>
                </c:pt>
                <c:pt idx="147">
                  <c:v>4.6137399999999995E-2</c:v>
                </c:pt>
                <c:pt idx="148">
                  <c:v>4.6152199999999997E-2</c:v>
                </c:pt>
                <c:pt idx="149">
                  <c:v>4.6156799999999998E-2</c:v>
                </c:pt>
                <c:pt idx="150">
                  <c:v>4.6109999999999998E-2</c:v>
                </c:pt>
                <c:pt idx="151">
                  <c:v>4.6111600000000003E-2</c:v>
                </c:pt>
                <c:pt idx="152">
                  <c:v>4.6114600000000006E-2</c:v>
                </c:pt>
                <c:pt idx="153">
                  <c:v>4.6109799999999999E-2</c:v>
                </c:pt>
                <c:pt idx="154">
                  <c:v>4.6110400000000003E-2</c:v>
                </c:pt>
                <c:pt idx="155">
                  <c:v>4.6121800000000004E-2</c:v>
                </c:pt>
                <c:pt idx="156">
                  <c:v>4.6123600000000001E-2</c:v>
                </c:pt>
                <c:pt idx="157">
                  <c:v>4.6118800000000001E-2</c:v>
                </c:pt>
                <c:pt idx="158">
                  <c:v>4.6129600000000007E-2</c:v>
                </c:pt>
                <c:pt idx="159">
                  <c:v>4.6128799999999998E-2</c:v>
                </c:pt>
                <c:pt idx="160">
                  <c:v>4.6148000000000002E-2</c:v>
                </c:pt>
                <c:pt idx="161">
                  <c:v>4.6138199999999997E-2</c:v>
                </c:pt>
                <c:pt idx="162">
                  <c:v>4.6130600000000001E-2</c:v>
                </c:pt>
                <c:pt idx="163">
                  <c:v>4.6085000000000001E-2</c:v>
                </c:pt>
                <c:pt idx="164">
                  <c:v>4.6048000000000006E-2</c:v>
                </c:pt>
                <c:pt idx="165">
                  <c:v>4.6071799999999996E-2</c:v>
                </c:pt>
                <c:pt idx="166">
                  <c:v>4.60898E-2</c:v>
                </c:pt>
                <c:pt idx="167">
                  <c:v>4.6045999999999997E-2</c:v>
                </c:pt>
                <c:pt idx="168">
                  <c:v>4.6050400000000005E-2</c:v>
                </c:pt>
                <c:pt idx="169">
                  <c:v>4.6022400000000005E-2</c:v>
                </c:pt>
                <c:pt idx="170">
                  <c:v>4.6028799999999995E-2</c:v>
                </c:pt>
                <c:pt idx="171">
                  <c:v>4.5957400000000002E-2</c:v>
                </c:pt>
                <c:pt idx="172">
                  <c:v>4.5960399999999998E-2</c:v>
                </c:pt>
                <c:pt idx="173">
                  <c:v>4.6003200000000001E-2</c:v>
                </c:pt>
                <c:pt idx="174">
                  <c:v>4.5985199999999997E-2</c:v>
                </c:pt>
                <c:pt idx="175">
                  <c:v>4.5987999999999994E-2</c:v>
                </c:pt>
                <c:pt idx="176">
                  <c:v>4.5997799999999998E-2</c:v>
                </c:pt>
                <c:pt idx="177">
                  <c:v>4.5969200000000002E-2</c:v>
                </c:pt>
                <c:pt idx="178">
                  <c:v>4.5946600000000004E-2</c:v>
                </c:pt>
                <c:pt idx="179">
                  <c:v>4.5961800000000004E-2</c:v>
                </c:pt>
                <c:pt idx="180">
                  <c:v>4.59624E-2</c:v>
                </c:pt>
                <c:pt idx="181">
                  <c:v>4.5957400000000002E-2</c:v>
                </c:pt>
                <c:pt idx="182">
                  <c:v>4.59216E-2</c:v>
                </c:pt>
                <c:pt idx="183">
                  <c:v>4.5880200000000003E-2</c:v>
                </c:pt>
                <c:pt idx="184">
                  <c:v>4.5871200000000001E-2</c:v>
                </c:pt>
                <c:pt idx="185">
                  <c:v>4.58292E-2</c:v>
                </c:pt>
                <c:pt idx="186">
                  <c:v>4.5834200000000005E-2</c:v>
                </c:pt>
                <c:pt idx="187">
                  <c:v>4.5824400000000001E-2</c:v>
                </c:pt>
                <c:pt idx="188">
                  <c:v>4.58456E-2</c:v>
                </c:pt>
                <c:pt idx="189">
                  <c:v>4.5830400000000007E-2</c:v>
                </c:pt>
                <c:pt idx="190">
                  <c:v>4.5808399999999999E-2</c:v>
                </c:pt>
                <c:pt idx="191">
                  <c:v>4.5789800000000005E-2</c:v>
                </c:pt>
                <c:pt idx="192">
                  <c:v>4.5796999999999997E-2</c:v>
                </c:pt>
                <c:pt idx="193">
                  <c:v>4.5756200000000004E-2</c:v>
                </c:pt>
                <c:pt idx="194">
                  <c:v>4.5722400000000003E-2</c:v>
                </c:pt>
                <c:pt idx="195">
                  <c:v>4.5683799999999997E-2</c:v>
                </c:pt>
                <c:pt idx="196">
                  <c:v>4.5721600000000001E-2</c:v>
                </c:pt>
                <c:pt idx="197">
                  <c:v>4.5781599999999999E-2</c:v>
                </c:pt>
                <c:pt idx="198">
                  <c:v>4.5760599999999998E-2</c:v>
                </c:pt>
                <c:pt idx="199">
                  <c:v>4.5719599999999999E-2</c:v>
                </c:pt>
                <c:pt idx="200">
                  <c:v>4.5685200000000002E-2</c:v>
                </c:pt>
                <c:pt idx="201">
                  <c:v>4.5715400000000003E-2</c:v>
                </c:pt>
                <c:pt idx="202">
                  <c:v>4.5675600000000004E-2</c:v>
                </c:pt>
                <c:pt idx="203">
                  <c:v>4.5672999999999998E-2</c:v>
                </c:pt>
                <c:pt idx="204">
                  <c:v>4.5696199999999999E-2</c:v>
                </c:pt>
                <c:pt idx="205">
                  <c:v>4.5703199999999999E-2</c:v>
                </c:pt>
                <c:pt idx="206">
                  <c:v>4.5755799999999999E-2</c:v>
                </c:pt>
                <c:pt idx="207">
                  <c:v>4.5702399999999997E-2</c:v>
                </c:pt>
                <c:pt idx="208">
                  <c:v>4.5610999999999999E-2</c:v>
                </c:pt>
                <c:pt idx="209">
                  <c:v>4.5695200000000005E-2</c:v>
                </c:pt>
                <c:pt idx="210">
                  <c:v>4.5716599999999996E-2</c:v>
                </c:pt>
                <c:pt idx="211">
                  <c:v>4.5791999999999992E-2</c:v>
                </c:pt>
                <c:pt idx="212">
                  <c:v>4.5854600000000002E-2</c:v>
                </c:pt>
                <c:pt idx="213">
                  <c:v>4.5838999999999998E-2</c:v>
                </c:pt>
                <c:pt idx="214">
                  <c:v>4.5892200000000008E-2</c:v>
                </c:pt>
                <c:pt idx="215">
                  <c:v>4.5814399999999991E-2</c:v>
                </c:pt>
                <c:pt idx="216">
                  <c:v>4.5789199999999995E-2</c:v>
                </c:pt>
                <c:pt idx="217">
                  <c:v>4.5808599999999998E-2</c:v>
                </c:pt>
                <c:pt idx="218">
                  <c:v>4.5764199999999998E-2</c:v>
                </c:pt>
                <c:pt idx="219">
                  <c:v>4.5759599999999997E-2</c:v>
                </c:pt>
                <c:pt idx="220">
                  <c:v>4.5776200000000003E-2</c:v>
                </c:pt>
                <c:pt idx="221">
                  <c:v>4.5815599999999998E-2</c:v>
                </c:pt>
                <c:pt idx="222">
                  <c:v>4.5767999999999996E-2</c:v>
                </c:pt>
                <c:pt idx="223">
                  <c:v>4.5675999999999994E-2</c:v>
                </c:pt>
                <c:pt idx="224">
                  <c:v>4.5655800000000003E-2</c:v>
                </c:pt>
                <c:pt idx="225">
                  <c:v>4.5653799999999994E-2</c:v>
                </c:pt>
                <c:pt idx="226">
                  <c:v>4.5652999999999999E-2</c:v>
                </c:pt>
                <c:pt idx="227">
                  <c:v>4.5643399999999994E-2</c:v>
                </c:pt>
                <c:pt idx="228">
                  <c:v>4.5669399999999999E-2</c:v>
                </c:pt>
                <c:pt idx="229">
                  <c:v>4.5672200000000003E-2</c:v>
                </c:pt>
                <c:pt idx="230">
                  <c:v>4.5713199999999996E-2</c:v>
                </c:pt>
                <c:pt idx="231">
                  <c:v>4.5763600000000001E-2</c:v>
                </c:pt>
                <c:pt idx="232">
                  <c:v>4.5771200000000005E-2</c:v>
                </c:pt>
                <c:pt idx="233">
                  <c:v>4.5793800000000009E-2</c:v>
                </c:pt>
                <c:pt idx="234">
                  <c:v>4.5752000000000001E-2</c:v>
                </c:pt>
                <c:pt idx="235">
                  <c:v>4.5767800000000004E-2</c:v>
                </c:pt>
                <c:pt idx="236">
                  <c:v>4.5771199999999998E-2</c:v>
                </c:pt>
                <c:pt idx="237">
                  <c:v>4.5796200000000002E-2</c:v>
                </c:pt>
                <c:pt idx="238">
                  <c:v>4.5763600000000001E-2</c:v>
                </c:pt>
                <c:pt idx="239">
                  <c:v>4.57674E-2</c:v>
                </c:pt>
                <c:pt idx="240">
                  <c:v>4.5753799999999997E-2</c:v>
                </c:pt>
                <c:pt idx="241">
                  <c:v>4.5771400000000004E-2</c:v>
                </c:pt>
                <c:pt idx="242">
                  <c:v>4.5767600000000006E-2</c:v>
                </c:pt>
                <c:pt idx="243">
                  <c:v>4.57194E-2</c:v>
                </c:pt>
                <c:pt idx="244">
                  <c:v>4.5704599999999998E-2</c:v>
                </c:pt>
                <c:pt idx="245">
                  <c:v>4.5679999999999998E-2</c:v>
                </c:pt>
                <c:pt idx="246">
                  <c:v>4.5658799999999999E-2</c:v>
                </c:pt>
                <c:pt idx="247">
                  <c:v>4.5662000000000001E-2</c:v>
                </c:pt>
                <c:pt idx="248">
                  <c:v>4.5629200000000002E-2</c:v>
                </c:pt>
                <c:pt idx="249">
                  <c:v>4.5625600000000002E-2</c:v>
                </c:pt>
                <c:pt idx="250">
                  <c:v>4.5634000000000001E-2</c:v>
                </c:pt>
              </c:numCache>
            </c:numRef>
          </c:val>
          <c:smooth val="0"/>
          <c:extLst>
            <c:ext xmlns:c16="http://schemas.microsoft.com/office/drawing/2014/chart" uri="{C3380CC4-5D6E-409C-BE32-E72D297353CC}">
              <c16:uniqueId val="{00000002-A7A2-482A-BFE7-B65B97A07B56}"/>
            </c:ext>
          </c:extLst>
        </c:ser>
        <c:ser>
          <c:idx val="3"/>
          <c:order val="3"/>
          <c:tx>
            <c:strRef>
              <c:f>'K3.2 Dôchodkové sporenie'!$L$104</c:f>
              <c:strCache>
                <c:ptCount val="1"/>
                <c:pt idx="0">
                  <c:v>Indexové d.f.</c:v>
                </c:pt>
              </c:strCache>
            </c:strRef>
          </c:tx>
          <c:spPr>
            <a:ln>
              <a:solidFill>
                <a:srgbClr val="B7194B"/>
              </a:solidFill>
            </a:ln>
          </c:spPr>
          <c:marker>
            <c:symbol val="none"/>
          </c:marker>
          <c:cat>
            <c:numRef>
              <c:f>'K3.2 Dôchodkové sporenie'!$H$105:$H$355</c:f>
              <c:numCache>
                <c:formatCode>m/d/yyyy</c:formatCode>
                <c:ptCount val="251"/>
                <c:pt idx="0">
                  <c:v>44200</c:v>
                </c:pt>
                <c:pt idx="1">
                  <c:v>44201</c:v>
                </c:pt>
                <c:pt idx="2">
                  <c:v>44203</c:v>
                </c:pt>
                <c:pt idx="3">
                  <c:v>44204</c:v>
                </c:pt>
                <c:pt idx="4">
                  <c:v>44207</c:v>
                </c:pt>
                <c:pt idx="5">
                  <c:v>44208</c:v>
                </c:pt>
                <c:pt idx="6">
                  <c:v>44209</c:v>
                </c:pt>
                <c:pt idx="7">
                  <c:v>44210</c:v>
                </c:pt>
                <c:pt idx="8">
                  <c:v>44211</c:v>
                </c:pt>
                <c:pt idx="9">
                  <c:v>44214</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44242</c:v>
                </c:pt>
                <c:pt idx="30">
                  <c:v>44243</c:v>
                </c:pt>
                <c:pt idx="31">
                  <c:v>44244</c:v>
                </c:pt>
                <c:pt idx="32">
                  <c:v>44245</c:v>
                </c:pt>
                <c:pt idx="33">
                  <c:v>44246</c:v>
                </c:pt>
                <c:pt idx="34">
                  <c:v>44249</c:v>
                </c:pt>
                <c:pt idx="35">
                  <c:v>44250</c:v>
                </c:pt>
                <c:pt idx="36">
                  <c:v>44251</c:v>
                </c:pt>
                <c:pt idx="37">
                  <c:v>44252</c:v>
                </c:pt>
                <c:pt idx="38">
                  <c:v>44253</c:v>
                </c:pt>
                <c:pt idx="39">
                  <c:v>44256</c:v>
                </c:pt>
                <c:pt idx="40">
                  <c:v>44257</c:v>
                </c:pt>
                <c:pt idx="41">
                  <c:v>44258</c:v>
                </c:pt>
                <c:pt idx="42">
                  <c:v>44259</c:v>
                </c:pt>
                <c:pt idx="43">
                  <c:v>44260</c:v>
                </c:pt>
                <c:pt idx="44">
                  <c:v>44263</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44347</c:v>
                </c:pt>
                <c:pt idx="103">
                  <c:v>44348</c:v>
                </c:pt>
                <c:pt idx="104">
                  <c:v>44349</c:v>
                </c:pt>
                <c:pt idx="105">
                  <c:v>44350</c:v>
                </c:pt>
                <c:pt idx="106">
                  <c:v>44351</c:v>
                </c:pt>
                <c:pt idx="107">
                  <c:v>44354</c:v>
                </c:pt>
                <c:pt idx="108">
                  <c:v>44355</c:v>
                </c:pt>
                <c:pt idx="109">
                  <c:v>44356</c:v>
                </c:pt>
                <c:pt idx="110">
                  <c:v>44357</c:v>
                </c:pt>
                <c:pt idx="111">
                  <c:v>44358</c:v>
                </c:pt>
                <c:pt idx="112">
                  <c:v>44361</c:v>
                </c:pt>
                <c:pt idx="113">
                  <c:v>44362</c:v>
                </c:pt>
                <c:pt idx="114">
                  <c:v>44363</c:v>
                </c:pt>
                <c:pt idx="115">
                  <c:v>44364</c:v>
                </c:pt>
                <c:pt idx="116">
                  <c:v>44365</c:v>
                </c:pt>
                <c:pt idx="117">
                  <c:v>44368</c:v>
                </c:pt>
                <c:pt idx="118">
                  <c:v>44369</c:v>
                </c:pt>
                <c:pt idx="119">
                  <c:v>44370</c:v>
                </c:pt>
                <c:pt idx="120">
                  <c:v>44371</c:v>
                </c:pt>
                <c:pt idx="121">
                  <c:v>44372</c:v>
                </c:pt>
                <c:pt idx="122">
                  <c:v>44375</c:v>
                </c:pt>
                <c:pt idx="123">
                  <c:v>44376</c:v>
                </c:pt>
                <c:pt idx="124">
                  <c:v>44377</c:v>
                </c:pt>
                <c:pt idx="125">
                  <c:v>44378</c:v>
                </c:pt>
                <c:pt idx="126">
                  <c:v>44379</c:v>
                </c:pt>
                <c:pt idx="127">
                  <c:v>44383</c:v>
                </c:pt>
                <c:pt idx="128">
                  <c:v>44384</c:v>
                </c:pt>
                <c:pt idx="129">
                  <c:v>44385</c:v>
                </c:pt>
                <c:pt idx="130">
                  <c:v>44386</c:v>
                </c:pt>
                <c:pt idx="131">
                  <c:v>44389</c:v>
                </c:pt>
                <c:pt idx="132">
                  <c:v>44390</c:v>
                </c:pt>
                <c:pt idx="133">
                  <c:v>44391</c:v>
                </c:pt>
                <c:pt idx="134">
                  <c:v>44392</c:v>
                </c:pt>
                <c:pt idx="135">
                  <c:v>44393</c:v>
                </c:pt>
                <c:pt idx="136">
                  <c:v>44396</c:v>
                </c:pt>
                <c:pt idx="137">
                  <c:v>44397</c:v>
                </c:pt>
                <c:pt idx="138">
                  <c:v>44398</c:v>
                </c:pt>
                <c:pt idx="139">
                  <c:v>44399</c:v>
                </c:pt>
                <c:pt idx="140">
                  <c:v>44400</c:v>
                </c:pt>
                <c:pt idx="141">
                  <c:v>44403</c:v>
                </c:pt>
                <c:pt idx="142">
                  <c:v>44404</c:v>
                </c:pt>
                <c:pt idx="143">
                  <c:v>44405</c:v>
                </c:pt>
                <c:pt idx="144">
                  <c:v>44406</c:v>
                </c:pt>
                <c:pt idx="145">
                  <c:v>44407</c:v>
                </c:pt>
                <c:pt idx="146">
                  <c:v>44410</c:v>
                </c:pt>
                <c:pt idx="147">
                  <c:v>44411</c:v>
                </c:pt>
                <c:pt idx="148">
                  <c:v>44412</c:v>
                </c:pt>
                <c:pt idx="149">
                  <c:v>44413</c:v>
                </c:pt>
                <c:pt idx="150">
                  <c:v>44414</c:v>
                </c:pt>
                <c:pt idx="151">
                  <c:v>44417</c:v>
                </c:pt>
                <c:pt idx="152">
                  <c:v>44418</c:v>
                </c:pt>
                <c:pt idx="153">
                  <c:v>44419</c:v>
                </c:pt>
                <c:pt idx="154">
                  <c:v>44420</c:v>
                </c:pt>
                <c:pt idx="155">
                  <c:v>44421</c:v>
                </c:pt>
                <c:pt idx="156">
                  <c:v>44424</c:v>
                </c:pt>
                <c:pt idx="157">
                  <c:v>44425</c:v>
                </c:pt>
                <c:pt idx="158">
                  <c:v>44426</c:v>
                </c:pt>
                <c:pt idx="159">
                  <c:v>44427</c:v>
                </c:pt>
                <c:pt idx="160">
                  <c:v>44428</c:v>
                </c:pt>
                <c:pt idx="161">
                  <c:v>44431</c:v>
                </c:pt>
                <c:pt idx="162">
                  <c:v>44432</c:v>
                </c:pt>
                <c:pt idx="163">
                  <c:v>44433</c:v>
                </c:pt>
                <c:pt idx="164">
                  <c:v>44434</c:v>
                </c:pt>
                <c:pt idx="165">
                  <c:v>44435</c:v>
                </c:pt>
                <c:pt idx="166">
                  <c:v>44438</c:v>
                </c:pt>
                <c:pt idx="167">
                  <c:v>44439</c:v>
                </c:pt>
                <c:pt idx="168">
                  <c:v>44441</c:v>
                </c:pt>
                <c:pt idx="169">
                  <c:v>44442</c:v>
                </c:pt>
                <c:pt idx="170">
                  <c:v>44445</c:v>
                </c:pt>
                <c:pt idx="171">
                  <c:v>44446</c:v>
                </c:pt>
                <c:pt idx="172">
                  <c:v>44447</c:v>
                </c:pt>
                <c:pt idx="173">
                  <c:v>44448</c:v>
                </c:pt>
                <c:pt idx="174">
                  <c:v>44449</c:v>
                </c:pt>
                <c:pt idx="175">
                  <c:v>44452</c:v>
                </c:pt>
                <c:pt idx="176">
                  <c:v>44453</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44480</c:v>
                </c:pt>
                <c:pt idx="195">
                  <c:v>44481</c:v>
                </c:pt>
                <c:pt idx="196">
                  <c:v>44482</c:v>
                </c:pt>
                <c:pt idx="197">
                  <c:v>44483</c:v>
                </c:pt>
                <c:pt idx="198">
                  <c:v>44484</c:v>
                </c:pt>
                <c:pt idx="199">
                  <c:v>44487</c:v>
                </c:pt>
                <c:pt idx="200">
                  <c:v>44488</c:v>
                </c:pt>
                <c:pt idx="201">
                  <c:v>44489</c:v>
                </c:pt>
                <c:pt idx="202">
                  <c:v>44490</c:v>
                </c:pt>
                <c:pt idx="203">
                  <c:v>44491</c:v>
                </c:pt>
                <c:pt idx="204">
                  <c:v>44494</c:v>
                </c:pt>
                <c:pt idx="205">
                  <c:v>44495</c:v>
                </c:pt>
                <c:pt idx="206">
                  <c:v>44496</c:v>
                </c:pt>
                <c:pt idx="207">
                  <c:v>44497</c:v>
                </c:pt>
                <c:pt idx="208">
                  <c:v>44498</c:v>
                </c:pt>
                <c:pt idx="209">
                  <c:v>44502</c:v>
                </c:pt>
                <c:pt idx="210">
                  <c:v>44503</c:v>
                </c:pt>
                <c:pt idx="211">
                  <c:v>44504</c:v>
                </c:pt>
                <c:pt idx="212">
                  <c:v>44505</c:v>
                </c:pt>
                <c:pt idx="213">
                  <c:v>44508</c:v>
                </c:pt>
                <c:pt idx="214">
                  <c:v>44509</c:v>
                </c:pt>
                <c:pt idx="215">
                  <c:v>44510</c:v>
                </c:pt>
                <c:pt idx="216">
                  <c:v>44511</c:v>
                </c:pt>
                <c:pt idx="217">
                  <c:v>44512</c:v>
                </c:pt>
                <c:pt idx="218">
                  <c:v>44515</c:v>
                </c:pt>
                <c:pt idx="219">
                  <c:v>44516</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44557</c:v>
                </c:pt>
                <c:pt idx="247">
                  <c:v>44558</c:v>
                </c:pt>
                <c:pt idx="248">
                  <c:v>44559</c:v>
                </c:pt>
                <c:pt idx="249">
                  <c:v>44560</c:v>
                </c:pt>
                <c:pt idx="250">
                  <c:v>44561</c:v>
                </c:pt>
              </c:numCache>
            </c:numRef>
          </c:cat>
          <c:val>
            <c:numRef>
              <c:f>'K3.2 Dôchodkové sporenie'!$L$105:$L$355</c:f>
              <c:numCache>
                <c:formatCode>General</c:formatCode>
                <c:ptCount val="251"/>
                <c:pt idx="0">
                  <c:v>7.1317999999999993E-2</c:v>
                </c:pt>
                <c:pt idx="1">
                  <c:v>7.149525000000001E-2</c:v>
                </c:pt>
                <c:pt idx="2">
                  <c:v>7.31015E-2</c:v>
                </c:pt>
                <c:pt idx="3">
                  <c:v>7.3516500000000012E-2</c:v>
                </c:pt>
                <c:pt idx="4">
                  <c:v>7.3753250000000006E-2</c:v>
                </c:pt>
                <c:pt idx="5">
                  <c:v>7.3717249999999998E-2</c:v>
                </c:pt>
                <c:pt idx="6">
                  <c:v>7.3835499999999998E-2</c:v>
                </c:pt>
                <c:pt idx="7">
                  <c:v>7.4167750000000005E-2</c:v>
                </c:pt>
                <c:pt idx="8">
                  <c:v>7.3582250000000002E-2</c:v>
                </c:pt>
                <c:pt idx="9">
                  <c:v>7.3747499999999994E-2</c:v>
                </c:pt>
                <c:pt idx="10">
                  <c:v>7.365324999999999E-2</c:v>
                </c:pt>
                <c:pt idx="11">
                  <c:v>7.4511500000000008E-2</c:v>
                </c:pt>
                <c:pt idx="12">
                  <c:v>7.4462750000000008E-2</c:v>
                </c:pt>
                <c:pt idx="13">
                  <c:v>7.3940000000000006E-2</c:v>
                </c:pt>
                <c:pt idx="14">
                  <c:v>7.3865750000000008E-2</c:v>
                </c:pt>
                <c:pt idx="15">
                  <c:v>7.4141250000000006E-2</c:v>
                </c:pt>
                <c:pt idx="16">
                  <c:v>7.3248750000000001E-2</c:v>
                </c:pt>
                <c:pt idx="17">
                  <c:v>7.3395749999999996E-2</c:v>
                </c:pt>
                <c:pt idx="18">
                  <c:v>7.197424999999999E-2</c:v>
                </c:pt>
                <c:pt idx="19">
                  <c:v>7.2868749999999996E-2</c:v>
                </c:pt>
                <c:pt idx="20">
                  <c:v>7.4429250000000002E-2</c:v>
                </c:pt>
                <c:pt idx="21">
                  <c:v>7.4426750000000014E-2</c:v>
                </c:pt>
                <c:pt idx="22">
                  <c:v>7.5062999999999991E-2</c:v>
                </c:pt>
                <c:pt idx="23">
                  <c:v>7.5284999999999991E-2</c:v>
                </c:pt>
                <c:pt idx="24">
                  <c:v>7.5547000000000003E-2</c:v>
                </c:pt>
                <c:pt idx="25">
                  <c:v>7.5521500000000005E-2</c:v>
                </c:pt>
                <c:pt idx="26">
                  <c:v>7.5282500000000002E-2</c:v>
                </c:pt>
                <c:pt idx="27">
                  <c:v>7.5612750000000006E-2</c:v>
                </c:pt>
                <c:pt idx="28">
                  <c:v>7.585900000000001E-2</c:v>
                </c:pt>
                <c:pt idx="29">
                  <c:v>7.6405249999999994E-2</c:v>
                </c:pt>
                <c:pt idx="30">
                  <c:v>7.6255500000000004E-2</c:v>
                </c:pt>
                <c:pt idx="31">
                  <c:v>7.5897999999999993E-2</c:v>
                </c:pt>
                <c:pt idx="32">
                  <c:v>7.5515499999999999E-2</c:v>
                </c:pt>
                <c:pt idx="33">
                  <c:v>7.5807750000000007E-2</c:v>
                </c:pt>
                <c:pt idx="34">
                  <c:v>7.5085499999999999E-2</c:v>
                </c:pt>
                <c:pt idx="35">
                  <c:v>7.4520000000000003E-2</c:v>
                </c:pt>
                <c:pt idx="36">
                  <c:v>7.5139250000000005E-2</c:v>
                </c:pt>
                <c:pt idx="37">
                  <c:v>7.4465500000000004E-2</c:v>
                </c:pt>
                <c:pt idx="38">
                  <c:v>7.4034749999999996E-2</c:v>
                </c:pt>
                <c:pt idx="39">
                  <c:v>7.5382000000000005E-2</c:v>
                </c:pt>
                <c:pt idx="40">
                  <c:v>7.4939499999999992E-2</c:v>
                </c:pt>
                <c:pt idx="41">
                  <c:v>7.4740500000000001E-2</c:v>
                </c:pt>
                <c:pt idx="42">
                  <c:v>7.4194499999999997E-2</c:v>
                </c:pt>
                <c:pt idx="43">
                  <c:v>7.3419499999999999E-2</c:v>
                </c:pt>
                <c:pt idx="44">
                  <c:v>7.565174999999999E-2</c:v>
                </c:pt>
                <c:pt idx="45">
                  <c:v>7.5988250000000007E-2</c:v>
                </c:pt>
                <c:pt idx="46">
                  <c:v>7.6229000000000005E-2</c:v>
                </c:pt>
                <c:pt idx="47">
                  <c:v>7.6665000000000011E-2</c:v>
                </c:pt>
                <c:pt idx="48">
                  <c:v>7.6381749999999998E-2</c:v>
                </c:pt>
                <c:pt idx="49">
                  <c:v>7.6811249999999998E-2</c:v>
                </c:pt>
                <c:pt idx="50">
                  <c:v>7.7449749999999998E-2</c:v>
                </c:pt>
                <c:pt idx="51">
                  <c:v>7.6948000000000003E-2</c:v>
                </c:pt>
                <c:pt idx="52">
                  <c:v>7.7220250000000004E-2</c:v>
                </c:pt>
                <c:pt idx="53">
                  <c:v>7.6728500000000005E-2</c:v>
                </c:pt>
                <c:pt idx="54">
                  <c:v>7.6874999999999999E-2</c:v>
                </c:pt>
                <c:pt idx="55">
                  <c:v>7.7035499999999993E-2</c:v>
                </c:pt>
                <c:pt idx="56">
                  <c:v>7.6927999999999996E-2</c:v>
                </c:pt>
                <c:pt idx="57">
                  <c:v>7.6699500000000004E-2</c:v>
                </c:pt>
                <c:pt idx="58">
                  <c:v>7.7443750000000006E-2</c:v>
                </c:pt>
                <c:pt idx="59">
                  <c:v>7.7720999999999998E-2</c:v>
                </c:pt>
                <c:pt idx="60">
                  <c:v>7.808699999999999E-2</c:v>
                </c:pt>
                <c:pt idx="61">
                  <c:v>7.8258000000000008E-2</c:v>
                </c:pt>
                <c:pt idx="62">
                  <c:v>7.8524250000000004E-2</c:v>
                </c:pt>
                <c:pt idx="63">
                  <c:v>7.9186000000000006E-2</c:v>
                </c:pt>
                <c:pt idx="64">
                  <c:v>7.8711249999999996E-2</c:v>
                </c:pt>
                <c:pt idx="65">
                  <c:v>7.9050999999999996E-2</c:v>
                </c:pt>
                <c:pt idx="66">
                  <c:v>7.9289250000000006E-2</c:v>
                </c:pt>
                <c:pt idx="67">
                  <c:v>7.9272000000000009E-2</c:v>
                </c:pt>
                <c:pt idx="68">
                  <c:v>7.9395999999999994E-2</c:v>
                </c:pt>
                <c:pt idx="69">
                  <c:v>7.9437499999999994E-2</c:v>
                </c:pt>
                <c:pt idx="70">
                  <c:v>7.9803499999999999E-2</c:v>
                </c:pt>
                <c:pt idx="71">
                  <c:v>8.0013000000000001E-2</c:v>
                </c:pt>
                <c:pt idx="72">
                  <c:v>7.9501250000000009E-2</c:v>
                </c:pt>
                <c:pt idx="73">
                  <c:v>7.8462250000000011E-2</c:v>
                </c:pt>
                <c:pt idx="74">
                  <c:v>7.9084500000000002E-2</c:v>
                </c:pt>
                <c:pt idx="75">
                  <c:v>7.9672750000000001E-2</c:v>
                </c:pt>
                <c:pt idx="76">
                  <c:v>7.9404499999999989E-2</c:v>
                </c:pt>
                <c:pt idx="77">
                  <c:v>7.9593750000000005E-2</c:v>
                </c:pt>
                <c:pt idx="78">
                  <c:v>7.9444000000000001E-2</c:v>
                </c:pt>
                <c:pt idx="79">
                  <c:v>7.9438250000000016E-2</c:v>
                </c:pt>
                <c:pt idx="80">
                  <c:v>7.9276750000000007E-2</c:v>
                </c:pt>
                <c:pt idx="81">
                  <c:v>7.9460749999999997E-2</c:v>
                </c:pt>
                <c:pt idx="82">
                  <c:v>7.9643999999999993E-2</c:v>
                </c:pt>
                <c:pt idx="83">
                  <c:v>7.8760250000000004E-2</c:v>
                </c:pt>
                <c:pt idx="84">
                  <c:v>7.9806500000000002E-2</c:v>
                </c:pt>
                <c:pt idx="85">
                  <c:v>7.9386750000000006E-2</c:v>
                </c:pt>
                <c:pt idx="86">
                  <c:v>7.9911750000000004E-2</c:v>
                </c:pt>
                <c:pt idx="87">
                  <c:v>7.9848500000000003E-2</c:v>
                </c:pt>
                <c:pt idx="88">
                  <c:v>7.8310749999999998E-2</c:v>
                </c:pt>
                <c:pt idx="89">
                  <c:v>7.80005E-2</c:v>
                </c:pt>
                <c:pt idx="90">
                  <c:v>7.8094499999999997E-2</c:v>
                </c:pt>
                <c:pt idx="91">
                  <c:v>7.8828250000000002E-2</c:v>
                </c:pt>
                <c:pt idx="92">
                  <c:v>7.8528500000000001E-2</c:v>
                </c:pt>
                <c:pt idx="93">
                  <c:v>7.8489000000000003E-2</c:v>
                </c:pt>
                <c:pt idx="94">
                  <c:v>7.720175E-2</c:v>
                </c:pt>
                <c:pt idx="95">
                  <c:v>7.8550750000000003E-2</c:v>
                </c:pt>
                <c:pt idx="96">
                  <c:v>7.8936249999999999E-2</c:v>
                </c:pt>
                <c:pt idx="97">
                  <c:v>7.8933500000000004E-2</c:v>
                </c:pt>
                <c:pt idx="98">
                  <c:v>7.89715E-2</c:v>
                </c:pt>
                <c:pt idx="99">
                  <c:v>7.9210749999999996E-2</c:v>
                </c:pt>
                <c:pt idx="100">
                  <c:v>7.9486500000000002E-2</c:v>
                </c:pt>
                <c:pt idx="101">
                  <c:v>7.9784999999999995E-2</c:v>
                </c:pt>
                <c:pt idx="102">
                  <c:v>7.9246999999999998E-2</c:v>
                </c:pt>
                <c:pt idx="103">
                  <c:v>7.9500749999999995E-2</c:v>
                </c:pt>
                <c:pt idx="104">
                  <c:v>7.9793749999999997E-2</c:v>
                </c:pt>
                <c:pt idx="105">
                  <c:v>7.9937999999999995E-2</c:v>
                </c:pt>
                <c:pt idx="106">
                  <c:v>8.0162999999999998E-2</c:v>
                </c:pt>
                <c:pt idx="107">
                  <c:v>8.0059500000000006E-2</c:v>
                </c:pt>
                <c:pt idx="108">
                  <c:v>8.0134499999999997E-2</c:v>
                </c:pt>
                <c:pt idx="109">
                  <c:v>8.0261749999999993E-2</c:v>
                </c:pt>
                <c:pt idx="110">
                  <c:v>8.0442749999999993E-2</c:v>
                </c:pt>
                <c:pt idx="111">
                  <c:v>8.0897999999999998E-2</c:v>
                </c:pt>
                <c:pt idx="112">
                  <c:v>8.0793749999999998E-2</c:v>
                </c:pt>
                <c:pt idx="113">
                  <c:v>8.0813750000000004E-2</c:v>
                </c:pt>
                <c:pt idx="114">
                  <c:v>8.0970249999999994E-2</c:v>
                </c:pt>
                <c:pt idx="115">
                  <c:v>8.1613499999999992E-2</c:v>
                </c:pt>
                <c:pt idx="116">
                  <c:v>8.084174999999999E-2</c:v>
                </c:pt>
                <c:pt idx="117">
                  <c:v>8.1269250000000001E-2</c:v>
                </c:pt>
                <c:pt idx="118">
                  <c:v>8.1663250000000007E-2</c:v>
                </c:pt>
                <c:pt idx="119">
                  <c:v>8.1360249999999995E-2</c:v>
                </c:pt>
                <c:pt idx="120">
                  <c:v>8.1865750000000001E-2</c:v>
                </c:pt>
                <c:pt idx="121">
                  <c:v>8.2035499999999997E-2</c:v>
                </c:pt>
                <c:pt idx="122">
                  <c:v>8.1993250000000004E-2</c:v>
                </c:pt>
                <c:pt idx="123">
                  <c:v>8.2350750000000014E-2</c:v>
                </c:pt>
                <c:pt idx="124">
                  <c:v>8.2408750000000003E-2</c:v>
                </c:pt>
                <c:pt idx="125">
                  <c:v>8.260300000000001E-2</c:v>
                </c:pt>
                <c:pt idx="126">
                  <c:v>8.2982499999999987E-2</c:v>
                </c:pt>
                <c:pt idx="127">
                  <c:v>8.2911249999999992E-2</c:v>
                </c:pt>
                <c:pt idx="128">
                  <c:v>8.3468249999999994E-2</c:v>
                </c:pt>
                <c:pt idx="129">
                  <c:v>8.2295999999999994E-2</c:v>
                </c:pt>
                <c:pt idx="130">
                  <c:v>8.3212000000000008E-2</c:v>
                </c:pt>
                <c:pt idx="131">
                  <c:v>8.3514000000000005E-2</c:v>
                </c:pt>
                <c:pt idx="132">
                  <c:v>8.3868749999999992E-2</c:v>
                </c:pt>
                <c:pt idx="133">
                  <c:v>8.3518000000000009E-2</c:v>
                </c:pt>
                <c:pt idx="134">
                  <c:v>8.3286750000000007E-2</c:v>
                </c:pt>
                <c:pt idx="135">
                  <c:v>8.3010249999999994E-2</c:v>
                </c:pt>
                <c:pt idx="136">
                  <c:v>8.1469750000000007E-2</c:v>
                </c:pt>
                <c:pt idx="137">
                  <c:v>8.2522250000000005E-2</c:v>
                </c:pt>
                <c:pt idx="138">
                  <c:v>8.310300000000001E-2</c:v>
                </c:pt>
                <c:pt idx="139">
                  <c:v>8.3509000000000014E-2</c:v>
                </c:pt>
                <c:pt idx="140">
                  <c:v>8.4350999999999995E-2</c:v>
                </c:pt>
                <c:pt idx="141">
                  <c:v>8.4197499999999995E-2</c:v>
                </c:pt>
                <c:pt idx="142">
                  <c:v>8.340125000000001E-2</c:v>
                </c:pt>
                <c:pt idx="143">
                  <c:v>8.3967E-2</c:v>
                </c:pt>
                <c:pt idx="144">
                  <c:v>8.4036750000000007E-2</c:v>
                </c:pt>
                <c:pt idx="145">
                  <c:v>8.3691750000000009E-2</c:v>
                </c:pt>
                <c:pt idx="146">
                  <c:v>8.4000500000000006E-2</c:v>
                </c:pt>
                <c:pt idx="147">
                  <c:v>8.3884750000000008E-2</c:v>
                </c:pt>
                <c:pt idx="148">
                  <c:v>8.4228499999999998E-2</c:v>
                </c:pt>
                <c:pt idx="149">
                  <c:v>8.4536500000000001E-2</c:v>
                </c:pt>
                <c:pt idx="150">
                  <c:v>8.4979749999999993E-2</c:v>
                </c:pt>
                <c:pt idx="151">
                  <c:v>8.5092250000000008E-2</c:v>
                </c:pt>
                <c:pt idx="152">
                  <c:v>8.53825E-2</c:v>
                </c:pt>
                <c:pt idx="153">
                  <c:v>8.5413749999999997E-2</c:v>
                </c:pt>
                <c:pt idx="154">
                  <c:v>8.5560250000000004E-2</c:v>
                </c:pt>
                <c:pt idx="155">
                  <c:v>8.547600000000001E-2</c:v>
                </c:pt>
                <c:pt idx="156">
                  <c:v>8.5268750000000004E-2</c:v>
                </c:pt>
                <c:pt idx="157">
                  <c:v>8.5460999999999995E-2</c:v>
                </c:pt>
                <c:pt idx="158">
                  <c:v>8.5461499999999996E-2</c:v>
                </c:pt>
                <c:pt idx="159">
                  <c:v>8.4588999999999998E-2</c:v>
                </c:pt>
                <c:pt idx="160">
                  <c:v>8.5148500000000002E-2</c:v>
                </c:pt>
                <c:pt idx="161">
                  <c:v>8.5678500000000005E-2</c:v>
                </c:pt>
                <c:pt idx="162">
                  <c:v>8.5752500000000009E-2</c:v>
                </c:pt>
                <c:pt idx="163">
                  <c:v>8.5839249999999992E-2</c:v>
                </c:pt>
                <c:pt idx="164">
                  <c:v>8.5511000000000004E-2</c:v>
                </c:pt>
                <c:pt idx="165">
                  <c:v>8.5818250000000013E-2</c:v>
                </c:pt>
                <c:pt idx="166">
                  <c:v>8.615225E-2</c:v>
                </c:pt>
                <c:pt idx="167">
                  <c:v>8.6017999999999997E-2</c:v>
                </c:pt>
                <c:pt idx="168">
                  <c:v>8.6157250000000005E-2</c:v>
                </c:pt>
                <c:pt idx="169">
                  <c:v>8.6035250000000008E-2</c:v>
                </c:pt>
                <c:pt idx="170">
                  <c:v>8.651375E-2</c:v>
                </c:pt>
                <c:pt idx="171">
                  <c:v>8.6047750000000006E-2</c:v>
                </c:pt>
                <c:pt idx="172">
                  <c:v>8.5797249999999992E-2</c:v>
                </c:pt>
                <c:pt idx="173">
                  <c:v>8.5938750000000008E-2</c:v>
                </c:pt>
                <c:pt idx="174">
                  <c:v>8.5509749999999995E-2</c:v>
                </c:pt>
                <c:pt idx="175">
                  <c:v>8.537900000000001E-2</c:v>
                </c:pt>
                <c:pt idx="176">
                  <c:v>8.525075E-2</c:v>
                </c:pt>
                <c:pt idx="177">
                  <c:v>8.5486499999999993E-2</c:v>
                </c:pt>
                <c:pt idx="178">
                  <c:v>8.5238500000000009E-2</c:v>
                </c:pt>
                <c:pt idx="179">
                  <c:v>8.3738000000000007E-2</c:v>
                </c:pt>
                <c:pt idx="180">
                  <c:v>8.4376250000000014E-2</c:v>
                </c:pt>
                <c:pt idx="181">
                  <c:v>8.4742499999999998E-2</c:v>
                </c:pt>
                <c:pt idx="182">
                  <c:v>8.5525000000000004E-2</c:v>
                </c:pt>
                <c:pt idx="183">
                  <c:v>8.5301749999999996E-2</c:v>
                </c:pt>
                <c:pt idx="184">
                  <c:v>8.5424750000000008E-2</c:v>
                </c:pt>
                <c:pt idx="185">
                  <c:v>8.3917000000000005E-2</c:v>
                </c:pt>
                <c:pt idx="186">
                  <c:v>8.4489499999999995E-2</c:v>
                </c:pt>
                <c:pt idx="187">
                  <c:v>8.4357249999999995E-2</c:v>
                </c:pt>
                <c:pt idx="188">
                  <c:v>8.3811999999999998E-2</c:v>
                </c:pt>
                <c:pt idx="189">
                  <c:v>8.2880750000000003E-2</c:v>
                </c:pt>
                <c:pt idx="190">
                  <c:v>8.4348500000000007E-2</c:v>
                </c:pt>
                <c:pt idx="191">
                  <c:v>8.3683000000000007E-2</c:v>
                </c:pt>
                <c:pt idx="192">
                  <c:v>8.5462750000000004E-2</c:v>
                </c:pt>
                <c:pt idx="193">
                  <c:v>8.5018750000000004E-2</c:v>
                </c:pt>
                <c:pt idx="194">
                  <c:v>8.5226999999999997E-2</c:v>
                </c:pt>
                <c:pt idx="195">
                  <c:v>8.4712250000000003E-2</c:v>
                </c:pt>
                <c:pt idx="196">
                  <c:v>8.4447749999999988E-2</c:v>
                </c:pt>
                <c:pt idx="197">
                  <c:v>8.5777249999999999E-2</c:v>
                </c:pt>
                <c:pt idx="198">
                  <c:v>8.6400000000000005E-2</c:v>
                </c:pt>
                <c:pt idx="199">
                  <c:v>8.6371250000000011E-2</c:v>
                </c:pt>
                <c:pt idx="200">
                  <c:v>8.6737000000000009E-2</c:v>
                </c:pt>
                <c:pt idx="201">
                  <c:v>8.7018499999999999E-2</c:v>
                </c:pt>
                <c:pt idx="202">
                  <c:v>8.688775E-2</c:v>
                </c:pt>
                <c:pt idx="203">
                  <c:v>8.7159500000000001E-2</c:v>
                </c:pt>
                <c:pt idx="204">
                  <c:v>8.7609499999999993E-2</c:v>
                </c:pt>
                <c:pt idx="205">
                  <c:v>8.8076000000000002E-2</c:v>
                </c:pt>
                <c:pt idx="206">
                  <c:v>8.7607249999999998E-2</c:v>
                </c:pt>
                <c:pt idx="207">
                  <c:v>8.7355500000000003E-2</c:v>
                </c:pt>
                <c:pt idx="208">
                  <c:v>8.8152750000000002E-2</c:v>
                </c:pt>
                <c:pt idx="209">
                  <c:v>8.8637499999999994E-2</c:v>
                </c:pt>
                <c:pt idx="210">
                  <c:v>8.8618500000000003E-2</c:v>
                </c:pt>
                <c:pt idx="211">
                  <c:v>8.9405500000000013E-2</c:v>
                </c:pt>
                <c:pt idx="212">
                  <c:v>8.9716500000000005E-2</c:v>
                </c:pt>
                <c:pt idx="213">
                  <c:v>8.9510250000000013E-2</c:v>
                </c:pt>
                <c:pt idx="214">
                  <c:v>8.9258499999999991E-2</c:v>
                </c:pt>
                <c:pt idx="215">
                  <c:v>8.9606749999999999E-2</c:v>
                </c:pt>
                <c:pt idx="216">
                  <c:v>8.9718000000000006E-2</c:v>
                </c:pt>
                <c:pt idx="217">
                  <c:v>9.0218000000000007E-2</c:v>
                </c:pt>
                <c:pt idx="218">
                  <c:v>9.0590749999999998E-2</c:v>
                </c:pt>
                <c:pt idx="219">
                  <c:v>9.1285749999999999E-2</c:v>
                </c:pt>
                <c:pt idx="220">
                  <c:v>9.0760499999999994E-2</c:v>
                </c:pt>
                <c:pt idx="221">
                  <c:v>9.111074999999999E-2</c:v>
                </c:pt>
                <c:pt idx="222">
                  <c:v>9.1603500000000004E-2</c:v>
                </c:pt>
                <c:pt idx="223">
                  <c:v>9.0404000000000012E-2</c:v>
                </c:pt>
                <c:pt idx="224">
                  <c:v>9.116175E-2</c:v>
                </c:pt>
                <c:pt idx="225">
                  <c:v>9.1407249999999995E-2</c:v>
                </c:pt>
                <c:pt idx="226">
                  <c:v>8.8441999999999993E-2</c:v>
                </c:pt>
                <c:pt idx="227">
                  <c:v>8.9450249999999995E-2</c:v>
                </c:pt>
                <c:pt idx="228">
                  <c:v>8.8241750000000008E-2</c:v>
                </c:pt>
                <c:pt idx="229">
                  <c:v>8.9074500000000001E-2</c:v>
                </c:pt>
                <c:pt idx="230">
                  <c:v>8.7659999999999988E-2</c:v>
                </c:pt>
                <c:pt idx="231">
                  <c:v>8.7415999999999994E-2</c:v>
                </c:pt>
                <c:pt idx="232">
                  <c:v>8.8372249999999999E-2</c:v>
                </c:pt>
                <c:pt idx="233">
                  <c:v>9.0670500000000001E-2</c:v>
                </c:pt>
                <c:pt idx="234">
                  <c:v>8.9921500000000015E-2</c:v>
                </c:pt>
                <c:pt idx="235">
                  <c:v>9.0201249999999997E-2</c:v>
                </c:pt>
                <c:pt idx="236">
                  <c:v>8.9703999999999992E-2</c:v>
                </c:pt>
                <c:pt idx="237">
                  <c:v>8.9674749999999998E-2</c:v>
                </c:pt>
                <c:pt idx="238">
                  <c:v>8.8901500000000008E-2</c:v>
                </c:pt>
                <c:pt idx="239">
                  <c:v>8.8876750000000004E-2</c:v>
                </c:pt>
                <c:pt idx="240">
                  <c:v>9.0126249999999991E-2</c:v>
                </c:pt>
                <c:pt idx="241">
                  <c:v>8.9468500000000006E-2</c:v>
                </c:pt>
                <c:pt idx="242">
                  <c:v>8.7431499999999995E-2</c:v>
                </c:pt>
                <c:pt idx="243">
                  <c:v>8.9020999999999989E-2</c:v>
                </c:pt>
                <c:pt idx="244">
                  <c:v>8.9813500000000004E-2</c:v>
                </c:pt>
                <c:pt idx="245">
                  <c:v>9.0766750000000007E-2</c:v>
                </c:pt>
                <c:pt idx="246">
                  <c:v>9.1271500000000005E-2</c:v>
                </c:pt>
                <c:pt idx="247">
                  <c:v>9.1777499999999998E-2</c:v>
                </c:pt>
                <c:pt idx="248">
                  <c:v>9.1410750000000013E-2</c:v>
                </c:pt>
                <c:pt idx="249">
                  <c:v>9.1728750000000012E-2</c:v>
                </c:pt>
                <c:pt idx="250">
                  <c:v>9.1727749999999997E-2</c:v>
                </c:pt>
              </c:numCache>
            </c:numRef>
          </c:val>
          <c:smooth val="0"/>
          <c:extLst>
            <c:ext xmlns:c16="http://schemas.microsoft.com/office/drawing/2014/chart" uri="{C3380CC4-5D6E-409C-BE32-E72D297353CC}">
              <c16:uniqueId val="{00000003-A7A2-482A-BFE7-B65B97A07B56}"/>
            </c:ext>
          </c:extLst>
        </c:ser>
        <c:dLbls>
          <c:showLegendKey val="0"/>
          <c:showVal val="0"/>
          <c:showCatName val="0"/>
          <c:showSerName val="0"/>
          <c:showPercent val="0"/>
          <c:showBubbleSize val="0"/>
        </c:dLbls>
        <c:smooth val="0"/>
        <c:axId val="178508744"/>
        <c:axId val="122779008"/>
      </c:lineChart>
      <c:dateAx>
        <c:axId val="178508744"/>
        <c:scaling>
          <c:orientation val="minMax"/>
          <c:min val="44197"/>
        </c:scaling>
        <c:delete val="0"/>
        <c:axPos val="b"/>
        <c:numFmt formatCode="mm\/yyyy" sourceLinked="0"/>
        <c:majorTickMark val="out"/>
        <c:minorTickMark val="in"/>
        <c:tickLblPos val="low"/>
        <c:spPr>
          <a:ln/>
        </c:spPr>
        <c:txPr>
          <a:bodyPr rot="-1500000" anchor="t" anchorCtr="1"/>
          <a:lstStyle/>
          <a:p>
            <a:pPr>
              <a:defRPr/>
            </a:pPr>
            <a:endParaRPr lang="sk-SK"/>
          </a:p>
        </c:txPr>
        <c:crossAx val="122779008"/>
        <c:crosses val="autoZero"/>
        <c:auto val="1"/>
        <c:lblOffset val="100"/>
        <c:baseTimeUnit val="days"/>
        <c:majorUnit val="1"/>
        <c:majorTimeUnit val="months"/>
      </c:dateAx>
      <c:valAx>
        <c:axId val="122779008"/>
        <c:scaling>
          <c:orientation val="minMax"/>
          <c:max val="9.4000000000000028E-2"/>
          <c:min val="4.200000000000001E-2"/>
        </c:scaling>
        <c:delete val="0"/>
        <c:axPos val="l"/>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crossAx val="178508744"/>
        <c:crosses val="autoZero"/>
        <c:crossBetween val="between"/>
        <c:majorUnit val="2.0000000000000005E-3"/>
      </c:valAx>
    </c:plotArea>
    <c:legend>
      <c:legendPos val="b"/>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lineChart>
        <c:grouping val="standard"/>
        <c:varyColors val="0"/>
        <c:ser>
          <c:idx val="0"/>
          <c:order val="0"/>
          <c:tx>
            <c:strRef>
              <c:f>'K3.4 Sociálna pomoc'!$F$193</c:f>
              <c:strCache>
                <c:ptCount val="1"/>
                <c:pt idx="0">
                  <c:v>2020</c:v>
                </c:pt>
              </c:strCache>
            </c:strRef>
          </c:tx>
          <c:spPr>
            <a:ln w="25400">
              <a:solidFill>
                <a:srgbClr val="E85E89"/>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pomoc'!$F$194:$F$205</c:f>
              <c:numCache>
                <c:formatCode>General</c:formatCode>
                <c:ptCount val="12"/>
                <c:pt idx="0">
                  <c:v>4465</c:v>
                </c:pt>
                <c:pt idx="1">
                  <c:v>4151</c:v>
                </c:pt>
                <c:pt idx="2">
                  <c:v>4277</c:v>
                </c:pt>
                <c:pt idx="3">
                  <c:v>4288</c:v>
                </c:pt>
                <c:pt idx="4">
                  <c:v>4066</c:v>
                </c:pt>
                <c:pt idx="5">
                  <c:v>3888</c:v>
                </c:pt>
                <c:pt idx="6">
                  <c:v>3746</c:v>
                </c:pt>
                <c:pt idx="7">
                  <c:v>3477</c:v>
                </c:pt>
                <c:pt idx="8">
                  <c:v>3356</c:v>
                </c:pt>
                <c:pt idx="9">
                  <c:v>3365</c:v>
                </c:pt>
                <c:pt idx="10">
                  <c:v>3291</c:v>
                </c:pt>
                <c:pt idx="11">
                  <c:v>3087</c:v>
                </c:pt>
              </c:numCache>
            </c:numRef>
          </c:val>
          <c:smooth val="0"/>
          <c:extLst>
            <c:ext xmlns:c16="http://schemas.microsoft.com/office/drawing/2014/chart" uri="{C3380CC4-5D6E-409C-BE32-E72D297353CC}">
              <c16:uniqueId val="{00000000-F489-4615-9CD8-5ED75687DE5A}"/>
            </c:ext>
          </c:extLst>
        </c:ser>
        <c:ser>
          <c:idx val="1"/>
          <c:order val="1"/>
          <c:tx>
            <c:strRef>
              <c:f>'K3.4 Sociálna pomoc'!$G$193</c:f>
              <c:strCache>
                <c:ptCount val="1"/>
                <c:pt idx="0">
                  <c:v>2021</c:v>
                </c:pt>
              </c:strCache>
            </c:strRef>
          </c:tx>
          <c:spPr>
            <a:ln w="25400">
              <a:solidFill>
                <a:srgbClr val="B7194B"/>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pomoc'!$G$194:$G$205</c:f>
              <c:numCache>
                <c:formatCode>General</c:formatCode>
                <c:ptCount val="12"/>
                <c:pt idx="0">
                  <c:v>2772</c:v>
                </c:pt>
                <c:pt idx="1">
                  <c:v>2515</c:v>
                </c:pt>
                <c:pt idx="2">
                  <c:v>2431</c:v>
                </c:pt>
                <c:pt idx="3">
                  <c:v>2390</c:v>
                </c:pt>
                <c:pt idx="4">
                  <c:v>2363</c:v>
                </c:pt>
                <c:pt idx="5">
                  <c:v>2444</c:v>
                </c:pt>
                <c:pt idx="6">
                  <c:v>2494</c:v>
                </c:pt>
                <c:pt idx="7">
                  <c:v>2718</c:v>
                </c:pt>
                <c:pt idx="8">
                  <c:v>2797</c:v>
                </c:pt>
                <c:pt idx="9">
                  <c:v>2891</c:v>
                </c:pt>
                <c:pt idx="10">
                  <c:v>2965</c:v>
                </c:pt>
                <c:pt idx="11">
                  <c:v>2964</c:v>
                </c:pt>
              </c:numCache>
            </c:numRef>
          </c:val>
          <c:smooth val="0"/>
          <c:extLst>
            <c:ext xmlns:c16="http://schemas.microsoft.com/office/drawing/2014/chart" uri="{C3380CC4-5D6E-409C-BE32-E72D297353CC}">
              <c16:uniqueId val="{00000001-F489-4615-9CD8-5ED75687DE5A}"/>
            </c:ext>
          </c:extLst>
        </c:ser>
        <c:dLbls>
          <c:showLegendKey val="0"/>
          <c:showVal val="0"/>
          <c:showCatName val="0"/>
          <c:showSerName val="0"/>
          <c:showPercent val="0"/>
          <c:showBubbleSize val="0"/>
        </c:dLbls>
        <c:smooth val="0"/>
        <c:axId val="180416968"/>
        <c:axId val="180417360"/>
      </c:lineChart>
      <c:catAx>
        <c:axId val="180416968"/>
        <c:scaling>
          <c:orientation val="minMax"/>
        </c:scaling>
        <c:delete val="0"/>
        <c:axPos val="b"/>
        <c:numFmt formatCode="General" sourceLinked="1"/>
        <c:majorTickMark val="out"/>
        <c:minorTickMark val="none"/>
        <c:tickLblPos val="nextTo"/>
        <c:crossAx val="180417360"/>
        <c:crosses val="autoZero"/>
        <c:auto val="1"/>
        <c:lblAlgn val="ctr"/>
        <c:lblOffset val="100"/>
        <c:noMultiLvlLbl val="0"/>
      </c:catAx>
      <c:valAx>
        <c:axId val="180417360"/>
        <c:scaling>
          <c:orientation val="minMax"/>
          <c:max val="4700"/>
          <c:min val="2200"/>
        </c:scaling>
        <c:delete val="0"/>
        <c:axPos val="l"/>
        <c:majorGridlines/>
        <c:numFmt formatCode="#,##0" sourceLinked="0"/>
        <c:majorTickMark val="out"/>
        <c:minorTickMark val="none"/>
        <c:tickLblPos val="nextTo"/>
        <c:crossAx val="180416968"/>
        <c:crosses val="autoZero"/>
        <c:crossBetween val="between"/>
        <c:majorUnit val="500"/>
      </c:valAx>
    </c:plotArea>
    <c:legend>
      <c:legendPos val="r"/>
      <c:layout>
        <c:manualLayout>
          <c:xMode val="edge"/>
          <c:yMode val="edge"/>
          <c:x val="0.65762929255881963"/>
          <c:y val="7.8033031386397028E-2"/>
          <c:w val="0.27500000000000002"/>
          <c:h val="6.529540353416825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AACBF"/>
              </a:solidFill>
              <a:ln w="19050">
                <a:solidFill>
                  <a:schemeClr val="lt1"/>
                </a:solidFill>
              </a:ln>
              <a:effectLst/>
            </c:spPr>
            <c:extLst>
              <c:ext xmlns:c16="http://schemas.microsoft.com/office/drawing/2014/chart" uri="{C3380CC4-5D6E-409C-BE32-E72D297353CC}">
                <c16:uniqueId val="{00000001-8A8B-4AB3-9709-1D05474B4190}"/>
              </c:ext>
            </c:extLst>
          </c:dPt>
          <c:dPt>
            <c:idx val="1"/>
            <c:bubble3D val="0"/>
            <c:spPr>
              <a:solidFill>
                <a:srgbClr val="E85E89"/>
              </a:solidFill>
              <a:ln w="19050">
                <a:solidFill>
                  <a:schemeClr val="lt1"/>
                </a:solidFill>
              </a:ln>
              <a:effectLst/>
            </c:spPr>
            <c:extLst>
              <c:ext xmlns:c16="http://schemas.microsoft.com/office/drawing/2014/chart" uri="{C3380CC4-5D6E-409C-BE32-E72D297353CC}">
                <c16:uniqueId val="{00000003-8A8B-4AB3-9709-1D05474B4190}"/>
              </c:ext>
            </c:extLst>
          </c:dPt>
          <c:dPt>
            <c:idx val="2"/>
            <c:bubble3D val="0"/>
            <c:spPr>
              <a:solidFill>
                <a:srgbClr val="B7194B"/>
              </a:solidFill>
              <a:ln w="19050">
                <a:solidFill>
                  <a:schemeClr val="lt1"/>
                </a:solidFill>
              </a:ln>
              <a:effectLst/>
            </c:spPr>
            <c:extLst>
              <c:ext xmlns:c16="http://schemas.microsoft.com/office/drawing/2014/chart" uri="{C3380CC4-5D6E-409C-BE32-E72D297353CC}">
                <c16:uniqueId val="{00000005-8A8B-4AB3-9709-1D05474B4190}"/>
              </c:ext>
            </c:extLst>
          </c:dPt>
          <c:dLbls>
            <c:dLbl>
              <c:idx val="0"/>
              <c:layout>
                <c:manualLayout>
                  <c:x val="-0.19997659690505468"/>
                  <c:y val="0.177358309009847"/>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1853997779322709"/>
                      <c:h val="0.15856496062992123"/>
                    </c:manualLayout>
                  </c15:layout>
                </c:ext>
                <c:ext xmlns:c16="http://schemas.microsoft.com/office/drawing/2014/chart" uri="{C3380CC4-5D6E-409C-BE32-E72D297353CC}">
                  <c16:uniqueId val="{00000001-8A8B-4AB3-9709-1D05474B4190}"/>
                </c:ext>
              </c:extLst>
            </c:dLbl>
            <c:dLbl>
              <c:idx val="1"/>
              <c:layout>
                <c:manualLayout>
                  <c:x val="0.23275536680267178"/>
                  <c:y val="-0.19693271567488044"/>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0761015890546855"/>
                      <c:h val="0.20041666666666666"/>
                    </c:manualLayout>
                  </c15:layout>
                </c:ext>
                <c:ext xmlns:c16="http://schemas.microsoft.com/office/drawing/2014/chart" uri="{C3380CC4-5D6E-409C-BE32-E72D297353CC}">
                  <c16:uniqueId val="{00000003-8A8B-4AB3-9709-1D05474B4190}"/>
                </c:ext>
              </c:extLst>
            </c:dLbl>
            <c:dLbl>
              <c:idx val="2"/>
              <c:layout>
                <c:manualLayout>
                  <c:x val="3.7374666643618163E-4"/>
                  <c:y val="1.7061131398692024E-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386985371735934"/>
                      <c:h val="0.13991526759702153"/>
                    </c:manualLayout>
                  </c15:layout>
                </c:ext>
                <c:ext xmlns:c16="http://schemas.microsoft.com/office/drawing/2014/chart" uri="{C3380CC4-5D6E-409C-BE32-E72D297353CC}">
                  <c16:uniqueId val="{00000005-8A8B-4AB3-9709-1D05474B4190}"/>
                </c:ext>
              </c:extLst>
            </c:dLbl>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 Sociálna pomoc'!$H$114:$J$114</c:f>
              <c:strCache>
                <c:ptCount val="3"/>
                <c:pt idx="0">
                  <c:v>OP v sume 69,40 €</c:v>
                </c:pt>
                <c:pt idx="1">
                  <c:v>OP v sume 38,10 €</c:v>
                </c:pt>
                <c:pt idx="2">
                  <c:v>OP v sume 14,90 €</c:v>
                </c:pt>
              </c:strCache>
            </c:strRef>
          </c:cat>
          <c:val>
            <c:numRef>
              <c:f>'K3.4 Sociálna pomoc'!$H$127:$J$127</c:f>
              <c:numCache>
                <c:formatCode>#,##0</c:formatCode>
                <c:ptCount val="3"/>
                <c:pt idx="0">
                  <c:v>5662.25</c:v>
                </c:pt>
                <c:pt idx="1">
                  <c:v>5893.083333333333</c:v>
                </c:pt>
                <c:pt idx="2">
                  <c:v>322.83333333333331</c:v>
                </c:pt>
              </c:numCache>
            </c:numRef>
          </c:val>
          <c:extLst>
            <c:ext xmlns:c16="http://schemas.microsoft.com/office/drawing/2014/chart" uri="{C3380CC4-5D6E-409C-BE32-E72D297353CC}">
              <c16:uniqueId val="{00000006-8A8B-4AB3-9709-1D05474B41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rgbClr val="B7194B"/>
            </a:solidFill>
            <a:ln>
              <a:noFill/>
            </a:ln>
            <a:effectLst/>
          </c:spPr>
          <c:invertIfNegative val="0"/>
          <c:cat>
            <c:strRef>
              <c:f>'K3.4 Sociálna pomoc'!$G$149:$G$172</c:f>
              <c:strCache>
                <c:ptCount val="24"/>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strCache>
            </c:strRef>
          </c:cat>
          <c:val>
            <c:numRef>
              <c:f>'K3.4 Sociálna pomoc'!$H$149:$H$172</c:f>
              <c:numCache>
                <c:formatCode>#,##0</c:formatCode>
                <c:ptCount val="24"/>
                <c:pt idx="0">
                  <c:v>939</c:v>
                </c:pt>
                <c:pt idx="1">
                  <c:v>893</c:v>
                </c:pt>
                <c:pt idx="2">
                  <c:v>759</c:v>
                </c:pt>
                <c:pt idx="3">
                  <c:v>723</c:v>
                </c:pt>
                <c:pt idx="4">
                  <c:v>794</c:v>
                </c:pt>
                <c:pt idx="5">
                  <c:v>852</c:v>
                </c:pt>
                <c:pt idx="6">
                  <c:v>881</c:v>
                </c:pt>
                <c:pt idx="7">
                  <c:v>813</c:v>
                </c:pt>
                <c:pt idx="8">
                  <c:v>765</c:v>
                </c:pt>
                <c:pt idx="9">
                  <c:v>732</c:v>
                </c:pt>
                <c:pt idx="10">
                  <c:v>719</c:v>
                </c:pt>
                <c:pt idx="11">
                  <c:v>641</c:v>
                </c:pt>
                <c:pt idx="12">
                  <c:v>511</c:v>
                </c:pt>
                <c:pt idx="13">
                  <c:v>448</c:v>
                </c:pt>
                <c:pt idx="14">
                  <c:v>358</c:v>
                </c:pt>
                <c:pt idx="15">
                  <c:v>313</c:v>
                </c:pt>
                <c:pt idx="16">
                  <c:v>272</c:v>
                </c:pt>
                <c:pt idx="17">
                  <c:v>325</c:v>
                </c:pt>
                <c:pt idx="18">
                  <c:v>319</c:v>
                </c:pt>
                <c:pt idx="19">
                  <c:v>312</c:v>
                </c:pt>
                <c:pt idx="20">
                  <c:v>389</c:v>
                </c:pt>
                <c:pt idx="21">
                  <c:v>386</c:v>
                </c:pt>
                <c:pt idx="22">
                  <c:v>376</c:v>
                </c:pt>
                <c:pt idx="23">
                  <c:v>345</c:v>
                </c:pt>
              </c:numCache>
            </c:numRef>
          </c:val>
          <c:extLst>
            <c:ext xmlns:c16="http://schemas.microsoft.com/office/drawing/2014/chart" uri="{C3380CC4-5D6E-409C-BE32-E72D297353CC}">
              <c16:uniqueId val="{00000000-32E9-464C-91D4-FB798C3667CC}"/>
            </c:ext>
          </c:extLst>
        </c:ser>
        <c:dLbls>
          <c:showLegendKey val="0"/>
          <c:showVal val="0"/>
          <c:showCatName val="0"/>
          <c:showSerName val="0"/>
          <c:showPercent val="0"/>
          <c:showBubbleSize val="0"/>
        </c:dLbls>
        <c:gapWidth val="219"/>
        <c:overlap val="-27"/>
        <c:axId val="180418928"/>
        <c:axId val="180419712"/>
      </c:barChart>
      <c:catAx>
        <c:axId val="18041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180419712"/>
        <c:crosses val="autoZero"/>
        <c:auto val="1"/>
        <c:lblAlgn val="ctr"/>
        <c:lblOffset val="100"/>
        <c:noMultiLvlLbl val="0"/>
      </c:catAx>
      <c:valAx>
        <c:axId val="18041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180418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pomoc'!$J$220</c:f>
              <c:strCache>
                <c:ptCount val="1"/>
                <c:pt idx="0">
                  <c:v>Nie sú v systéme PHN</c:v>
                </c:pt>
              </c:strCache>
            </c:strRef>
          </c:tx>
          <c:spPr>
            <a:solidFill>
              <a:srgbClr val="B7194B"/>
            </a:solidFill>
            <a:ln>
              <a:solidFill>
                <a:schemeClr val="accent1"/>
              </a:solidFill>
            </a:ln>
            <a:effectLst/>
          </c:spPr>
          <c:invertIfNegative val="0"/>
          <c:cat>
            <c:strRef>
              <c:f>'K3.4 Sociálna pomoc'!$F$221:$F$244</c:f>
              <c:strCache>
                <c:ptCount val="24"/>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strCache>
            </c:strRef>
          </c:cat>
          <c:val>
            <c:numRef>
              <c:f>'K3.4 Sociálna pomoc'!$J$221:$J$244</c:f>
              <c:numCache>
                <c:formatCode>General</c:formatCode>
                <c:ptCount val="24"/>
                <c:pt idx="0">
                  <c:v>3465</c:v>
                </c:pt>
                <c:pt idx="1">
                  <c:v>3149</c:v>
                </c:pt>
                <c:pt idx="2">
                  <c:v>3119</c:v>
                </c:pt>
                <c:pt idx="3">
                  <c:v>3175</c:v>
                </c:pt>
                <c:pt idx="4">
                  <c:v>3115</c:v>
                </c:pt>
                <c:pt idx="5">
                  <c:v>2997</c:v>
                </c:pt>
                <c:pt idx="6">
                  <c:v>2876</c:v>
                </c:pt>
                <c:pt idx="7">
                  <c:v>2644</c:v>
                </c:pt>
                <c:pt idx="8">
                  <c:v>2554</c:v>
                </c:pt>
                <c:pt idx="9">
                  <c:v>2428</c:v>
                </c:pt>
                <c:pt idx="10" formatCode="#,##0">
                  <c:v>2409</c:v>
                </c:pt>
                <c:pt idx="11">
                  <c:v>2283</c:v>
                </c:pt>
                <c:pt idx="12" formatCode="#,##0">
                  <c:v>2220</c:v>
                </c:pt>
                <c:pt idx="13">
                  <c:v>1979</c:v>
                </c:pt>
                <c:pt idx="14" formatCode="#,##0">
                  <c:v>1985</c:v>
                </c:pt>
                <c:pt idx="15" formatCode="#,##0">
                  <c:v>1921</c:v>
                </c:pt>
                <c:pt idx="16" formatCode="#,##0">
                  <c:v>1934</c:v>
                </c:pt>
                <c:pt idx="17" formatCode="#,##0">
                  <c:v>1893</c:v>
                </c:pt>
                <c:pt idx="18" formatCode="#,##0">
                  <c:v>2010</c:v>
                </c:pt>
                <c:pt idx="19" formatCode="#,##0">
                  <c:v>1896</c:v>
                </c:pt>
                <c:pt idx="20" formatCode="#,##0">
                  <c:v>2115</c:v>
                </c:pt>
                <c:pt idx="21" formatCode="#,##0">
                  <c:v>2203</c:v>
                </c:pt>
                <c:pt idx="22" formatCode="#,##0">
                  <c:v>2310</c:v>
                </c:pt>
                <c:pt idx="23" formatCode="#,##0">
                  <c:v>2391</c:v>
                </c:pt>
              </c:numCache>
            </c:numRef>
          </c:val>
          <c:extLst>
            <c:ext xmlns:c16="http://schemas.microsoft.com/office/drawing/2014/chart" uri="{C3380CC4-5D6E-409C-BE32-E72D297353CC}">
              <c16:uniqueId val="{00000000-F616-4526-B993-A9E2C8312178}"/>
            </c:ext>
          </c:extLst>
        </c:ser>
        <c:ser>
          <c:idx val="1"/>
          <c:order val="1"/>
          <c:tx>
            <c:strRef>
              <c:f>'K3.4 Sociálna pomoc'!$K$220</c:f>
              <c:strCache>
                <c:ptCount val="1"/>
                <c:pt idx="0">
                  <c:v>Sú v systéme PHN</c:v>
                </c:pt>
              </c:strCache>
            </c:strRef>
          </c:tx>
          <c:spPr>
            <a:solidFill>
              <a:schemeClr val="bg1">
                <a:lumMod val="65000"/>
              </a:schemeClr>
            </a:solidFill>
            <a:ln>
              <a:solidFill>
                <a:schemeClr val="bg1">
                  <a:lumMod val="65000"/>
                </a:schemeClr>
              </a:solidFill>
            </a:ln>
            <a:effectLst/>
          </c:spPr>
          <c:invertIfNegative val="0"/>
          <c:cat>
            <c:strRef>
              <c:f>'K3.4 Sociálna pomoc'!$F$221:$F$244</c:f>
              <c:strCache>
                <c:ptCount val="24"/>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strCache>
            </c:strRef>
          </c:cat>
          <c:val>
            <c:numRef>
              <c:f>'K3.4 Sociálna pomoc'!$K$221:$K$244</c:f>
              <c:numCache>
                <c:formatCode>General</c:formatCode>
                <c:ptCount val="24"/>
                <c:pt idx="0">
                  <c:v>1000</c:v>
                </c:pt>
                <c:pt idx="1">
                  <c:v>1002</c:v>
                </c:pt>
                <c:pt idx="2">
                  <c:v>1158</c:v>
                </c:pt>
                <c:pt idx="3">
                  <c:v>1113</c:v>
                </c:pt>
                <c:pt idx="4">
                  <c:v>951</c:v>
                </c:pt>
                <c:pt idx="5">
                  <c:v>891</c:v>
                </c:pt>
                <c:pt idx="6">
                  <c:v>870</c:v>
                </c:pt>
                <c:pt idx="7">
                  <c:v>833</c:v>
                </c:pt>
                <c:pt idx="8">
                  <c:v>802</c:v>
                </c:pt>
                <c:pt idx="9">
                  <c:v>937</c:v>
                </c:pt>
                <c:pt idx="10">
                  <c:v>882</c:v>
                </c:pt>
                <c:pt idx="11">
                  <c:v>804</c:v>
                </c:pt>
                <c:pt idx="12">
                  <c:v>552</c:v>
                </c:pt>
                <c:pt idx="13">
                  <c:v>536</c:v>
                </c:pt>
                <c:pt idx="14">
                  <c:v>446</c:v>
                </c:pt>
                <c:pt idx="15">
                  <c:v>469</c:v>
                </c:pt>
                <c:pt idx="16">
                  <c:v>429</c:v>
                </c:pt>
                <c:pt idx="17">
                  <c:v>551</c:v>
                </c:pt>
                <c:pt idx="18">
                  <c:v>484</c:v>
                </c:pt>
                <c:pt idx="19">
                  <c:v>822</c:v>
                </c:pt>
                <c:pt idx="20">
                  <c:v>682</c:v>
                </c:pt>
                <c:pt idx="21">
                  <c:v>688</c:v>
                </c:pt>
                <c:pt idx="22">
                  <c:v>655</c:v>
                </c:pt>
                <c:pt idx="23">
                  <c:v>573</c:v>
                </c:pt>
              </c:numCache>
            </c:numRef>
          </c:val>
          <c:extLst>
            <c:ext xmlns:c16="http://schemas.microsoft.com/office/drawing/2014/chart" uri="{C3380CC4-5D6E-409C-BE32-E72D297353CC}">
              <c16:uniqueId val="{00000001-F616-4526-B993-A9E2C8312178}"/>
            </c:ext>
          </c:extLst>
        </c:ser>
        <c:dLbls>
          <c:showLegendKey val="0"/>
          <c:showVal val="0"/>
          <c:showCatName val="0"/>
          <c:showSerName val="0"/>
          <c:showPercent val="0"/>
          <c:showBubbleSize val="0"/>
        </c:dLbls>
        <c:gapWidth val="219"/>
        <c:overlap val="-27"/>
        <c:axId val="216454552"/>
        <c:axId val="216454944"/>
      </c:barChart>
      <c:catAx>
        <c:axId val="21645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944"/>
        <c:crosses val="autoZero"/>
        <c:auto val="1"/>
        <c:lblAlgn val="ctr"/>
        <c:lblOffset val="100"/>
        <c:noMultiLvlLbl val="0"/>
      </c:catAx>
      <c:valAx>
        <c:axId val="216454944"/>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3575279106931696E-2"/>
          <c:w val="0.88671170446499703"/>
          <c:h val="0.6778010081509982"/>
        </c:manualLayout>
      </c:layout>
      <c:barChart>
        <c:barDir val="col"/>
        <c:grouping val="clustered"/>
        <c:varyColors val="0"/>
        <c:ser>
          <c:idx val="1"/>
          <c:order val="0"/>
          <c:tx>
            <c:strRef>
              <c:f>'K3.4 Sociálna pomoc'!$G$266</c:f>
              <c:strCache>
                <c:ptCount val="1"/>
                <c:pt idx="0">
                  <c:v>dotácia na stravu</c:v>
                </c:pt>
              </c:strCache>
            </c:strRef>
          </c:tx>
          <c:spPr>
            <a:solidFill>
              <a:sysClr val="window" lastClr="FFFFFF">
                <a:lumMod val="65000"/>
              </a:sysClr>
            </a:solidFill>
          </c:spPr>
          <c:invertIfNegative val="0"/>
          <c:cat>
            <c:strRef>
              <c:f>'K3.4 Sociálna pomoc'!$F$267:$F$274</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pomoc'!$G$267:$G$274</c:f>
              <c:numCache>
                <c:formatCode>#,##0</c:formatCode>
                <c:ptCount val="8"/>
                <c:pt idx="0">
                  <c:v>43955.4</c:v>
                </c:pt>
                <c:pt idx="1">
                  <c:v>31961.1</c:v>
                </c:pt>
                <c:pt idx="2">
                  <c:v>30988.9</c:v>
                </c:pt>
                <c:pt idx="3">
                  <c:v>37949.300000000003</c:v>
                </c:pt>
                <c:pt idx="4">
                  <c:v>43651.199999999997</c:v>
                </c:pt>
                <c:pt idx="5">
                  <c:v>40203.199999999997</c:v>
                </c:pt>
                <c:pt idx="6">
                  <c:v>64884.3</c:v>
                </c:pt>
                <c:pt idx="7">
                  <c:v>59826.7</c:v>
                </c:pt>
              </c:numCache>
            </c:numRef>
          </c:val>
          <c:extLs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216455728"/>
        <c:axId val="216456120"/>
        <c:extLst>
          <c:ext xmlns:c15="http://schemas.microsoft.com/office/drawing/2012/chart" uri="{02D57815-91ED-43cb-92C2-25804820EDAC}">
            <c15:filteredBarSeries>
              <c15:ser>
                <c:idx val="0"/>
                <c:order val="1"/>
                <c:tx>
                  <c:strRef>
                    <c:extLst>
                      <c:ext uri="{02D57815-91ED-43cb-92C2-25804820EDAC}">
                        <c15:formulaRef>
                          <c15:sqref>'K3.4 Sociálna pomoc'!$H$266</c15:sqref>
                        </c15:formulaRef>
                      </c:ext>
                    </c:extLst>
                    <c:strCache>
                      <c:ptCount val="1"/>
                      <c:pt idx="0">
                        <c:v>dotácia na školské potreby</c:v>
                      </c:pt>
                    </c:strCache>
                  </c:strRef>
                </c:tx>
                <c:spPr>
                  <a:solidFill>
                    <a:srgbClr val="E85E89"/>
                  </a:solidFill>
                </c:spPr>
                <c:invertIfNegative val="0"/>
                <c:cat>
                  <c:strRef>
                    <c:extLst>
                      <c:ext uri="{02D57815-91ED-43cb-92C2-25804820EDAC}">
                        <c15:formulaRef>
                          <c15:sqref>'K3.4 Sociálna pomoc'!$F$267:$F$274</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pomoc'!$H$267:$H$274</c15:sqref>
                        </c15:formulaRef>
                      </c:ext>
                    </c:extLst>
                    <c:numCache>
                      <c:formatCode>#,##0</c:formatCode>
                      <c:ptCount val="8"/>
                      <c:pt idx="0">
                        <c:v>136</c:v>
                      </c:pt>
                      <c:pt idx="1">
                        <c:v>317</c:v>
                      </c:pt>
                      <c:pt idx="2">
                        <c:v>272.5</c:v>
                      </c:pt>
                      <c:pt idx="3">
                        <c:v>1220.5</c:v>
                      </c:pt>
                      <c:pt idx="4">
                        <c:v>543.5</c:v>
                      </c:pt>
                      <c:pt idx="5">
                        <c:v>6493.5</c:v>
                      </c:pt>
                      <c:pt idx="6">
                        <c:v>11543</c:v>
                      </c:pt>
                      <c:pt idx="7">
                        <c:v>9441</c:v>
                      </c:pt>
                    </c:numCache>
                  </c:numRef>
                </c:val>
                <c:extLst>
                  <c:ext xmlns:c16="http://schemas.microsoft.com/office/drawing/2014/chart" uri="{C3380CC4-5D6E-409C-BE32-E72D297353CC}">
                    <c16:uniqueId val="{00000000-E37A-4B4E-8229-418301B0CC0A}"/>
                  </c:ext>
                </c:extLst>
              </c15:ser>
            </c15:filteredBarSeries>
          </c:ext>
        </c:extLst>
      </c:barChart>
      <c:catAx>
        <c:axId val="216455728"/>
        <c:scaling>
          <c:orientation val="minMax"/>
        </c:scaling>
        <c:delete val="0"/>
        <c:axPos val="b"/>
        <c:numFmt formatCode="General" sourceLinked="0"/>
        <c:majorTickMark val="out"/>
        <c:minorTickMark val="none"/>
        <c:tickLblPos val="nextTo"/>
        <c:crossAx val="216456120"/>
        <c:crosses val="autoZero"/>
        <c:auto val="1"/>
        <c:lblAlgn val="ctr"/>
        <c:lblOffset val="100"/>
        <c:noMultiLvlLbl val="0"/>
      </c:catAx>
      <c:valAx>
        <c:axId val="216456120"/>
        <c:scaling>
          <c:orientation val="minMax"/>
          <c:max val="70000"/>
          <c:min val="0"/>
        </c:scaling>
        <c:delete val="0"/>
        <c:axPos val="l"/>
        <c:majorGridlines/>
        <c:numFmt formatCode="#,##0" sourceLinked="0"/>
        <c:majorTickMark val="out"/>
        <c:minorTickMark val="none"/>
        <c:tickLblPos val="nextTo"/>
        <c:crossAx val="216455728"/>
        <c:crosses val="autoZero"/>
        <c:crossBetween val="between"/>
      </c:valAx>
    </c:plotArea>
    <c:legend>
      <c:legendPos val="t"/>
      <c:layout>
        <c:manualLayout>
          <c:xMode val="edge"/>
          <c:yMode val="edge"/>
          <c:x val="0.10522912232127138"/>
          <c:y val="7.1809403406769126E-2"/>
          <c:w val="0.35082778910192075"/>
          <c:h val="5.361521913686132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0546777729999701"/>
        </c:manualLayout>
      </c:layout>
      <c:barChart>
        <c:barDir val="col"/>
        <c:grouping val="clustered"/>
        <c:varyColors val="0"/>
        <c:ser>
          <c:idx val="0"/>
          <c:order val="1"/>
          <c:tx>
            <c:strRef>
              <c:f>'K3.4 Sociálna pomoc'!$H$266</c:f>
              <c:strCache>
                <c:ptCount val="1"/>
                <c:pt idx="0">
                  <c:v>dotácia na školské potreby</c:v>
                </c:pt>
              </c:strCache>
            </c:strRef>
          </c:tx>
          <c:spPr>
            <a:solidFill>
              <a:srgbClr val="E85E89"/>
            </a:solidFill>
          </c:spPr>
          <c:invertIfNegative val="0"/>
          <c:cat>
            <c:strRef>
              <c:f>'K3.4 Sociálna pomoc'!$F$267:$F$274</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pomoc'!$H$267:$H$274</c:f>
              <c:numCache>
                <c:formatCode>#,##0</c:formatCode>
                <c:ptCount val="8"/>
                <c:pt idx="0">
                  <c:v>136</c:v>
                </c:pt>
                <c:pt idx="1">
                  <c:v>317</c:v>
                </c:pt>
                <c:pt idx="2">
                  <c:v>272.5</c:v>
                </c:pt>
                <c:pt idx="3">
                  <c:v>1220.5</c:v>
                </c:pt>
                <c:pt idx="4">
                  <c:v>543.5</c:v>
                </c:pt>
                <c:pt idx="5">
                  <c:v>6493.5</c:v>
                </c:pt>
                <c:pt idx="6">
                  <c:v>11543</c:v>
                </c:pt>
                <c:pt idx="7">
                  <c:v>9441</c:v>
                </c:pt>
              </c:numCache>
            </c:numRef>
          </c:val>
          <c:extLs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216325872"/>
        <c:axId val="216326264"/>
        <c:extLst>
          <c:ext xmlns:c15="http://schemas.microsoft.com/office/drawing/2012/chart" uri="{02D57815-91ED-43cb-92C2-25804820EDAC}">
            <c15:filteredBarSeries>
              <c15:ser>
                <c:idx val="1"/>
                <c:order val="0"/>
                <c:tx>
                  <c:strRef>
                    <c:extLst>
                      <c:ext uri="{02D57815-91ED-43cb-92C2-25804820EDAC}">
                        <c15:formulaRef>
                          <c15:sqref>'K3.4 Sociálna pomoc'!$G$266</c15:sqref>
                        </c15:formulaRef>
                      </c:ext>
                    </c:extLst>
                    <c:strCache>
                      <c:ptCount val="1"/>
                      <c:pt idx="0">
                        <c:v>dotácia na stravu</c:v>
                      </c:pt>
                    </c:strCache>
                  </c:strRef>
                </c:tx>
                <c:spPr>
                  <a:solidFill>
                    <a:sysClr val="window" lastClr="FFFFFF">
                      <a:lumMod val="65000"/>
                    </a:sysClr>
                  </a:solidFill>
                </c:spPr>
                <c:invertIfNegative val="0"/>
                <c:cat>
                  <c:strRef>
                    <c:extLst>
                      <c:ext uri="{02D57815-91ED-43cb-92C2-25804820EDAC}">
                        <c15:formulaRef>
                          <c15:sqref>'K3.4 Sociálna pomoc'!$F$267:$F$274</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pomoc'!$G$267:$G$274</c15:sqref>
                        </c15:formulaRef>
                      </c:ext>
                    </c:extLst>
                    <c:numCache>
                      <c:formatCode>#,##0</c:formatCode>
                      <c:ptCount val="8"/>
                      <c:pt idx="0">
                        <c:v>43955.4</c:v>
                      </c:pt>
                      <c:pt idx="1">
                        <c:v>31961.1</c:v>
                      </c:pt>
                      <c:pt idx="2">
                        <c:v>30988.9</c:v>
                      </c:pt>
                      <c:pt idx="3">
                        <c:v>37949.300000000003</c:v>
                      </c:pt>
                      <c:pt idx="4">
                        <c:v>43651.199999999997</c:v>
                      </c:pt>
                      <c:pt idx="5">
                        <c:v>40203.199999999997</c:v>
                      </c:pt>
                      <c:pt idx="6">
                        <c:v>64884.3</c:v>
                      </c:pt>
                      <c:pt idx="7">
                        <c:v>59826.7</c:v>
                      </c:pt>
                    </c:numCache>
                  </c:numRef>
                </c:val>
                <c:extLst>
                  <c:ext xmlns:c16="http://schemas.microsoft.com/office/drawing/2014/chart" uri="{C3380CC4-5D6E-409C-BE32-E72D297353CC}">
                    <c16:uniqueId val="{00000001-E37A-4B4E-8229-418301B0CC0A}"/>
                  </c:ext>
                </c:extLst>
              </c15:ser>
            </c15:filteredBarSeries>
          </c:ext>
        </c:extLst>
      </c:barChart>
      <c:catAx>
        <c:axId val="216325872"/>
        <c:scaling>
          <c:orientation val="minMax"/>
        </c:scaling>
        <c:delete val="0"/>
        <c:axPos val="b"/>
        <c:numFmt formatCode="General" sourceLinked="0"/>
        <c:majorTickMark val="out"/>
        <c:minorTickMark val="none"/>
        <c:tickLblPos val="nextTo"/>
        <c:crossAx val="216326264"/>
        <c:crosses val="autoZero"/>
        <c:auto val="1"/>
        <c:lblAlgn val="ctr"/>
        <c:lblOffset val="100"/>
        <c:noMultiLvlLbl val="0"/>
      </c:catAx>
      <c:valAx>
        <c:axId val="216326264"/>
        <c:scaling>
          <c:orientation val="minMax"/>
          <c:max val="12000"/>
          <c:min val="0"/>
        </c:scaling>
        <c:delete val="0"/>
        <c:axPos val="l"/>
        <c:majorGridlines/>
        <c:numFmt formatCode="#,##0" sourceLinked="0"/>
        <c:majorTickMark val="out"/>
        <c:minorTickMark val="none"/>
        <c:tickLblPos val="nextTo"/>
        <c:crossAx val="216325872"/>
        <c:crosses val="autoZero"/>
        <c:crossBetween val="between"/>
        <c:majorUnit val="2000"/>
      </c:valAx>
    </c:plotArea>
    <c:legend>
      <c:legendPos val="t"/>
      <c:layout>
        <c:manualLayout>
          <c:xMode val="edge"/>
          <c:yMode val="edge"/>
          <c:x val="0.10734636487791346"/>
          <c:y val="6.6765565563666127E-2"/>
          <c:w val="0.35082778910192075"/>
          <c:h val="7.5464286045067441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77121826027807183"/>
        </c:manualLayout>
      </c:layout>
      <c:barChart>
        <c:barDir val="col"/>
        <c:grouping val="clustered"/>
        <c:varyColors val="0"/>
        <c:ser>
          <c:idx val="1"/>
          <c:order val="0"/>
          <c:spPr>
            <a:solidFill>
              <a:srgbClr val="B8194B"/>
            </a:solidFill>
            <a:ln>
              <a:solidFill>
                <a:srgbClr val="B8194B"/>
              </a:solidFill>
            </a:ln>
          </c:spPr>
          <c:invertIfNegative val="0"/>
          <c:cat>
            <c:strRef>
              <c:f>'K3.4 Sociálna pomoc'!$F$313:$F$322</c:f>
              <c:strCache>
                <c:ptCount val="10"/>
                <c:pt idx="0">
                  <c:v>15 - 19 rokov</c:v>
                </c:pt>
                <c:pt idx="1">
                  <c:v>20 - 24 rokov</c:v>
                </c:pt>
                <c:pt idx="2">
                  <c:v>25 - 29 rokov</c:v>
                </c:pt>
                <c:pt idx="3">
                  <c:v>30 - 34 rokov</c:v>
                </c:pt>
                <c:pt idx="4">
                  <c:v>35 - 39 rokov</c:v>
                </c:pt>
                <c:pt idx="5">
                  <c:v>40 - 44 rokov</c:v>
                </c:pt>
                <c:pt idx="6">
                  <c:v>45 - 49 rokov</c:v>
                </c:pt>
                <c:pt idx="7">
                  <c:v>50 - 54 rokov</c:v>
                </c:pt>
                <c:pt idx="8">
                  <c:v>55 - 59 rokov</c:v>
                </c:pt>
                <c:pt idx="9">
                  <c:v>60 a viac rokov</c:v>
                </c:pt>
              </c:strCache>
            </c:strRef>
          </c:cat>
          <c:val>
            <c:numRef>
              <c:f>'K3.4 Sociálna pomoc'!$G$313:$G$322</c:f>
              <c:numCache>
                <c:formatCode>#,##0</c:formatCode>
                <c:ptCount val="10"/>
                <c:pt idx="0">
                  <c:v>149.57142857142858</c:v>
                </c:pt>
                <c:pt idx="1">
                  <c:v>3243.1428571428573</c:v>
                </c:pt>
                <c:pt idx="2">
                  <c:v>3423.1428571428573</c:v>
                </c:pt>
                <c:pt idx="3">
                  <c:v>3004.2857142857142</c:v>
                </c:pt>
                <c:pt idx="4">
                  <c:v>2943.5714285714284</c:v>
                </c:pt>
                <c:pt idx="5">
                  <c:v>2763.5714285714284</c:v>
                </c:pt>
                <c:pt idx="6">
                  <c:v>2594.1428571428573</c:v>
                </c:pt>
                <c:pt idx="7">
                  <c:v>2071.2857142857142</c:v>
                </c:pt>
                <c:pt idx="8">
                  <c:v>1906.5714285714287</c:v>
                </c:pt>
                <c:pt idx="9">
                  <c:v>954.42857142857144</c:v>
                </c:pt>
              </c:numCache>
            </c:numRef>
          </c:val>
          <c:extLst xmlns:c15="http://schemas.microsoft.com/office/drawing/2012/char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216327048"/>
        <c:axId val="216327440"/>
        <c:extLst/>
      </c:barChart>
      <c:catAx>
        <c:axId val="216327048"/>
        <c:scaling>
          <c:orientation val="minMax"/>
        </c:scaling>
        <c:delete val="0"/>
        <c:axPos val="b"/>
        <c:numFmt formatCode="General" sourceLinked="0"/>
        <c:majorTickMark val="out"/>
        <c:minorTickMark val="none"/>
        <c:tickLblPos val="nextTo"/>
        <c:txPr>
          <a:bodyPr/>
          <a:lstStyle/>
          <a:p>
            <a:pPr>
              <a:defRPr>
                <a:latin typeface="Arial Narrow" panose="020B0606020202030204" pitchFamily="34" charset="0"/>
              </a:defRPr>
            </a:pPr>
            <a:endParaRPr lang="sk-SK"/>
          </a:p>
        </c:txPr>
        <c:crossAx val="216327440"/>
        <c:crosses val="autoZero"/>
        <c:auto val="1"/>
        <c:lblAlgn val="ctr"/>
        <c:lblOffset val="100"/>
        <c:noMultiLvlLbl val="0"/>
      </c:catAx>
      <c:valAx>
        <c:axId val="216327440"/>
        <c:scaling>
          <c:orientation val="minMax"/>
          <c:max val="3500"/>
          <c:min val="0"/>
        </c:scaling>
        <c:delete val="0"/>
        <c:axPos val="l"/>
        <c:majorGridlines/>
        <c:numFmt formatCode="#,##0" sourceLinked="0"/>
        <c:majorTickMark val="out"/>
        <c:minorTickMark val="none"/>
        <c:tickLblPos val="nextTo"/>
        <c:crossAx val="216327048"/>
        <c:crosses val="autoZero"/>
        <c:crossBetween val="between"/>
        <c:majorUnit val="500"/>
      </c:valAx>
    </c:plotArea>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6466433961273286"/>
        </c:manualLayout>
      </c:layout>
      <c:barChart>
        <c:barDir val="col"/>
        <c:grouping val="clustered"/>
        <c:varyColors val="0"/>
        <c:ser>
          <c:idx val="1"/>
          <c:order val="0"/>
          <c:spPr>
            <a:gradFill flip="none" rotWithShape="1">
              <a:gsLst>
                <a:gs pos="10000">
                  <a:srgbClr val="FAACBF"/>
                </a:gs>
                <a:gs pos="50000">
                  <a:srgbClr val="CC0000">
                    <a:tint val="44500"/>
                    <a:satMod val="160000"/>
                  </a:srgbClr>
                </a:gs>
                <a:gs pos="100000">
                  <a:srgbClr val="CC0000">
                    <a:tint val="23500"/>
                    <a:satMod val="160000"/>
                  </a:srgbClr>
                </a:gs>
              </a:gsLst>
              <a:path path="circle">
                <a:fillToRect l="100000" b="100000"/>
              </a:path>
              <a:tileRect t="-100000" r="-100000"/>
            </a:gradFill>
          </c:spPr>
          <c:invertIfNegative val="0"/>
          <c:cat>
            <c:strRef>
              <c:f>'K3.4 Sociálna pomoc'!$F$331:$F$338</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pomoc'!$G$331:$G$338</c:f>
              <c:numCache>
                <c:formatCode>General</c:formatCode>
                <c:ptCount val="8"/>
                <c:pt idx="0">
                  <c:v>1695.8571428571429</c:v>
                </c:pt>
                <c:pt idx="1">
                  <c:v>1321.2857142857142</c:v>
                </c:pt>
                <c:pt idx="2">
                  <c:v>2138.1428571428573</c:v>
                </c:pt>
                <c:pt idx="3">
                  <c:v>2267</c:v>
                </c:pt>
                <c:pt idx="4">
                  <c:v>3394</c:v>
                </c:pt>
                <c:pt idx="5">
                  <c:v>3140.1428571428573</c:v>
                </c:pt>
                <c:pt idx="6">
                  <c:v>5701.1428571428569</c:v>
                </c:pt>
                <c:pt idx="7">
                  <c:v>3396.1428571428573</c:v>
                </c:pt>
              </c:numCache>
            </c:numRef>
          </c:val>
          <c:extLst xmlns:c15="http://schemas.microsoft.com/office/drawing/2012/char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216328224"/>
        <c:axId val="216328616"/>
        <c:extLst/>
      </c:barChart>
      <c:catAx>
        <c:axId val="216328224"/>
        <c:scaling>
          <c:orientation val="minMax"/>
        </c:scaling>
        <c:delete val="0"/>
        <c:axPos val="b"/>
        <c:numFmt formatCode="General" sourceLinked="0"/>
        <c:majorTickMark val="out"/>
        <c:minorTickMark val="none"/>
        <c:tickLblPos val="nextTo"/>
        <c:txPr>
          <a:bodyPr/>
          <a:lstStyle/>
          <a:p>
            <a:pPr>
              <a:defRPr>
                <a:latin typeface="Arial Narrow" panose="020B0606020202030204" pitchFamily="34" charset="0"/>
              </a:defRPr>
            </a:pPr>
            <a:endParaRPr lang="sk-SK"/>
          </a:p>
        </c:txPr>
        <c:crossAx val="216328616"/>
        <c:crosses val="autoZero"/>
        <c:auto val="1"/>
        <c:lblAlgn val="ctr"/>
        <c:lblOffset val="100"/>
        <c:noMultiLvlLbl val="0"/>
      </c:catAx>
      <c:valAx>
        <c:axId val="216328616"/>
        <c:scaling>
          <c:orientation val="minMax"/>
          <c:max val="5600"/>
          <c:min val="700"/>
        </c:scaling>
        <c:delete val="0"/>
        <c:axPos val="l"/>
        <c:majorGridlines/>
        <c:numFmt formatCode="#,##0" sourceLinked="0"/>
        <c:majorTickMark val="out"/>
        <c:minorTickMark val="none"/>
        <c:tickLblPos val="nextTo"/>
        <c:crossAx val="216328224"/>
        <c:crosses val="autoZero"/>
        <c:crossBetween val="between"/>
        <c:majorUnit val="700"/>
      </c:valAx>
    </c:plotArea>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barChart>
        <c:barDir val="col"/>
        <c:grouping val="clustered"/>
        <c:varyColors val="0"/>
        <c:ser>
          <c:idx val="1"/>
          <c:order val="0"/>
          <c:tx>
            <c:strRef>
              <c:f>'K3.4 Sociálna pomoc'!$H$248</c:f>
              <c:strCache>
                <c:ptCount val="1"/>
                <c:pt idx="0">
                  <c:v>2021</c:v>
                </c:pt>
              </c:strCache>
            </c:strRef>
          </c:tx>
          <c:spPr>
            <a:solidFill>
              <a:srgbClr val="B8194B"/>
            </a:solidFill>
            <a:ln>
              <a:solidFill>
                <a:srgbClr val="B8194B"/>
              </a:solidFill>
            </a:ln>
          </c:spPr>
          <c:invertIfNegative val="0"/>
          <c:cat>
            <c:strRef>
              <c:f>'K3.4 Sociálna pomoc'!$F$249:$F$260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pomoc'!$H$249:$H$260</c:f>
              <c:numCache>
                <c:formatCode>#,##0</c:formatCode>
                <c:ptCount val="12"/>
                <c:pt idx="0">
                  <c:v>497038</c:v>
                </c:pt>
                <c:pt idx="1">
                  <c:v>507053</c:v>
                </c:pt>
                <c:pt idx="2">
                  <c:v>508941</c:v>
                </c:pt>
                <c:pt idx="3">
                  <c:v>509164</c:v>
                </c:pt>
                <c:pt idx="4">
                  <c:v>509286</c:v>
                </c:pt>
                <c:pt idx="5">
                  <c:v>509411</c:v>
                </c:pt>
                <c:pt idx="6">
                  <c:v>57891</c:v>
                </c:pt>
                <c:pt idx="7">
                  <c:v>58431</c:v>
                </c:pt>
                <c:pt idx="8">
                  <c:v>92237</c:v>
                </c:pt>
                <c:pt idx="9">
                  <c:v>95150</c:v>
                </c:pt>
                <c:pt idx="10">
                  <c:v>95613</c:v>
                </c:pt>
                <c:pt idx="11">
                  <c:v>94346</c:v>
                </c:pt>
              </c:numCache>
            </c:numRef>
          </c:val>
          <c:extLst>
            <c:ext xmlns:c16="http://schemas.microsoft.com/office/drawing/2014/chart" uri="{C3380CC4-5D6E-409C-BE32-E72D297353CC}">
              <c16:uniqueId val="{00000001-EF38-4D01-B073-64F32612F9A1}"/>
            </c:ext>
          </c:extLst>
        </c:ser>
        <c:ser>
          <c:idx val="0"/>
          <c:order val="1"/>
          <c:tx>
            <c:strRef>
              <c:f>'K3.4 Sociálna pomoc'!$G$248</c:f>
              <c:strCache>
                <c:ptCount val="1"/>
                <c:pt idx="0">
                  <c:v>2020</c:v>
                </c:pt>
              </c:strCache>
            </c:strRef>
          </c:tx>
          <c:spPr>
            <a:solidFill>
              <a:srgbClr val="E85E89"/>
            </a:solidFill>
            <a:ln>
              <a:solidFill>
                <a:srgbClr val="E85E89"/>
              </a:solidFill>
            </a:ln>
          </c:spPr>
          <c:invertIfNegative val="0"/>
          <c:cat>
            <c:strRef>
              <c:f>'K3.4 Sociálna pomoc'!$F$249:$F$260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pomoc'!$G$249:$G$260</c:f>
              <c:numCache>
                <c:formatCode>#,##0</c:formatCode>
                <c:ptCount val="12"/>
                <c:pt idx="0">
                  <c:v>499918</c:v>
                </c:pt>
                <c:pt idx="1">
                  <c:v>501463</c:v>
                </c:pt>
                <c:pt idx="2">
                  <c:v>501574</c:v>
                </c:pt>
                <c:pt idx="3">
                  <c:v>501586</c:v>
                </c:pt>
                <c:pt idx="4">
                  <c:v>501587</c:v>
                </c:pt>
                <c:pt idx="5">
                  <c:v>501606</c:v>
                </c:pt>
                <c:pt idx="6">
                  <c:v>57491</c:v>
                </c:pt>
                <c:pt idx="7">
                  <c:v>57489</c:v>
                </c:pt>
                <c:pt idx="8">
                  <c:v>517376</c:v>
                </c:pt>
                <c:pt idx="9">
                  <c:v>517585</c:v>
                </c:pt>
                <c:pt idx="10">
                  <c:v>517697</c:v>
                </c:pt>
                <c:pt idx="11">
                  <c:v>517730</c:v>
                </c:pt>
              </c:numCache>
            </c:numRef>
          </c:val>
          <c:extLst>
            <c:ext xmlns:c16="http://schemas.microsoft.com/office/drawing/2014/chart" uri="{C3380CC4-5D6E-409C-BE32-E72D297353CC}">
              <c16:uniqueId val="{00000000-EF38-4D01-B073-64F32612F9A1}"/>
            </c:ext>
          </c:extLst>
        </c:ser>
        <c:dLbls>
          <c:showLegendKey val="0"/>
          <c:showVal val="0"/>
          <c:showCatName val="0"/>
          <c:showSerName val="0"/>
          <c:showPercent val="0"/>
          <c:showBubbleSize val="0"/>
        </c:dLbls>
        <c:gapWidth val="150"/>
        <c:overlap val="-5"/>
        <c:axId val="216329400"/>
        <c:axId val="216821608"/>
      </c:barChart>
      <c:catAx>
        <c:axId val="216329400"/>
        <c:scaling>
          <c:orientation val="minMax"/>
        </c:scaling>
        <c:delete val="0"/>
        <c:axPos val="b"/>
        <c:numFmt formatCode="General" sourceLinked="1"/>
        <c:majorTickMark val="none"/>
        <c:minorTickMark val="none"/>
        <c:tickLblPos val="nextTo"/>
        <c:crossAx val="216821608"/>
        <c:crosses val="autoZero"/>
        <c:auto val="0"/>
        <c:lblAlgn val="ctr"/>
        <c:lblOffset val="100"/>
        <c:noMultiLvlLbl val="0"/>
      </c:catAx>
      <c:valAx>
        <c:axId val="216821608"/>
        <c:scaling>
          <c:orientation val="minMax"/>
          <c:max val="600000"/>
          <c:min val="0"/>
        </c:scaling>
        <c:delete val="0"/>
        <c:axPos val="l"/>
        <c:majorGridlines/>
        <c:numFmt formatCode="#,##0" sourceLinked="0"/>
        <c:majorTickMark val="out"/>
        <c:minorTickMark val="none"/>
        <c:tickLblPos val="nextTo"/>
        <c:crossAx val="216329400"/>
        <c:crossesAt val="1"/>
        <c:crossBetween val="between"/>
        <c:majorUnit val="100000"/>
      </c:valAx>
    </c:plotArea>
    <c:legend>
      <c:legendPos val="r"/>
      <c:layout>
        <c:manualLayout>
          <c:xMode val="edge"/>
          <c:yMode val="edge"/>
          <c:x val="0.77181136203914857"/>
          <c:y val="5.5203796955628687E-2"/>
          <c:w val="0.18875933557246657"/>
          <c:h val="9.002669996572623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'K3.3.7 Náhradné výživné'!$Q$4</c:f>
              <c:strCache>
                <c:ptCount val="1"/>
                <c:pt idx="0">
                  <c:v>neplatené výživné (deti) 2020</c:v>
                </c:pt>
              </c:strCache>
            </c:strRef>
          </c:tx>
          <c:spPr>
            <a:ln>
              <a:solidFill>
                <a:srgbClr val="E85E89"/>
              </a:solidFill>
            </a:ln>
          </c:spPr>
          <c:marker>
            <c:symbol val="square"/>
            <c:size val="6"/>
            <c:spPr>
              <a:solidFill>
                <a:srgbClr val="E85E89"/>
              </a:solidFill>
              <a:ln>
                <a:solidFill>
                  <a:srgbClr val="E85E89"/>
                </a:solidFill>
              </a:ln>
            </c:spPr>
          </c:marker>
          <c:cat>
            <c:strRef>
              <c:f>'K3.3.7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'K3.3.7 Náhradné výživné'!$Q$5:$Q$16</c:f>
              <c:numCache>
                <c:formatCode>#,##0</c:formatCode>
                <c:ptCount val="12"/>
                <c:pt idx="0">
                  <c:v>6134</c:v>
                </c:pt>
                <c:pt idx="1">
                  <c:v>6336</c:v>
                </c:pt>
                <c:pt idx="2">
                  <c:v>6478</c:v>
                </c:pt>
                <c:pt idx="3">
                  <c:v>6581</c:v>
                </c:pt>
                <c:pt idx="4">
                  <c:v>6716</c:v>
                </c:pt>
                <c:pt idx="5">
                  <c:v>6827</c:v>
                </c:pt>
                <c:pt idx="6">
                  <c:v>6938</c:v>
                </c:pt>
                <c:pt idx="7">
                  <c:v>6829</c:v>
                </c:pt>
                <c:pt idx="8">
                  <c:v>6945</c:v>
                </c:pt>
                <c:pt idx="9">
                  <c:v>6779</c:v>
                </c:pt>
                <c:pt idx="10">
                  <c:v>6768</c:v>
                </c:pt>
                <c:pt idx="11">
                  <c:v>6864</c:v>
                </c:pt>
              </c:numCache>
            </c:numRef>
          </c:val>
          <c:smooth val="0"/>
          <c:extLst>
            <c:ext xmlns:c16="http://schemas.microsoft.com/office/drawing/2014/chart" uri="{C3380CC4-5D6E-409C-BE32-E72D297353CC}">
              <c16:uniqueId val="{00000000-BFCD-4613-A0E6-2FFBC9CFDF18}"/>
            </c:ext>
          </c:extLst>
        </c:ser>
        <c:ser>
          <c:idx val="0"/>
          <c:order val="1"/>
          <c:tx>
            <c:strRef>
              <c:f>'K3.3.7 Náhradné výživné'!$U$4</c:f>
              <c:strCache>
                <c:ptCount val="1"/>
                <c:pt idx="0">
                  <c:v>neplatené výživné (deti) 2021</c:v>
                </c:pt>
              </c:strCache>
            </c:strRef>
          </c:tx>
          <c:spPr>
            <a:ln>
              <a:solidFill>
                <a:srgbClr val="9BBBD9"/>
              </a:solidFill>
            </a:ln>
          </c:spPr>
          <c:marker>
            <c:symbol val="square"/>
            <c:size val="6"/>
            <c:spPr>
              <a:solidFill>
                <a:srgbClr val="9BBBD9"/>
              </a:solidFill>
              <a:ln>
                <a:solidFill>
                  <a:srgbClr val="9BBBD9"/>
                </a:solidFill>
              </a:ln>
            </c:spPr>
          </c:marker>
          <c:cat>
            <c:strRef>
              <c:f>'K3.3.7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'K3.3.7 Náhradné výživné'!$U$5:$U$16</c:f>
              <c:numCache>
                <c:formatCode>#,##0</c:formatCode>
                <c:ptCount val="12"/>
                <c:pt idx="0">
                  <c:v>6835</c:v>
                </c:pt>
                <c:pt idx="1">
                  <c:v>6825</c:v>
                </c:pt>
                <c:pt idx="2">
                  <c:v>6839</c:v>
                </c:pt>
                <c:pt idx="3">
                  <c:v>6790</c:v>
                </c:pt>
                <c:pt idx="4">
                  <c:v>6822</c:v>
                </c:pt>
                <c:pt idx="5">
                  <c:v>6780</c:v>
                </c:pt>
                <c:pt idx="6">
                  <c:v>6735</c:v>
                </c:pt>
                <c:pt idx="7">
                  <c:v>6698</c:v>
                </c:pt>
                <c:pt idx="8">
                  <c:v>6721</c:v>
                </c:pt>
                <c:pt idx="9">
                  <c:v>6399</c:v>
                </c:pt>
                <c:pt idx="10">
                  <c:v>6351</c:v>
                </c:pt>
                <c:pt idx="11">
                  <c:v>6374</c:v>
                </c:pt>
              </c:numCache>
            </c:numRef>
          </c:val>
          <c:smooth val="0"/>
          <c:extLs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216822392"/>
        <c:axId val="216822784"/>
      </c:lineChart>
      <c:lineChart>
        <c:grouping val="standard"/>
        <c:varyColors val="0"/>
        <c:ser>
          <c:idx val="2"/>
          <c:order val="2"/>
          <c:tx>
            <c:strRef>
              <c:f>'K3.3.7 Náhradné výživné'!$R$4</c:f>
              <c:strCache>
                <c:ptCount val="1"/>
                <c:pt idx="0">
                  <c:v>sirotský dôchodok (deti) 2020</c:v>
                </c:pt>
              </c:strCache>
            </c:strRef>
          </c:tx>
          <c:spPr>
            <a:ln>
              <a:solidFill>
                <a:schemeClr val="bg1">
                  <a:lumMod val="65000"/>
                </a:schemeClr>
              </a:solidFill>
            </a:ln>
          </c:spPr>
          <c:marker>
            <c:symbol val="triangle"/>
            <c:size val="6"/>
            <c:spPr>
              <a:solidFill>
                <a:schemeClr val="bg1">
                  <a:lumMod val="65000"/>
                </a:schemeClr>
              </a:solidFill>
              <a:ln w="19050">
                <a:solidFill>
                  <a:schemeClr val="bg1">
                    <a:lumMod val="65000"/>
                  </a:schemeClr>
                </a:solidFill>
              </a:ln>
            </c:spPr>
          </c:marker>
          <c:cat>
            <c:strRef>
              <c:f>'K3.3.7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'K3.3.7 Náhradné výživné'!$R$5:$R$16</c:f>
              <c:numCache>
                <c:formatCode>#,##0</c:formatCode>
                <c:ptCount val="12"/>
                <c:pt idx="0">
                  <c:v>818</c:v>
                </c:pt>
                <c:pt idx="1">
                  <c:v>816</c:v>
                </c:pt>
                <c:pt idx="2">
                  <c:v>826</c:v>
                </c:pt>
                <c:pt idx="3">
                  <c:v>827</c:v>
                </c:pt>
                <c:pt idx="4">
                  <c:v>838</c:v>
                </c:pt>
                <c:pt idx="5">
                  <c:v>869</c:v>
                </c:pt>
                <c:pt idx="6">
                  <c:v>890</c:v>
                </c:pt>
                <c:pt idx="7">
                  <c:v>886</c:v>
                </c:pt>
                <c:pt idx="8">
                  <c:v>902</c:v>
                </c:pt>
                <c:pt idx="9">
                  <c:v>892</c:v>
                </c:pt>
                <c:pt idx="10">
                  <c:v>892</c:v>
                </c:pt>
                <c:pt idx="11">
                  <c:v>904</c:v>
                </c:pt>
              </c:numCache>
            </c:numRef>
          </c:val>
          <c:smooth val="0"/>
          <c:extLst>
            <c:ext xmlns:c16="http://schemas.microsoft.com/office/drawing/2014/chart" uri="{C3380CC4-5D6E-409C-BE32-E72D297353CC}">
              <c16:uniqueId val="{00000002-BFCD-4613-A0E6-2FFBC9CFDF18}"/>
            </c:ext>
          </c:extLst>
        </c:ser>
        <c:ser>
          <c:idx val="3"/>
          <c:order val="3"/>
          <c:tx>
            <c:strRef>
              <c:f>'K3.3.7 Náhradné výživné'!$V$4</c:f>
              <c:strCache>
                <c:ptCount val="1"/>
                <c:pt idx="0">
                  <c:v>sirotský dôchodok (deti) 2021</c:v>
                </c:pt>
              </c:strCache>
            </c:strRef>
          </c:tx>
          <c:spPr>
            <a:ln>
              <a:solidFill>
                <a:srgbClr val="B7194B"/>
              </a:solidFill>
            </a:ln>
          </c:spPr>
          <c:marker>
            <c:symbol val="triangle"/>
            <c:size val="6"/>
            <c:spPr>
              <a:solidFill>
                <a:srgbClr val="B7194B"/>
              </a:solidFill>
              <a:ln w="15875">
                <a:solidFill>
                  <a:srgbClr val="B7194B"/>
                </a:solidFill>
              </a:ln>
            </c:spPr>
          </c:marker>
          <c:cat>
            <c:strRef>
              <c:f>'K3.3.7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'K3.3.7 Náhradné výživné'!$V$5:$V$16</c:f>
              <c:numCache>
                <c:formatCode>#,##0</c:formatCode>
                <c:ptCount val="12"/>
                <c:pt idx="0">
                  <c:v>904</c:v>
                </c:pt>
                <c:pt idx="1">
                  <c:v>931</c:v>
                </c:pt>
                <c:pt idx="2">
                  <c:v>938</c:v>
                </c:pt>
                <c:pt idx="3">
                  <c:v>940</c:v>
                </c:pt>
                <c:pt idx="4">
                  <c:v>952</c:v>
                </c:pt>
                <c:pt idx="5">
                  <c:v>963</c:v>
                </c:pt>
                <c:pt idx="6">
                  <c:v>1007</c:v>
                </c:pt>
                <c:pt idx="7">
                  <c:v>1040</c:v>
                </c:pt>
                <c:pt idx="8">
                  <c:v>1062</c:v>
                </c:pt>
                <c:pt idx="9">
                  <c:v>1028</c:v>
                </c:pt>
                <c:pt idx="10">
                  <c:v>1033</c:v>
                </c:pt>
                <c:pt idx="11">
                  <c:v>1054</c:v>
                </c:pt>
              </c:numCache>
            </c:numRef>
          </c:val>
          <c:smooth val="0"/>
          <c:extLs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216823176"/>
        <c:axId val="216823568"/>
      </c:lineChart>
      <c:catAx>
        <c:axId val="216822392"/>
        <c:scaling>
          <c:orientation val="minMax"/>
        </c:scaling>
        <c:delete val="0"/>
        <c:axPos val="b"/>
        <c:numFmt formatCode="General" sourceLinked="1"/>
        <c:majorTickMark val="out"/>
        <c:minorTickMark val="none"/>
        <c:tickLblPos val="nextTo"/>
        <c:txPr>
          <a:bodyPr rot="-2520000" vert="horz"/>
          <a:lstStyle/>
          <a:p>
            <a:pPr>
              <a:defRPr/>
            </a:pPr>
            <a:endParaRPr lang="sk-SK"/>
          </a:p>
        </c:txPr>
        <c:crossAx val="216822784"/>
        <c:crosses val="autoZero"/>
        <c:auto val="1"/>
        <c:lblAlgn val="ctr"/>
        <c:lblOffset val="100"/>
        <c:noMultiLvlLbl val="0"/>
      </c:catAx>
      <c:valAx>
        <c:axId val="216822784"/>
        <c:scaling>
          <c:orientation val="minMax"/>
          <c:min val="60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216822392"/>
        <c:crosses val="autoZero"/>
        <c:crossBetween val="between"/>
      </c:valAx>
      <c:catAx>
        <c:axId val="216823176"/>
        <c:scaling>
          <c:orientation val="minMax"/>
        </c:scaling>
        <c:delete val="1"/>
        <c:axPos val="b"/>
        <c:numFmt formatCode="General" sourceLinked="1"/>
        <c:majorTickMark val="out"/>
        <c:minorTickMark val="none"/>
        <c:tickLblPos val="none"/>
        <c:crossAx val="216823568"/>
        <c:crosses val="autoZero"/>
        <c:auto val="1"/>
        <c:lblAlgn val="ctr"/>
        <c:lblOffset val="100"/>
        <c:noMultiLvlLbl val="0"/>
      </c:catAx>
      <c:valAx>
        <c:axId val="216823568"/>
        <c:scaling>
          <c:orientation val="minMax"/>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216823176"/>
        <c:crosses val="max"/>
        <c:crossBetween val="between"/>
      </c:valAx>
    </c:plotArea>
    <c:legend>
      <c:legendPos val="r"/>
      <c:layout>
        <c:manualLayout>
          <c:xMode val="edge"/>
          <c:yMode val="edge"/>
          <c:x val="0.11320882191776058"/>
          <c:y val="0.8540323763877341"/>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585688828452629E-2"/>
          <c:y val="3.9486932539508815E-2"/>
          <c:w val="0.87460585020145043"/>
          <c:h val="0.70191712372030179"/>
        </c:manualLayout>
      </c:layout>
      <c:lineChart>
        <c:grouping val="standard"/>
        <c:varyColors val="0"/>
        <c:ser>
          <c:idx val="1"/>
          <c:order val="0"/>
          <c:tx>
            <c:strRef>
              <c:f>'K3.3 Štátna sociálna podpora'!$J$22</c:f>
              <c:strCache>
                <c:ptCount val="1"/>
                <c:pt idx="0">
                  <c:v>2020</c:v>
                </c:pt>
              </c:strCache>
            </c:strRef>
          </c:tx>
          <c:spPr>
            <a:ln>
              <a:solidFill>
                <a:srgbClr val="E85E89"/>
              </a:solidFill>
            </a:ln>
          </c:spPr>
          <c:marker>
            <c:spPr>
              <a:solidFill>
                <a:srgbClr val="E85E89"/>
              </a:solidFill>
              <a:ln>
                <a:solidFill>
                  <a:srgbClr val="E85E89"/>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podpora'!$J$23:$J$34</c:f>
              <c:numCache>
                <c:formatCode>#,##0</c:formatCode>
                <c:ptCount val="12"/>
                <c:pt idx="0">
                  <c:v>138827</c:v>
                </c:pt>
                <c:pt idx="1">
                  <c:v>142040</c:v>
                </c:pt>
                <c:pt idx="2">
                  <c:v>142696</c:v>
                </c:pt>
                <c:pt idx="3">
                  <c:v>142297</c:v>
                </c:pt>
                <c:pt idx="4">
                  <c:v>142640</c:v>
                </c:pt>
                <c:pt idx="5">
                  <c:v>143014</c:v>
                </c:pt>
                <c:pt idx="6">
                  <c:v>142949</c:v>
                </c:pt>
                <c:pt idx="7">
                  <c:v>142675</c:v>
                </c:pt>
                <c:pt idx="8">
                  <c:v>142274</c:v>
                </c:pt>
                <c:pt idx="9">
                  <c:v>142770</c:v>
                </c:pt>
                <c:pt idx="10">
                  <c:v>141563</c:v>
                </c:pt>
                <c:pt idx="11">
                  <c:v>142043</c:v>
                </c:pt>
              </c:numCache>
            </c:numRef>
          </c:val>
          <c:smooth val="0"/>
          <c:extLst>
            <c:ext xmlns:c16="http://schemas.microsoft.com/office/drawing/2014/chart" uri="{C3380CC4-5D6E-409C-BE32-E72D297353CC}">
              <c16:uniqueId val="{00000000-A491-4B4D-97B6-033179C9B68D}"/>
            </c:ext>
          </c:extLst>
        </c:ser>
        <c:ser>
          <c:idx val="0"/>
          <c:order val="1"/>
          <c:tx>
            <c:strRef>
              <c:f>'K3.3 Štátna sociálna podpora'!$K$22</c:f>
              <c:strCache>
                <c:ptCount val="1"/>
                <c:pt idx="0">
                  <c:v>2020 s pandemickým rodičovským príspevkom</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podpora'!$K$23:$K$34</c:f>
              <c:numCache>
                <c:formatCode>#,##0</c:formatCode>
                <c:ptCount val="12"/>
                <c:pt idx="0">
                  <c:v>138827</c:v>
                </c:pt>
                <c:pt idx="1">
                  <c:v>142040</c:v>
                </c:pt>
                <c:pt idx="2">
                  <c:v>142696</c:v>
                </c:pt>
                <c:pt idx="3">
                  <c:v>142297</c:v>
                </c:pt>
                <c:pt idx="4">
                  <c:v>143823</c:v>
                </c:pt>
                <c:pt idx="5">
                  <c:v>145595</c:v>
                </c:pt>
                <c:pt idx="6">
                  <c:v>146886</c:v>
                </c:pt>
                <c:pt idx="7">
                  <c:v>147867</c:v>
                </c:pt>
                <c:pt idx="8">
                  <c:v>148723</c:v>
                </c:pt>
                <c:pt idx="9">
                  <c:v>149948</c:v>
                </c:pt>
                <c:pt idx="10">
                  <c:v>149651</c:v>
                </c:pt>
                <c:pt idx="11">
                  <c:v>150694</c:v>
                </c:pt>
              </c:numCache>
            </c:numRef>
          </c:val>
          <c:smooth val="0"/>
          <c:extLst>
            <c:ext xmlns:c16="http://schemas.microsoft.com/office/drawing/2014/chart" uri="{C3380CC4-5D6E-409C-BE32-E72D297353CC}">
              <c16:uniqueId val="{00000001-A491-4B4D-97B6-033179C9B68D}"/>
            </c:ext>
          </c:extLst>
        </c:ser>
        <c:ser>
          <c:idx val="2"/>
          <c:order val="2"/>
          <c:tx>
            <c:strRef>
              <c:f>'K3.3 Štátna sociálna podpora'!$L$22</c:f>
              <c:strCache>
                <c:ptCount val="1"/>
                <c:pt idx="0">
                  <c:v>2021</c:v>
                </c:pt>
              </c:strCache>
            </c:strRef>
          </c:tx>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podpora'!$L$23:$L$34</c:f>
              <c:numCache>
                <c:formatCode>#,##0</c:formatCode>
                <c:ptCount val="12"/>
                <c:pt idx="0">
                  <c:v>141170</c:v>
                </c:pt>
                <c:pt idx="1">
                  <c:v>141710</c:v>
                </c:pt>
                <c:pt idx="2">
                  <c:v>141586</c:v>
                </c:pt>
                <c:pt idx="3">
                  <c:v>142019</c:v>
                </c:pt>
                <c:pt idx="4">
                  <c:v>142037</c:v>
                </c:pt>
                <c:pt idx="5">
                  <c:v>142001</c:v>
                </c:pt>
                <c:pt idx="6">
                  <c:v>141275</c:v>
                </c:pt>
                <c:pt idx="7">
                  <c:v>140857</c:v>
                </c:pt>
                <c:pt idx="8">
                  <c:v>140098</c:v>
                </c:pt>
                <c:pt idx="9">
                  <c:v>140137</c:v>
                </c:pt>
                <c:pt idx="10">
                  <c:v>139246</c:v>
                </c:pt>
                <c:pt idx="11">
                  <c:v>139317</c:v>
                </c:pt>
              </c:numCache>
            </c:numRef>
          </c:val>
          <c:smooth val="0"/>
          <c:extLst>
            <c:ext xmlns:c16="http://schemas.microsoft.com/office/drawing/2014/chart" uri="{C3380CC4-5D6E-409C-BE32-E72D297353CC}">
              <c16:uniqueId val="{00000000-7738-441C-AD5A-28ED78346400}"/>
            </c:ext>
          </c:extLst>
        </c:ser>
        <c:ser>
          <c:idx val="3"/>
          <c:order val="3"/>
          <c:tx>
            <c:strRef>
              <c:f>'K3.3 Štátna sociálna podpora'!$M$22</c:f>
              <c:strCache>
                <c:ptCount val="1"/>
                <c:pt idx="0">
                  <c:v>2021 s pandemickým rodičovským príspevkom</c:v>
                </c:pt>
              </c:strCache>
            </c:strRef>
          </c:tx>
          <c:spPr>
            <a:ln>
              <a:solidFill>
                <a:srgbClr val="FAACBF"/>
              </a:solidFill>
            </a:ln>
          </c:spPr>
          <c:marker>
            <c:symbol val="circle"/>
            <c:size val="5"/>
            <c:spPr>
              <a:solidFill>
                <a:schemeClr val="bg1">
                  <a:lumMod val="85000"/>
                </a:schemeClr>
              </a:solidFill>
              <a:ln>
                <a:solidFill>
                  <a:srgbClr val="E85E89"/>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podpora'!$M$23:$M$34</c:f>
              <c:numCache>
                <c:formatCode>#,##0</c:formatCode>
                <c:ptCount val="12"/>
                <c:pt idx="0">
                  <c:v>150840</c:v>
                </c:pt>
                <c:pt idx="1">
                  <c:v>152359</c:v>
                </c:pt>
                <c:pt idx="2">
                  <c:v>153384</c:v>
                </c:pt>
                <c:pt idx="3">
                  <c:v>154840</c:v>
                </c:pt>
                <c:pt idx="4">
                  <c:v>155892</c:v>
                </c:pt>
                <c:pt idx="5">
                  <c:v>156591</c:v>
                </c:pt>
                <c:pt idx="6">
                  <c:v>156536</c:v>
                </c:pt>
                <c:pt idx="7">
                  <c:v>156939</c:v>
                </c:pt>
                <c:pt idx="8">
                  <c:v>157048</c:v>
                </c:pt>
                <c:pt idx="9">
                  <c:v>157383</c:v>
                </c:pt>
                <c:pt idx="10">
                  <c:v>156699</c:v>
                </c:pt>
                <c:pt idx="11">
                  <c:v>157486</c:v>
                </c:pt>
              </c:numCache>
            </c:numRef>
          </c:val>
          <c:smooth val="0"/>
          <c:extLst>
            <c:ext xmlns:c16="http://schemas.microsoft.com/office/drawing/2014/chart" uri="{C3380CC4-5D6E-409C-BE32-E72D297353CC}">
              <c16:uniqueId val="{00000002-FC8A-440E-95D6-64B95CD42D4F}"/>
            </c:ext>
          </c:extLst>
        </c:ser>
        <c:dLbls>
          <c:showLegendKey val="0"/>
          <c:showVal val="0"/>
          <c:showCatName val="0"/>
          <c:showSerName val="0"/>
          <c:showPercent val="0"/>
          <c:showBubbleSize val="0"/>
        </c:dLbls>
        <c:marker val="1"/>
        <c:smooth val="0"/>
        <c:axId val="179190560"/>
        <c:axId val="178798040"/>
      </c:lineChart>
      <c:catAx>
        <c:axId val="179190560"/>
        <c:scaling>
          <c:orientation val="minMax"/>
        </c:scaling>
        <c:delete val="0"/>
        <c:axPos val="b"/>
        <c:numFmt formatCode="General" sourceLinked="1"/>
        <c:majorTickMark val="out"/>
        <c:minorTickMark val="none"/>
        <c:tickLblPos val="nextTo"/>
        <c:txPr>
          <a:bodyPr rot="-1860000" vert="horz"/>
          <a:lstStyle/>
          <a:p>
            <a:pPr>
              <a:defRPr/>
            </a:pPr>
            <a:endParaRPr lang="sk-SK"/>
          </a:p>
        </c:txPr>
        <c:crossAx val="178798040"/>
        <c:crosses val="autoZero"/>
        <c:auto val="1"/>
        <c:lblAlgn val="ctr"/>
        <c:lblOffset val="100"/>
        <c:noMultiLvlLbl val="0"/>
      </c:catAx>
      <c:valAx>
        <c:axId val="178798040"/>
        <c:scaling>
          <c:orientation val="minMax"/>
          <c:min val="137000"/>
        </c:scaling>
        <c:delete val="0"/>
        <c:axPos val="l"/>
        <c:majorGridlines/>
        <c:numFmt formatCode="#,##0" sourceLinked="0"/>
        <c:majorTickMark val="out"/>
        <c:minorTickMark val="none"/>
        <c:tickLblPos val="nextTo"/>
        <c:txPr>
          <a:bodyPr rot="0" vert="horz"/>
          <a:lstStyle/>
          <a:p>
            <a:pPr>
              <a:defRPr/>
            </a:pPr>
            <a:endParaRPr lang="sk-SK"/>
          </a:p>
        </c:txPr>
        <c:crossAx val="179190560"/>
        <c:crosses val="autoZero"/>
        <c:crossBetween val="between"/>
        <c:majorUnit val="2000"/>
      </c:valAx>
    </c:plotArea>
    <c:legend>
      <c:legendPos val="r"/>
      <c:layout>
        <c:manualLayout>
          <c:xMode val="edge"/>
          <c:yMode val="edge"/>
          <c:x val="9.5877441184181567E-2"/>
          <c:y val="0.88593723616487696"/>
          <c:w val="0.79041425563190715"/>
          <c:h val="9.5249873359140994E-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'K3.4.4 Sociálpráv.ochrana detí'!$G$31</c:f>
              <c:strCache>
                <c:ptCount val="1"/>
                <c:pt idx="0">
                  <c:v>2020</c:v>
                </c:pt>
              </c:strCache>
            </c:strRef>
          </c:tx>
          <c:spPr>
            <a:solidFill>
              <a:srgbClr val="B7194B"/>
            </a:solidFill>
            <a:ln>
              <a:solidFill>
                <a:srgbClr val="B7194B"/>
              </a:solidFill>
            </a:ln>
            <a:effectLst/>
          </c:spPr>
          <c:invertIfNegative val="0"/>
          <c:cat>
            <c:strRef>
              <c:f>'K3.4.4 Sociálpráv.ochrana detí'!$F$32:$F$34</c:f>
              <c:strCache>
                <c:ptCount val="3"/>
                <c:pt idx="0">
                  <c:v>0 - 9 rokov</c:v>
                </c:pt>
                <c:pt idx="1">
                  <c:v>10 - 14 rokov</c:v>
                </c:pt>
                <c:pt idx="2">
                  <c:v>15 a viac rokov</c:v>
                </c:pt>
              </c:strCache>
            </c:strRef>
          </c:cat>
          <c:val>
            <c:numRef>
              <c:f>'K3.4.4 Sociálpráv.ochrana detí'!$G$32:$G$34</c:f>
              <c:numCache>
                <c:formatCode>#,##0</c:formatCode>
                <c:ptCount val="3"/>
                <c:pt idx="0">
                  <c:v>3092.75</c:v>
                </c:pt>
                <c:pt idx="1">
                  <c:v>3097.3333333333335</c:v>
                </c:pt>
                <c:pt idx="2">
                  <c:v>2690.3333333333335</c:v>
                </c:pt>
              </c:numCache>
            </c:numRef>
          </c:val>
          <c:extLst>
            <c:ext xmlns:c16="http://schemas.microsoft.com/office/drawing/2014/chart" uri="{C3380CC4-5D6E-409C-BE32-E72D297353CC}">
              <c16:uniqueId val="{00000000-394D-4229-99BC-9BD0A8BDD637}"/>
            </c:ext>
          </c:extLst>
        </c:ser>
        <c:ser>
          <c:idx val="1"/>
          <c:order val="1"/>
          <c:tx>
            <c:strRef>
              <c:f>'K3.4.4 Sociálpráv.ochrana detí'!$H$31</c:f>
              <c:strCache>
                <c:ptCount val="1"/>
                <c:pt idx="0">
                  <c:v>2021</c:v>
                </c:pt>
              </c:strCache>
            </c:strRef>
          </c:tx>
          <c:spPr>
            <a:solidFill>
              <a:schemeClr val="bg1">
                <a:lumMod val="65000"/>
              </a:schemeClr>
            </a:solidFill>
            <a:ln>
              <a:solidFill>
                <a:schemeClr val="bg1">
                  <a:lumMod val="85000"/>
                </a:schemeClr>
              </a:solidFill>
            </a:ln>
            <a:effectLst/>
          </c:spPr>
          <c:invertIfNegative val="0"/>
          <c:cat>
            <c:strRef>
              <c:f>'K3.4.4 Sociálpráv.ochrana detí'!$F$32:$F$34</c:f>
              <c:strCache>
                <c:ptCount val="3"/>
                <c:pt idx="0">
                  <c:v>0 - 9 rokov</c:v>
                </c:pt>
                <c:pt idx="1">
                  <c:v>10 - 14 rokov</c:v>
                </c:pt>
                <c:pt idx="2">
                  <c:v>15 a viac rokov</c:v>
                </c:pt>
              </c:strCache>
            </c:strRef>
          </c:cat>
          <c:val>
            <c:numRef>
              <c:f>'K3.4.4 Sociálpráv.ochrana detí'!$H$32:$H$34</c:f>
              <c:numCache>
                <c:formatCode>#,##0</c:formatCode>
                <c:ptCount val="3"/>
                <c:pt idx="0">
                  <c:v>3012</c:v>
                </c:pt>
                <c:pt idx="1">
                  <c:v>3058</c:v>
                </c:pt>
                <c:pt idx="2">
                  <c:v>2833</c:v>
                </c:pt>
              </c:numCache>
            </c:numRef>
          </c:val>
          <c:extLst>
            <c:ext xmlns:c16="http://schemas.microsoft.com/office/drawing/2014/chart" uri="{C3380CC4-5D6E-409C-BE32-E72D297353CC}">
              <c16:uniqueId val="{00000001-394D-4229-99BC-9BD0A8BDD637}"/>
            </c:ext>
          </c:extLst>
        </c:ser>
        <c:dLbls>
          <c:showLegendKey val="0"/>
          <c:showVal val="0"/>
          <c:showCatName val="0"/>
          <c:showSerName val="0"/>
          <c:showPercent val="0"/>
          <c:showBubbleSize val="0"/>
        </c:dLbls>
        <c:gapWidth val="219"/>
        <c:overlap val="-27"/>
        <c:axId val="216824352"/>
        <c:axId val="216824744"/>
      </c:barChart>
      <c:catAx>
        <c:axId val="21682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6824744"/>
        <c:crosses val="autoZero"/>
        <c:auto val="1"/>
        <c:lblAlgn val="ctr"/>
        <c:lblOffset val="100"/>
        <c:noMultiLvlLbl val="0"/>
      </c:catAx>
      <c:valAx>
        <c:axId val="216824744"/>
        <c:scaling>
          <c:orientation val="minMax"/>
          <c:max val="3100"/>
          <c:min val="2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6824352"/>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kompenzácie'!$I$65</c:f>
              <c:strCache>
                <c:ptCount val="1"/>
                <c:pt idx="0">
                  <c:v>2020</c:v>
                </c:pt>
              </c:strCache>
            </c:strRef>
          </c:tx>
          <c:spPr>
            <a:solidFill>
              <a:srgbClr val="E85E89"/>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kompenzácie'!$I$66:$I$77</c:f>
              <c:numCache>
                <c:formatCode>#,##0</c:formatCode>
                <c:ptCount val="12"/>
                <c:pt idx="0">
                  <c:v>157468</c:v>
                </c:pt>
                <c:pt idx="1">
                  <c:v>157873</c:v>
                </c:pt>
                <c:pt idx="2">
                  <c:v>158249</c:v>
                </c:pt>
                <c:pt idx="3">
                  <c:v>157605</c:v>
                </c:pt>
                <c:pt idx="4">
                  <c:v>158357</c:v>
                </c:pt>
                <c:pt idx="5">
                  <c:v>158697</c:v>
                </c:pt>
                <c:pt idx="6">
                  <c:v>158654</c:v>
                </c:pt>
                <c:pt idx="7">
                  <c:v>157118</c:v>
                </c:pt>
                <c:pt idx="8">
                  <c:v>157997</c:v>
                </c:pt>
                <c:pt idx="9">
                  <c:v>157963</c:v>
                </c:pt>
                <c:pt idx="10">
                  <c:v>157568</c:v>
                </c:pt>
                <c:pt idx="11">
                  <c:v>157607</c:v>
                </c:pt>
              </c:numCache>
            </c:numRef>
          </c:val>
          <c:extLst>
            <c:ext xmlns:c16="http://schemas.microsoft.com/office/drawing/2014/chart" uri="{C3380CC4-5D6E-409C-BE32-E72D297353CC}">
              <c16:uniqueId val="{00000000-1A92-438B-96E0-604E696BD432}"/>
            </c:ext>
          </c:extLst>
        </c:ser>
        <c:ser>
          <c:idx val="1"/>
          <c:order val="1"/>
          <c:tx>
            <c:strRef>
              <c:f>'K3.4.6 ŤZP a kompenzácie'!$J$65</c:f>
              <c:strCache>
                <c:ptCount val="1"/>
                <c:pt idx="0">
                  <c:v>2021</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kompenzácie'!$J$66:$J$77</c:f>
              <c:numCache>
                <c:formatCode>#,##0</c:formatCode>
                <c:ptCount val="12"/>
                <c:pt idx="0">
                  <c:v>156737</c:v>
                </c:pt>
                <c:pt idx="1">
                  <c:v>155929</c:v>
                </c:pt>
                <c:pt idx="2">
                  <c:v>155180</c:v>
                </c:pt>
                <c:pt idx="3">
                  <c:v>154536</c:v>
                </c:pt>
                <c:pt idx="4">
                  <c:v>154133</c:v>
                </c:pt>
                <c:pt idx="5">
                  <c:v>154068</c:v>
                </c:pt>
                <c:pt idx="6">
                  <c:v>153763</c:v>
                </c:pt>
                <c:pt idx="7">
                  <c:v>153618</c:v>
                </c:pt>
                <c:pt idx="8">
                  <c:v>153625</c:v>
                </c:pt>
                <c:pt idx="9">
                  <c:v>153401</c:v>
                </c:pt>
                <c:pt idx="10">
                  <c:v>153088</c:v>
                </c:pt>
                <c:pt idx="11">
                  <c:v>152264</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0160"/>
        <c:axId val="216630552"/>
      </c:barChart>
      <c:catAx>
        <c:axId val="216630160"/>
        <c:scaling>
          <c:orientation val="minMax"/>
        </c:scaling>
        <c:delete val="0"/>
        <c:axPos val="b"/>
        <c:numFmt formatCode="General" sourceLinked="1"/>
        <c:majorTickMark val="out"/>
        <c:minorTickMark val="none"/>
        <c:tickLblPos val="nextTo"/>
        <c:txPr>
          <a:bodyPr/>
          <a:lstStyle/>
          <a:p>
            <a:pPr>
              <a:defRPr sz="1100"/>
            </a:pPr>
            <a:endParaRPr lang="sk-SK"/>
          </a:p>
        </c:txPr>
        <c:crossAx val="216630552"/>
        <c:crosses val="autoZero"/>
        <c:auto val="1"/>
        <c:lblAlgn val="ctr"/>
        <c:lblOffset val="100"/>
        <c:noMultiLvlLbl val="0"/>
      </c:catAx>
      <c:valAx>
        <c:axId val="216630552"/>
        <c:scaling>
          <c:orientation val="minMax"/>
        </c:scaling>
        <c:delete val="0"/>
        <c:axPos val="l"/>
        <c:majorGridlines/>
        <c:numFmt formatCode="#,##0" sourceLinked="0"/>
        <c:majorTickMark val="out"/>
        <c:minorTickMark val="none"/>
        <c:tickLblPos val="nextTo"/>
        <c:txPr>
          <a:bodyPr/>
          <a:lstStyle/>
          <a:p>
            <a:pPr>
              <a:defRPr sz="1100"/>
            </a:pPr>
            <a:endParaRPr lang="sk-SK"/>
          </a:p>
        </c:txPr>
        <c:crossAx val="216630160"/>
        <c:crosses val="autoZero"/>
        <c:crossBetween val="between"/>
        <c:majorUnit val="2000"/>
      </c:valAx>
    </c:plotArea>
    <c:legend>
      <c:legendPos val="t"/>
      <c:layout>
        <c:manualLayout>
          <c:xMode val="edge"/>
          <c:yMode val="edge"/>
          <c:x val="0.76677515310586175"/>
          <c:y val="6.6666666666666666E-2"/>
          <c:w val="0.19978302712160984"/>
          <c:h val="9.4245406824146977E-2"/>
        </c:manualLayout>
      </c:layout>
      <c:overlay val="1"/>
      <c:txPr>
        <a:bodyPr/>
        <a:lstStyle/>
        <a:p>
          <a:pPr>
            <a:defRPr sz="1100"/>
          </a:pPr>
          <a:endParaRPr lang="sk-SK"/>
        </a:p>
      </c:txPr>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kompenzácie'!$I$65</c:f>
              <c:strCache>
                <c:ptCount val="1"/>
                <c:pt idx="0">
                  <c:v>2020</c:v>
                </c:pt>
              </c:strCache>
            </c:strRef>
          </c:tx>
          <c:spPr>
            <a:solidFill>
              <a:schemeClr val="bg1">
                <a:lumMod val="65000"/>
              </a:schemeClr>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kompenzácie'!$I$136:$I$147</c:f>
              <c:numCache>
                <c:formatCode>#,##0</c:formatCode>
                <c:ptCount val="12"/>
                <c:pt idx="0">
                  <c:v>152372</c:v>
                </c:pt>
                <c:pt idx="1">
                  <c:v>152487</c:v>
                </c:pt>
                <c:pt idx="2">
                  <c:v>152498</c:v>
                </c:pt>
                <c:pt idx="3">
                  <c:v>152716</c:v>
                </c:pt>
                <c:pt idx="4">
                  <c:v>152910</c:v>
                </c:pt>
                <c:pt idx="5">
                  <c:v>153095</c:v>
                </c:pt>
                <c:pt idx="6">
                  <c:v>153046</c:v>
                </c:pt>
                <c:pt idx="7">
                  <c:v>151833</c:v>
                </c:pt>
                <c:pt idx="8">
                  <c:v>152683</c:v>
                </c:pt>
                <c:pt idx="9">
                  <c:v>152635</c:v>
                </c:pt>
                <c:pt idx="10">
                  <c:v>152418</c:v>
                </c:pt>
                <c:pt idx="11">
                  <c:v>152101</c:v>
                </c:pt>
              </c:numCache>
            </c:numRef>
          </c:val>
          <c:extLst>
            <c:ext xmlns:c16="http://schemas.microsoft.com/office/drawing/2014/chart" uri="{C3380CC4-5D6E-409C-BE32-E72D297353CC}">
              <c16:uniqueId val="{00000000-1A92-438B-96E0-604E696BD432}"/>
            </c:ext>
          </c:extLst>
        </c:ser>
        <c:ser>
          <c:idx val="1"/>
          <c:order val="1"/>
          <c:tx>
            <c:strRef>
              <c:f>'K3.4.6 ŤZP a kompenzácie'!$J$65</c:f>
              <c:strCache>
                <c:ptCount val="1"/>
                <c:pt idx="0">
                  <c:v>2021</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kompenzácie'!$J$136:$J$147</c:f>
              <c:numCache>
                <c:formatCode>#,##0</c:formatCode>
                <c:ptCount val="12"/>
                <c:pt idx="0">
                  <c:v>151381</c:v>
                </c:pt>
                <c:pt idx="1">
                  <c:v>150314</c:v>
                </c:pt>
                <c:pt idx="2">
                  <c:v>149532</c:v>
                </c:pt>
                <c:pt idx="3">
                  <c:v>148908</c:v>
                </c:pt>
                <c:pt idx="4">
                  <c:v>148143</c:v>
                </c:pt>
                <c:pt idx="5">
                  <c:v>148405</c:v>
                </c:pt>
                <c:pt idx="6">
                  <c:v>148142</c:v>
                </c:pt>
                <c:pt idx="7">
                  <c:v>147969</c:v>
                </c:pt>
                <c:pt idx="8">
                  <c:v>147980</c:v>
                </c:pt>
                <c:pt idx="9">
                  <c:v>147722</c:v>
                </c:pt>
                <c:pt idx="10">
                  <c:v>147388</c:v>
                </c:pt>
                <c:pt idx="11">
                  <c:v>146597</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1336"/>
        <c:axId val="216631728"/>
      </c:barChart>
      <c:catAx>
        <c:axId val="216631336"/>
        <c:scaling>
          <c:orientation val="minMax"/>
        </c:scaling>
        <c:delete val="0"/>
        <c:axPos val="b"/>
        <c:numFmt formatCode="General" sourceLinked="1"/>
        <c:majorTickMark val="out"/>
        <c:minorTickMark val="none"/>
        <c:tickLblPos val="nextTo"/>
        <c:crossAx val="216631728"/>
        <c:crosses val="autoZero"/>
        <c:auto val="1"/>
        <c:lblAlgn val="ctr"/>
        <c:lblOffset val="100"/>
        <c:noMultiLvlLbl val="0"/>
      </c:catAx>
      <c:valAx>
        <c:axId val="216631728"/>
        <c:scaling>
          <c:orientation val="minMax"/>
          <c:min val="145000"/>
        </c:scaling>
        <c:delete val="0"/>
        <c:axPos val="l"/>
        <c:majorGridlines/>
        <c:numFmt formatCode="#,##0" sourceLinked="0"/>
        <c:majorTickMark val="out"/>
        <c:minorTickMark val="none"/>
        <c:tickLblPos val="nextTo"/>
        <c:crossAx val="216631336"/>
        <c:crosses val="autoZero"/>
        <c:crossBetween val="between"/>
      </c:valAx>
    </c:plotArea>
    <c:legend>
      <c:legendPos val="t"/>
      <c:layout>
        <c:manualLayout>
          <c:xMode val="edge"/>
          <c:yMode val="edge"/>
          <c:x val="0.76677515310586175"/>
          <c:y val="6.6666666666666666E-2"/>
          <c:w val="0.19978302712160984"/>
          <c:h val="9.4245406824146977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kompenzácie'!$I$152</c:f>
              <c:strCache>
                <c:ptCount val="1"/>
                <c:pt idx="0">
                  <c:v>2020</c:v>
                </c:pt>
              </c:strCache>
            </c:strRef>
          </c:tx>
          <c:spPr>
            <a:solidFill>
              <a:srgbClr val="FAACBF"/>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kompenzácie'!$I$153:$I$164</c:f>
              <c:numCache>
                <c:formatCode>#,##0</c:formatCode>
                <c:ptCount val="12"/>
                <c:pt idx="0">
                  <c:v>59741</c:v>
                </c:pt>
                <c:pt idx="1">
                  <c:v>60227</c:v>
                </c:pt>
                <c:pt idx="2">
                  <c:v>60615</c:v>
                </c:pt>
                <c:pt idx="3">
                  <c:v>60707</c:v>
                </c:pt>
                <c:pt idx="4">
                  <c:v>61367</c:v>
                </c:pt>
                <c:pt idx="5">
                  <c:v>62035</c:v>
                </c:pt>
                <c:pt idx="6">
                  <c:v>62301</c:v>
                </c:pt>
                <c:pt idx="7">
                  <c:v>62312</c:v>
                </c:pt>
                <c:pt idx="8">
                  <c:v>62392</c:v>
                </c:pt>
                <c:pt idx="9">
                  <c:v>62704</c:v>
                </c:pt>
                <c:pt idx="10">
                  <c:v>63023</c:v>
                </c:pt>
                <c:pt idx="11">
                  <c:v>63385</c:v>
                </c:pt>
              </c:numCache>
            </c:numRef>
          </c:val>
          <c:extLst>
            <c:ext xmlns:c16="http://schemas.microsoft.com/office/drawing/2014/chart" uri="{C3380CC4-5D6E-409C-BE32-E72D297353CC}">
              <c16:uniqueId val="{00000000-1A92-438B-96E0-604E696BD432}"/>
            </c:ext>
          </c:extLst>
        </c:ser>
        <c:ser>
          <c:idx val="1"/>
          <c:order val="1"/>
          <c:tx>
            <c:strRef>
              <c:f>'K3.4.6 ŤZP a kompenzácie'!$J$152</c:f>
              <c:strCache>
                <c:ptCount val="1"/>
                <c:pt idx="0">
                  <c:v>2021</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kompenzácie'!$J$153:$J$164</c:f>
              <c:numCache>
                <c:formatCode>#,##0</c:formatCode>
                <c:ptCount val="12"/>
                <c:pt idx="0">
                  <c:v>63361</c:v>
                </c:pt>
                <c:pt idx="1">
                  <c:v>63187</c:v>
                </c:pt>
                <c:pt idx="2">
                  <c:v>62922</c:v>
                </c:pt>
                <c:pt idx="3">
                  <c:v>62659</c:v>
                </c:pt>
                <c:pt idx="4">
                  <c:v>62481</c:v>
                </c:pt>
                <c:pt idx="5">
                  <c:v>62702</c:v>
                </c:pt>
                <c:pt idx="6">
                  <c:v>62711</c:v>
                </c:pt>
                <c:pt idx="7">
                  <c:v>62680</c:v>
                </c:pt>
                <c:pt idx="8">
                  <c:v>62840</c:v>
                </c:pt>
                <c:pt idx="9">
                  <c:v>62955</c:v>
                </c:pt>
                <c:pt idx="10">
                  <c:v>63204</c:v>
                </c:pt>
                <c:pt idx="11">
                  <c:v>63305</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2512"/>
        <c:axId val="216632904"/>
      </c:barChart>
      <c:catAx>
        <c:axId val="216632512"/>
        <c:scaling>
          <c:orientation val="minMax"/>
        </c:scaling>
        <c:delete val="0"/>
        <c:axPos val="b"/>
        <c:numFmt formatCode="General" sourceLinked="1"/>
        <c:majorTickMark val="out"/>
        <c:minorTickMark val="none"/>
        <c:tickLblPos val="nextTo"/>
        <c:crossAx val="216632904"/>
        <c:crosses val="autoZero"/>
        <c:auto val="1"/>
        <c:lblAlgn val="ctr"/>
        <c:lblOffset val="100"/>
        <c:noMultiLvlLbl val="0"/>
      </c:catAx>
      <c:valAx>
        <c:axId val="216632904"/>
        <c:scaling>
          <c:orientation val="minMax"/>
          <c:min val="52000"/>
        </c:scaling>
        <c:delete val="0"/>
        <c:axPos val="l"/>
        <c:majorGridlines/>
        <c:numFmt formatCode="#,##0" sourceLinked="0"/>
        <c:majorTickMark val="out"/>
        <c:minorTickMark val="none"/>
        <c:tickLblPos val="nextTo"/>
        <c:crossAx val="216632512"/>
        <c:crosses val="autoZero"/>
        <c:crossBetween val="between"/>
        <c:majorUnit val="1000"/>
      </c:valAx>
    </c:plotArea>
    <c:legend>
      <c:legendPos val="t"/>
      <c:layout>
        <c:manualLayout>
          <c:xMode val="edge"/>
          <c:yMode val="edge"/>
          <c:x val="0.29394732422615361"/>
          <c:y val="0.92173913043478284"/>
          <c:w val="0.25097141650712307"/>
          <c:h val="5.0767241051390313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kompenzácie'!$H$110</c:f>
              <c:strCache>
                <c:ptCount val="1"/>
                <c:pt idx="0">
                  <c:v>6 – 18 rokov</c:v>
                </c:pt>
              </c:strCache>
            </c:strRef>
          </c:tx>
          <c:spPr>
            <a:solidFill>
              <a:srgbClr val="FFD5D5"/>
            </a:solidFill>
            <a:ln>
              <a:solidFill>
                <a:srgbClr val="FFD5D5"/>
              </a:solidFill>
            </a:ln>
            <a:effectLst/>
          </c:spPr>
          <c:invertIfNegative val="0"/>
          <c:dLbls>
            <c:dLbl>
              <c:idx val="0"/>
              <c:layout>
                <c:manualLayout>
                  <c:x val="2.0616514497188376E-2"/>
                  <c:y val="-0.158079883742961"/>
                </c:manualLayout>
              </c:layout>
              <c:showLegendKey val="0"/>
              <c:showVal val="1"/>
              <c:showCatName val="0"/>
              <c:showSerName val="0"/>
              <c:showPercent val="0"/>
              <c:showBubbleSize val="0"/>
              <c:extLst>
                <c:ext xmlns:c15="http://schemas.microsoft.com/office/drawing/2012/chart" uri="{CE6537A1-D6FC-4f65-9D91-7224C49458BB}">
                  <c15:layout>
                    <c:manualLayout>
                      <c:w val="6.8451612903225809E-2"/>
                      <c:h val="9.2050209205020925E-2"/>
                    </c:manualLayout>
                  </c15:layout>
                </c:ext>
                <c:ext xmlns:c16="http://schemas.microsoft.com/office/drawing/2014/chart" uri="{C3380CC4-5D6E-409C-BE32-E72D297353CC}">
                  <c16:uniqueId val="{00000000-4658-4F80-8377-A45EF7FD24C3}"/>
                </c:ext>
              </c:extLst>
            </c:dLbl>
            <c:dLbl>
              <c:idx val="1"/>
              <c:layout>
                <c:manualLayout>
                  <c:x val="2.0833306972380609E-2"/>
                  <c:y val="-0.151883414816131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8-4F80-8377-A45EF7FD24C3}"/>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kompenzácie'!$G$111:$G$112</c:f>
              <c:numCache>
                <c:formatCode>General</c:formatCode>
                <c:ptCount val="2"/>
                <c:pt idx="0">
                  <c:v>2020</c:v>
                </c:pt>
                <c:pt idx="1">
                  <c:v>2021</c:v>
                </c:pt>
              </c:numCache>
            </c:numRef>
          </c:cat>
          <c:val>
            <c:numRef>
              <c:f>'K3.4.6 ŤZP a kompenzácie'!$N$111:$N$112</c:f>
              <c:numCache>
                <c:formatCode>0.00%</c:formatCode>
                <c:ptCount val="2"/>
                <c:pt idx="0">
                  <c:v>2.9591653175031481E-2</c:v>
                </c:pt>
                <c:pt idx="1">
                  <c:v>2.891629037860368E-2</c:v>
                </c:pt>
              </c:numCache>
            </c:numRef>
          </c:val>
          <c:extLst>
            <c:ext xmlns:c16="http://schemas.microsoft.com/office/drawing/2014/chart" uri="{C3380CC4-5D6E-409C-BE32-E72D297353CC}">
              <c16:uniqueId val="{00000002-4658-4F80-8377-A45EF7FD24C3}"/>
            </c:ext>
          </c:extLst>
        </c:ser>
        <c:ser>
          <c:idx val="1"/>
          <c:order val="1"/>
          <c:tx>
            <c:strRef>
              <c:f>'K3.4.6 ŤZP a kompenzácie'!$O$110</c:f>
              <c:strCache>
                <c:ptCount val="1"/>
                <c:pt idx="0">
                  <c:v>18 – 30 rokov</c:v>
                </c:pt>
              </c:strCache>
            </c:strRef>
          </c:tx>
          <c:spPr>
            <a:solidFill>
              <a:srgbClr val="D1D1D1"/>
            </a:solidFill>
            <a:ln>
              <a:solidFill>
                <a:srgbClr val="D1D1D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kompenzácie'!$G$111:$G$112</c:f>
              <c:numCache>
                <c:formatCode>General</c:formatCode>
                <c:ptCount val="2"/>
                <c:pt idx="0">
                  <c:v>2020</c:v>
                </c:pt>
                <c:pt idx="1">
                  <c:v>2021</c:v>
                </c:pt>
              </c:numCache>
            </c:numRef>
          </c:cat>
          <c:val>
            <c:numRef>
              <c:f>'K3.4.6 ŤZP a kompenzácie'!$O$111:$O$112</c:f>
              <c:numCache>
                <c:formatCode>0.00%</c:formatCode>
                <c:ptCount val="2"/>
                <c:pt idx="0">
                  <c:v>0.10811296995862565</c:v>
                </c:pt>
                <c:pt idx="1">
                  <c:v>9.6561306009030914E-2</c:v>
                </c:pt>
              </c:numCache>
            </c:numRef>
          </c:val>
          <c:extLst>
            <c:ext xmlns:c16="http://schemas.microsoft.com/office/drawing/2014/chart" uri="{C3380CC4-5D6E-409C-BE32-E72D297353CC}">
              <c16:uniqueId val="{00000003-4658-4F80-8377-A45EF7FD24C3}"/>
            </c:ext>
          </c:extLst>
        </c:ser>
        <c:ser>
          <c:idx val="2"/>
          <c:order val="2"/>
          <c:tx>
            <c:strRef>
              <c:f>'K3.4.6 ŤZP a kompenzácie'!$P$110</c:f>
              <c:strCache>
                <c:ptCount val="1"/>
                <c:pt idx="0">
                  <c:v>30 – 65 rokov</c:v>
                </c:pt>
              </c:strCache>
            </c:strRef>
          </c:tx>
          <c:spPr>
            <a:solidFill>
              <a:srgbClr val="E85E89"/>
            </a:solidFill>
            <a:ln>
              <a:solidFill>
                <a:srgbClr val="E85E89"/>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kompenzácie'!$G$111:$G$112</c:f>
              <c:numCache>
                <c:formatCode>General</c:formatCode>
                <c:ptCount val="2"/>
                <c:pt idx="0">
                  <c:v>2020</c:v>
                </c:pt>
                <c:pt idx="1">
                  <c:v>2021</c:v>
                </c:pt>
              </c:numCache>
            </c:numRef>
          </c:cat>
          <c:val>
            <c:numRef>
              <c:f>'K3.4.6 ŤZP a kompenzácie'!$P$111:$P$112</c:f>
              <c:numCache>
                <c:formatCode>0.00%</c:formatCode>
                <c:ptCount val="2"/>
                <c:pt idx="0">
                  <c:v>0.67817952869221088</c:v>
                </c:pt>
                <c:pt idx="1">
                  <c:v>0.66602987148315385</c:v>
                </c:pt>
              </c:numCache>
            </c:numRef>
          </c:val>
          <c:extLst>
            <c:ext xmlns:c16="http://schemas.microsoft.com/office/drawing/2014/chart" uri="{C3380CC4-5D6E-409C-BE32-E72D297353CC}">
              <c16:uniqueId val="{00000004-4658-4F80-8377-A45EF7FD24C3}"/>
            </c:ext>
          </c:extLst>
        </c:ser>
        <c:ser>
          <c:idx val="3"/>
          <c:order val="3"/>
          <c:tx>
            <c:strRef>
              <c:f>'K3.4.6 ŤZP a kompenzácie'!$Q$110</c:f>
              <c:strCache>
                <c:ptCount val="1"/>
                <c:pt idx="0">
                  <c:v>65 – 80 rokov</c:v>
                </c:pt>
              </c:strCache>
            </c:strRef>
          </c:tx>
          <c:spPr>
            <a:solidFill>
              <a:schemeClr val="bg1">
                <a:lumMod val="65000"/>
              </a:schemeClr>
            </a:solidFill>
            <a:ln>
              <a:solidFill>
                <a:schemeClr val="bg1">
                  <a:lumMod val="65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kompenzácie'!$G$111:$G$112</c:f>
              <c:numCache>
                <c:formatCode>General</c:formatCode>
                <c:ptCount val="2"/>
                <c:pt idx="0">
                  <c:v>2020</c:v>
                </c:pt>
                <c:pt idx="1">
                  <c:v>2021</c:v>
                </c:pt>
              </c:numCache>
            </c:numRef>
          </c:cat>
          <c:val>
            <c:numRef>
              <c:f>'K3.4.6 ŤZP a kompenzácie'!$Q$111:$Q$112</c:f>
              <c:numCache>
                <c:formatCode>0.00%</c:formatCode>
                <c:ptCount val="2"/>
                <c:pt idx="0">
                  <c:v>0.18258679618636445</c:v>
                </c:pt>
                <c:pt idx="1">
                  <c:v>0.2016325112886419</c:v>
                </c:pt>
              </c:numCache>
            </c:numRef>
          </c:val>
          <c:extLst>
            <c:ext xmlns:c16="http://schemas.microsoft.com/office/drawing/2014/chart" uri="{C3380CC4-5D6E-409C-BE32-E72D297353CC}">
              <c16:uniqueId val="{00000005-4658-4F80-8377-A45EF7FD24C3}"/>
            </c:ext>
          </c:extLst>
        </c:ser>
        <c:ser>
          <c:idx val="4"/>
          <c:order val="4"/>
          <c:tx>
            <c:strRef>
              <c:f>'K3.4.6 ŤZP a kompenzácie'!$R$110</c:f>
              <c:strCache>
                <c:ptCount val="1"/>
                <c:pt idx="0">
                  <c:v>viac ako 80 rokov</c:v>
                </c:pt>
              </c:strCache>
            </c:strRef>
          </c:tx>
          <c:spPr>
            <a:solidFill>
              <a:srgbClr val="B7194B"/>
            </a:solidFill>
            <a:ln>
              <a:solidFill>
                <a:srgbClr val="B7194B"/>
              </a:solidFill>
            </a:ln>
            <a:effectLst/>
          </c:spPr>
          <c:invertIfNegative val="0"/>
          <c:dLbls>
            <c:dLbl>
              <c:idx val="0"/>
              <c:layout>
                <c:manualLayout>
                  <c:x val="-5.9312284218027998E-2"/>
                  <c:y val="-0.138914660848606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5-492F-8A32-42E823722919}"/>
                </c:ext>
              </c:extLst>
            </c:dLbl>
            <c:dLbl>
              <c:idx val="1"/>
              <c:layout>
                <c:manualLayout>
                  <c:x val="-4.859919303148566E-2"/>
                  <c:y val="-0.13891466084860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15-492F-8A32-42E82372291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'K3.4.6 ŤZP a kompenzácie'!$R$111:$R$112</c:f>
              <c:numCache>
                <c:formatCode>0.00%</c:formatCode>
                <c:ptCount val="2"/>
                <c:pt idx="0">
                  <c:v>1.5290519877675841E-3</c:v>
                </c:pt>
                <c:pt idx="1">
                  <c:v>6.8600208405696422E-3</c:v>
                </c:pt>
              </c:numCache>
            </c:numRef>
          </c:val>
          <c:extLst>
            <c:ext xmlns:c16="http://schemas.microsoft.com/office/drawing/2014/chart" uri="{C3380CC4-5D6E-409C-BE32-E72D297353CC}">
              <c16:uniqueId val="{00000000-1715-492F-8A32-42E823722919}"/>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79381036653101389"/>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kompenzácie'!$N$169</c:f>
              <c:strCache>
                <c:ptCount val="1"/>
                <c:pt idx="0">
                  <c:v>od 6 – do 18 rokov</c:v>
                </c:pt>
              </c:strCache>
            </c:strRef>
          </c:tx>
          <c:spPr>
            <a:solidFill>
              <a:srgbClr val="B8194B"/>
            </a:solidFill>
            <a:ln>
              <a:solidFill>
                <a:srgbClr val="B8194B"/>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kompenzácie'!$G$170:$G$171</c:f>
              <c:numCache>
                <c:formatCode>General</c:formatCode>
                <c:ptCount val="2"/>
                <c:pt idx="0">
                  <c:v>2020</c:v>
                </c:pt>
                <c:pt idx="1">
                  <c:v>2021</c:v>
                </c:pt>
              </c:numCache>
            </c:numRef>
          </c:cat>
          <c:val>
            <c:numRef>
              <c:f>'K3.4.6 ŤZP a kompenzácie'!$N$170:$N$171</c:f>
              <c:numCache>
                <c:formatCode>0.00%</c:formatCode>
                <c:ptCount val="2"/>
                <c:pt idx="0">
                  <c:v>9.0795347472157437E-2</c:v>
                </c:pt>
                <c:pt idx="1">
                  <c:v>7.9535299374441468E-2</c:v>
                </c:pt>
              </c:numCache>
            </c:numRef>
          </c:val>
          <c:extLst>
            <c:ext xmlns:c16="http://schemas.microsoft.com/office/drawing/2014/chart" uri="{C3380CC4-5D6E-409C-BE32-E72D297353CC}">
              <c16:uniqueId val="{00000002-D270-4A38-9311-3E973B095ED0}"/>
            </c:ext>
          </c:extLst>
        </c:ser>
        <c:ser>
          <c:idx val="1"/>
          <c:order val="1"/>
          <c:tx>
            <c:strRef>
              <c:f>'K3.4.6 ŤZP a kompenzácie'!$O$169</c:f>
              <c:strCache>
                <c:ptCount val="1"/>
                <c:pt idx="0">
                  <c:v>od 18 – do 30 rokov</c:v>
                </c:pt>
              </c:strCache>
            </c:strRef>
          </c:tx>
          <c:spPr>
            <a:solidFill>
              <a:schemeClr val="bg1">
                <a:lumMod val="5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kompenzácie'!$G$170:$G$171</c:f>
              <c:numCache>
                <c:formatCode>General</c:formatCode>
                <c:ptCount val="2"/>
                <c:pt idx="0">
                  <c:v>2020</c:v>
                </c:pt>
                <c:pt idx="1">
                  <c:v>2021</c:v>
                </c:pt>
              </c:numCache>
            </c:numRef>
          </c:cat>
          <c:val>
            <c:numRef>
              <c:f>'K3.4.6 ŤZP a kompenzácie'!$O$170:$O$171</c:f>
              <c:numCache>
                <c:formatCode>0.00%</c:formatCode>
                <c:ptCount val="2"/>
                <c:pt idx="0">
                  <c:v>9.7499189051421867E-2</c:v>
                </c:pt>
                <c:pt idx="1">
                  <c:v>8.0014043150772374E-2</c:v>
                </c:pt>
              </c:numCache>
            </c:numRef>
          </c:val>
          <c:extLst>
            <c:ext xmlns:c16="http://schemas.microsoft.com/office/drawing/2014/chart" uri="{C3380CC4-5D6E-409C-BE32-E72D297353CC}">
              <c16:uniqueId val="{00000003-D270-4A38-9311-3E973B095ED0}"/>
            </c:ext>
          </c:extLst>
        </c:ser>
        <c:ser>
          <c:idx val="2"/>
          <c:order val="2"/>
          <c:tx>
            <c:strRef>
              <c:f>'K3.4.6 ŤZP a kompenzácie'!$P$169</c:f>
              <c:strCache>
                <c:ptCount val="1"/>
                <c:pt idx="0">
                  <c:v>od 30 – do 65 rokov</c:v>
                </c:pt>
              </c:strCache>
            </c:strRef>
          </c:tx>
          <c:spPr>
            <a:solidFill>
              <a:srgbClr val="E85E89"/>
            </a:solidFill>
            <a:ln>
              <a:solidFill>
                <a:srgbClr val="E85E89"/>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kompenzácie'!$G$170:$G$171</c:f>
              <c:numCache>
                <c:formatCode>General</c:formatCode>
                <c:ptCount val="2"/>
                <c:pt idx="0">
                  <c:v>2020</c:v>
                </c:pt>
                <c:pt idx="1">
                  <c:v>2021</c:v>
                </c:pt>
              </c:numCache>
            </c:numRef>
          </c:cat>
          <c:val>
            <c:numRef>
              <c:f>'K3.4.6 ŤZP a kompenzácie'!$P$170:$P$171</c:f>
              <c:numCache>
                <c:formatCode>0.00%</c:formatCode>
                <c:ptCount val="2"/>
                <c:pt idx="0">
                  <c:v>0.21688626639274625</c:v>
                </c:pt>
                <c:pt idx="1">
                  <c:v>0.22628622494574238</c:v>
                </c:pt>
              </c:numCache>
            </c:numRef>
          </c:val>
          <c:extLst>
            <c:ext xmlns:c16="http://schemas.microsoft.com/office/drawing/2014/chart" uri="{C3380CC4-5D6E-409C-BE32-E72D297353CC}">
              <c16:uniqueId val="{00000004-D270-4A38-9311-3E973B095ED0}"/>
            </c:ext>
          </c:extLst>
        </c:ser>
        <c:ser>
          <c:idx val="3"/>
          <c:order val="3"/>
          <c:tx>
            <c:strRef>
              <c:f>'K3.4.6 ŤZP a kompenzácie'!$Q$169</c:f>
              <c:strCache>
                <c:ptCount val="1"/>
                <c:pt idx="0">
                  <c:v>od 65 – do 80 rokov</c:v>
                </c:pt>
              </c:strCache>
            </c:strRef>
          </c:tx>
          <c:spPr>
            <a:solidFill>
              <a:srgbClr val="FAACBF"/>
            </a:solidFill>
            <a:ln>
              <a:solidFill>
                <a:srgbClr val="FAACBF"/>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kompenzácie'!$G$170:$G$171</c:f>
              <c:numCache>
                <c:formatCode>General</c:formatCode>
                <c:ptCount val="2"/>
                <c:pt idx="0">
                  <c:v>2020</c:v>
                </c:pt>
                <c:pt idx="1">
                  <c:v>2021</c:v>
                </c:pt>
              </c:numCache>
            </c:numRef>
          </c:cat>
          <c:val>
            <c:numRef>
              <c:f>'K3.4.6 ŤZP a kompenzácie'!$Q$170:$Q$171</c:f>
              <c:numCache>
                <c:formatCode>0.00%</c:formatCode>
                <c:ptCount val="2"/>
                <c:pt idx="0">
                  <c:v>0.24008711904725127</c:v>
                </c:pt>
                <c:pt idx="1">
                  <c:v>0.23932401378782076</c:v>
                </c:pt>
              </c:numCache>
            </c:numRef>
          </c:val>
          <c:extLst>
            <c:ext xmlns:c16="http://schemas.microsoft.com/office/drawing/2014/chart" uri="{C3380CC4-5D6E-409C-BE32-E72D297353CC}">
              <c16:uniqueId val="{00000005-D270-4A38-9311-3E973B095ED0}"/>
            </c:ext>
          </c:extLst>
        </c:ser>
        <c:ser>
          <c:idx val="4"/>
          <c:order val="4"/>
          <c:tx>
            <c:strRef>
              <c:f>'K3.4.6 ŤZP a kompenzácie'!$R$169</c:f>
              <c:strCache>
                <c:ptCount val="1"/>
                <c:pt idx="0">
                  <c:v>od 80 rokov a viac </c:v>
                </c:pt>
              </c:strCache>
            </c:strRef>
          </c:tx>
          <c:spPr>
            <a:solidFill>
              <a:srgbClr val="D1D1D1"/>
            </a:solidFill>
            <a:ln>
              <a:solidFill>
                <a:srgbClr val="D1D1D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kompenzácie'!$G$170:$G$171</c:f>
              <c:numCache>
                <c:formatCode>General</c:formatCode>
                <c:ptCount val="2"/>
                <c:pt idx="0">
                  <c:v>2020</c:v>
                </c:pt>
                <c:pt idx="1">
                  <c:v>2021</c:v>
                </c:pt>
              </c:numCache>
            </c:numRef>
          </c:cat>
          <c:val>
            <c:numRef>
              <c:f>'K3.4.6 ŤZP a kompenzácie'!$R$170:$R$171</c:f>
              <c:numCache>
                <c:formatCode>0.00%</c:formatCode>
                <c:ptCount val="2"/>
                <c:pt idx="0">
                  <c:v>0.35473207803642315</c:v>
                </c:pt>
                <c:pt idx="1">
                  <c:v>0.37484041874122304</c:v>
                </c:pt>
              </c:numCache>
            </c:numRef>
          </c:val>
          <c:extLst>
            <c:ext xmlns:c16="http://schemas.microsoft.com/office/drawing/2014/chart" uri="{C3380CC4-5D6E-409C-BE32-E72D297353CC}">
              <c16:uniqueId val="{00000008-D270-4A38-9311-3E973B095ED0}"/>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79381036653101389"/>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174244249768746E-2"/>
          <c:y val="3.3168472716251556E-2"/>
          <c:w val="0.89526844776792303"/>
          <c:h val="0.67053325753418702"/>
        </c:manualLayout>
      </c:layout>
      <c:pie3DChart>
        <c:varyColors val="0"/>
        <c:ser>
          <c:idx val="0"/>
          <c:order val="0"/>
          <c:spPr>
            <a:solidFill>
              <a:srgbClr val="FAACBF"/>
            </a:solidFill>
            <a:ln w="25400">
              <a:solidFill>
                <a:schemeClr val="lt1"/>
              </a:solidFill>
            </a:ln>
            <a:effectLst/>
            <a:sp3d contourW="25400">
              <a:contourClr>
                <a:schemeClr val="lt1"/>
              </a:contourClr>
            </a:sp3d>
          </c:spPr>
          <c:dPt>
            <c:idx val="0"/>
            <c:bubble3D val="0"/>
            <c:extLst>
              <c:ext xmlns:c16="http://schemas.microsoft.com/office/drawing/2014/chart" uri="{C3380CC4-5D6E-409C-BE32-E72D297353CC}">
                <c16:uniqueId val="{00000000-25C5-4D34-AC7D-FFBE913C6557}"/>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2-25C5-4D34-AC7D-FFBE913C6557}"/>
              </c:ext>
            </c:extLst>
          </c:dPt>
          <c:dPt>
            <c:idx val="2"/>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4-25C5-4D34-AC7D-FFBE913C6557}"/>
              </c:ext>
            </c:extLst>
          </c:dPt>
          <c:dLbls>
            <c:dLbl>
              <c:idx val="0"/>
              <c:layout>
                <c:manualLayout>
                  <c:x val="-0.11128883689475852"/>
                  <c:y val="9.64329844395147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5C5-4D34-AC7D-FFBE913C6557}"/>
                </c:ext>
              </c:extLst>
            </c:dLbl>
            <c:dLbl>
              <c:idx val="1"/>
              <c:layout>
                <c:manualLayout>
                  <c:x val="-0.21336583830170933"/>
                  <c:y val="-0.1617656563236033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5C5-4D34-AC7D-FFBE913C6557}"/>
                </c:ext>
              </c:extLst>
            </c:dLbl>
            <c:dLbl>
              <c:idx val="2"/>
              <c:layout>
                <c:manualLayout>
                  <c:x val="0.19050444238886255"/>
                  <c:y val="-2.745447199794364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5C5-4D34-AC7D-FFBE913C6557}"/>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dotácie'!$D$12:$D$14</c:f>
              <c:strCache>
                <c:ptCount val="3"/>
                <c:pt idx="0">
                  <c:v>zriadené alebo založené vyšším územným celkom</c:v>
                </c:pt>
                <c:pt idx="1">
                  <c:v>poskytované obcou, alebo zriadené alebo založené obcou</c:v>
                </c:pt>
                <c:pt idx="2">
                  <c:v>poskytované neverejnými poskytovateľmi</c:v>
                </c:pt>
              </c:strCache>
            </c:strRef>
          </c:cat>
          <c:val>
            <c:numRef>
              <c:f>'K3.4.7 a 8 Soc.služby a dotácie'!$E$12:$E$14</c:f>
              <c:numCache>
                <c:formatCode>0</c:formatCode>
                <c:ptCount val="3"/>
                <c:pt idx="0">
                  <c:v>699</c:v>
                </c:pt>
                <c:pt idx="1">
                  <c:v>2393</c:v>
                </c:pt>
                <c:pt idx="2">
                  <c:v>2543</c:v>
                </c:pt>
              </c:numCache>
            </c:numRef>
          </c:val>
          <c:extLst>
            <c:ext xmlns:c16="http://schemas.microsoft.com/office/drawing/2014/chart" uri="{C3380CC4-5D6E-409C-BE32-E72D297353CC}">
              <c16:uniqueId val="{00000005-25C5-4D34-AC7D-FFBE913C6557}"/>
            </c:ext>
          </c:extLst>
        </c:ser>
        <c:dLbls>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4.9224039425715328E-2"/>
          <c:y val="0.77574607373816484"/>
          <c:w val="0.83781435105787994"/>
          <c:h val="0.1902539132877814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2370450289096731"/>
          <c:y val="1.5475398367899211E-2"/>
          <c:w val="0.61601112438775141"/>
          <c:h val="0.87062368623965625"/>
        </c:manualLayout>
      </c:layout>
      <c:barChart>
        <c:barDir val="bar"/>
        <c:grouping val="clustered"/>
        <c:varyColors val="0"/>
        <c:ser>
          <c:idx val="0"/>
          <c:order val="0"/>
          <c:tx>
            <c:strRef>
              <c:f>'K3.4.7 a 8 Soc.služby a dotácie'!$E$48</c:f>
              <c:strCache>
                <c:ptCount val="1"/>
                <c:pt idx="0">
                  <c:v>2018</c:v>
                </c:pt>
              </c:strCache>
            </c:strRef>
          </c:tx>
          <c:spPr>
            <a:solidFill>
              <a:srgbClr val="B7194B"/>
            </a:solidFill>
            <a:ln>
              <a:noFill/>
            </a:ln>
            <a:effectLst/>
          </c:spPr>
          <c:invertIfNegative val="0"/>
          <c:dLbls>
            <c:dLbl>
              <c:idx val="0"/>
              <c:layout>
                <c:manualLayout>
                  <c:x val="3.1372552000337568E-2"/>
                  <c:y val="-1.222208423959531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9-4D5B-B1ED-163607DA1B4E}"/>
                </c:ext>
              </c:extLst>
            </c:dLbl>
            <c:dLbl>
              <c:idx val="8"/>
              <c:layout>
                <c:manualLayout>
                  <c:x val="0"/>
                  <c:y val="6.66666841644837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dotácie'!$D$49:$D$59</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dotácie'!$E$49:$E$59</c:f>
              <c:numCache>
                <c:formatCode>General</c:formatCode>
                <c:ptCount val="11"/>
                <c:pt idx="0">
                  <c:v>12971</c:v>
                </c:pt>
                <c:pt idx="1">
                  <c:v>19129</c:v>
                </c:pt>
                <c:pt idx="2">
                  <c:v>7537</c:v>
                </c:pt>
                <c:pt idx="3">
                  <c:v>4128</c:v>
                </c:pt>
                <c:pt idx="4">
                  <c:v>573</c:v>
                </c:pt>
                <c:pt idx="5">
                  <c:v>665</c:v>
                </c:pt>
                <c:pt idx="6">
                  <c:v>2222</c:v>
                </c:pt>
                <c:pt idx="7">
                  <c:v>669</c:v>
                </c:pt>
                <c:pt idx="8">
                  <c:v>2513</c:v>
                </c:pt>
                <c:pt idx="9">
                  <c:v>1228</c:v>
                </c:pt>
                <c:pt idx="10">
                  <c:v>271</c:v>
                </c:pt>
              </c:numCache>
            </c:numRef>
          </c:val>
          <c:extLst>
            <c:ext xmlns:c16="http://schemas.microsoft.com/office/drawing/2014/chart" uri="{C3380CC4-5D6E-409C-BE32-E72D297353CC}">
              <c16:uniqueId val="{00000002-E249-4D5B-B1ED-163607DA1B4E}"/>
            </c:ext>
          </c:extLst>
        </c:ser>
        <c:ser>
          <c:idx val="1"/>
          <c:order val="1"/>
          <c:tx>
            <c:strRef>
              <c:f>'K3.4.7 a 8 Soc.služby a dotácie'!$F$48</c:f>
              <c:strCache>
                <c:ptCount val="1"/>
                <c:pt idx="0">
                  <c:v>2019</c:v>
                </c:pt>
              </c:strCache>
            </c:strRef>
          </c:tx>
          <c:spPr>
            <a:solidFill>
              <a:srgbClr val="FAACBF"/>
            </a:solidFill>
            <a:ln>
              <a:noFill/>
            </a:ln>
            <a:effectLst/>
          </c:spPr>
          <c:invertIfNegative val="0"/>
          <c:dLbls>
            <c:dLbl>
              <c:idx val="0"/>
              <c:layout>
                <c:manualLayout>
                  <c:x val="-4.8265464615903815E-3"/>
                  <c:y val="-1.333333683289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49-4D5B-B1ED-163607DA1B4E}"/>
                </c:ext>
              </c:extLst>
            </c:dLbl>
            <c:dLbl>
              <c:idx val="1"/>
              <c:layout>
                <c:manualLayout>
                  <c:x val="2.2181416038100442E-2"/>
                  <c:y val="-1.18987677962313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49-4D5B-B1ED-163607DA1B4E}"/>
                </c:ext>
              </c:extLst>
            </c:dLbl>
            <c:dLbl>
              <c:idx val="2"/>
              <c:layout>
                <c:manualLayout>
                  <c:x val="0"/>
                  <c:y val="-6.66666841644840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49-4D5B-B1ED-163607DA1B4E}"/>
                </c:ext>
              </c:extLst>
            </c:dLbl>
            <c:dLbl>
              <c:idx val="3"/>
              <c:layout>
                <c:manualLayout>
                  <c:x val="3.6296862607800892E-2"/>
                  <c:y val="-1.0379647509207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49-4D5B-B1ED-163607DA1B4E}"/>
                </c:ext>
              </c:extLst>
            </c:dLbl>
            <c:dLbl>
              <c:idx val="4"/>
              <c:layout>
                <c:manualLayout>
                  <c:x val="4.2346339709101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5F-4B56-9A5B-BB9729D98829}"/>
                </c:ext>
              </c:extLst>
            </c:dLbl>
            <c:dLbl>
              <c:idx val="5"/>
              <c:layout>
                <c:manualLayout>
                  <c:x val="3.2263877873600862E-2"/>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5F-4B56-9A5B-BB9729D98829}"/>
                </c:ext>
              </c:extLst>
            </c:dLbl>
            <c:dLbl>
              <c:idx val="6"/>
              <c:layout>
                <c:manualLayout>
                  <c:x val="0"/>
                  <c:y val="-1.66666710411210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49-4D5B-B1ED-163607DA1B4E}"/>
                </c:ext>
              </c:extLst>
            </c:dLbl>
            <c:dLbl>
              <c:idx val="7"/>
              <c:layout>
                <c:manualLayout>
                  <c:x val="3.0247385506500805E-2"/>
                  <c:y val="-4.0929268112870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49-4D5B-B1ED-163607DA1B4E}"/>
                </c:ext>
              </c:extLst>
            </c:dLbl>
            <c:dLbl>
              <c:idx val="8"/>
              <c:layout>
                <c:manualLayout>
                  <c:x val="4.2346339709101052E-2"/>
                  <c:y val="2.95358659601935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5F-4B56-9A5B-BB9729D98829}"/>
                </c:ext>
              </c:extLst>
            </c:dLbl>
            <c:dLbl>
              <c:idx val="9"/>
              <c:layout>
                <c:manualLayout>
                  <c:x val="1.3735012261702529E-2"/>
                  <c:y val="-1.2426227197788206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8.5043748653222492E-2"/>
                      <c:h val="3.1583472856554551E-2"/>
                    </c:manualLayout>
                  </c15:layout>
                </c:ext>
                <c:ext xmlns:c16="http://schemas.microsoft.com/office/drawing/2014/chart" uri="{C3380CC4-5D6E-409C-BE32-E72D297353CC}">
                  <c16:uniqueId val="{00000009-E249-4D5B-B1ED-163607DA1B4E}"/>
                </c:ext>
              </c:extLst>
            </c:dLbl>
            <c:dLbl>
              <c:idx val="10"/>
              <c:layout>
                <c:manualLayout>
                  <c:x val="-4.4242831467613993E-17"/>
                  <c:y val="-1.33333368328968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dotácie'!$D$49:$D$59</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dotácie'!$F$49:$F$59</c:f>
              <c:numCache>
                <c:formatCode>General</c:formatCode>
                <c:ptCount val="11"/>
                <c:pt idx="0">
                  <c:v>12359</c:v>
                </c:pt>
                <c:pt idx="1">
                  <c:v>19529</c:v>
                </c:pt>
                <c:pt idx="2">
                  <c:v>8099</c:v>
                </c:pt>
                <c:pt idx="3">
                  <c:v>3420</c:v>
                </c:pt>
                <c:pt idx="4">
                  <c:v>657</c:v>
                </c:pt>
                <c:pt idx="5">
                  <c:v>648</c:v>
                </c:pt>
                <c:pt idx="6">
                  <c:v>2377</c:v>
                </c:pt>
                <c:pt idx="7">
                  <c:v>638</c:v>
                </c:pt>
                <c:pt idx="8">
                  <c:v>2500</c:v>
                </c:pt>
                <c:pt idx="9">
                  <c:v>1201</c:v>
                </c:pt>
                <c:pt idx="10">
                  <c:v>258</c:v>
                </c:pt>
              </c:numCache>
            </c:numRef>
          </c:val>
          <c:extLst>
            <c:ext xmlns:c16="http://schemas.microsoft.com/office/drawing/2014/chart" uri="{C3380CC4-5D6E-409C-BE32-E72D297353CC}">
              <c16:uniqueId val="{0000000B-E249-4D5B-B1ED-163607DA1B4E}"/>
            </c:ext>
          </c:extLst>
        </c:ser>
        <c:ser>
          <c:idx val="2"/>
          <c:order val="2"/>
          <c:tx>
            <c:strRef>
              <c:f>'K3.4.7 a 8 Soc.služby a dotácie'!$G$48</c:f>
              <c:strCache>
                <c:ptCount val="1"/>
                <c:pt idx="0">
                  <c:v>2020</c:v>
                </c:pt>
              </c:strCache>
            </c:strRef>
          </c:tx>
          <c:spPr>
            <a:solidFill>
              <a:schemeClr val="bg1">
                <a:lumMod val="75000"/>
              </a:schemeClr>
            </a:solidFill>
            <a:ln>
              <a:solidFill>
                <a:schemeClr val="bg1">
                  <a:lumMod val="75000"/>
                </a:schemeClr>
              </a:solidFill>
            </a:ln>
            <a:effectLst/>
          </c:spPr>
          <c:invertIfNegative val="0"/>
          <c:dLbls>
            <c:dLbl>
              <c:idx val="0"/>
              <c:layout>
                <c:manualLayout>
                  <c:x val="2.8230893139400828E-2"/>
                  <c:y val="-1.47679329800967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5F-4B56-9A5B-BB9729D98829}"/>
                </c:ext>
              </c:extLst>
            </c:dLbl>
            <c:dLbl>
              <c:idx val="1"/>
              <c:layout>
                <c:manualLayout>
                  <c:x val="0"/>
                  <c:y val="-4.4303798940290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5F-4B56-9A5B-BB9729D98829}"/>
                </c:ext>
              </c:extLst>
            </c:dLbl>
            <c:dLbl>
              <c:idx val="2"/>
              <c:layout>
                <c:manualLayout>
                  <c:x val="-4.0329847342001077E-3"/>
                  <c:y val="-2.65822793641743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5F-4B56-9A5B-BB9729D98829}"/>
                </c:ext>
              </c:extLst>
            </c:dLbl>
            <c:dLbl>
              <c:idx val="3"/>
              <c:layout>
                <c:manualLayout>
                  <c:x val="-7.3937199331499324E-17"/>
                  <c:y val="-1.18143463840775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F-4B56-9A5B-BB9729D98829}"/>
                </c:ext>
              </c:extLst>
            </c:dLbl>
            <c:dLbl>
              <c:idx val="5"/>
              <c:layout>
                <c:manualLayout>
                  <c:x val="0"/>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5F-4B56-9A5B-BB9729D98829}"/>
                </c:ext>
              </c:extLst>
            </c:dLbl>
            <c:dLbl>
              <c:idx val="6"/>
              <c:layout>
                <c:manualLayout>
                  <c:x val="8.0659694684002154E-3"/>
                  <c:y val="-2.36286927681548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5F-4B56-9A5B-BB9729D98829}"/>
                </c:ext>
              </c:extLst>
            </c:dLbl>
            <c:dLbl>
              <c:idx val="7"/>
              <c:layout>
                <c:manualLayout>
                  <c:x val="2.0164923671000539E-3"/>
                  <c:y val="-1.18143463840774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5F-4B56-9A5B-BB9729D98829}"/>
                </c:ext>
              </c:extLst>
            </c:dLbl>
            <c:dLbl>
              <c:idx val="9"/>
              <c:layout>
                <c:manualLayout>
                  <c:x val="4.2346339709101129E-2"/>
                  <c:y val="-2.06751061721354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5F-4B56-9A5B-BB9729D98829}"/>
                </c:ext>
              </c:extLst>
            </c:dLbl>
            <c:dLbl>
              <c:idx val="10"/>
              <c:layout>
                <c:manualLayout>
                  <c:x val="2.8230893139400751E-2"/>
                  <c:y val="-1.18143463840774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5F-4B56-9A5B-BB9729D988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dotácie'!$D$49:$D$59</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dotácie'!$G$49:$G$59</c:f>
              <c:numCache>
                <c:formatCode>General</c:formatCode>
                <c:ptCount val="11"/>
                <c:pt idx="0">
                  <c:v>12345</c:v>
                </c:pt>
                <c:pt idx="1">
                  <c:v>19201</c:v>
                </c:pt>
                <c:pt idx="2">
                  <c:v>8365</c:v>
                </c:pt>
                <c:pt idx="3">
                  <c:v>3063</c:v>
                </c:pt>
                <c:pt idx="4">
                  <c:v>627</c:v>
                </c:pt>
                <c:pt idx="5">
                  <c:v>644</c:v>
                </c:pt>
                <c:pt idx="6">
                  <c:v>2470</c:v>
                </c:pt>
                <c:pt idx="7">
                  <c:v>605</c:v>
                </c:pt>
                <c:pt idx="8">
                  <c:v>2525</c:v>
                </c:pt>
                <c:pt idx="9">
                  <c:v>1162</c:v>
                </c:pt>
                <c:pt idx="10">
                  <c:v>252</c:v>
                </c:pt>
              </c:numCache>
            </c:numRef>
          </c:val>
          <c:extLst>
            <c:ext xmlns:c16="http://schemas.microsoft.com/office/drawing/2014/chart" uri="{C3380CC4-5D6E-409C-BE32-E72D297353CC}">
              <c16:uniqueId val="{0000000C-E249-4D5B-B1ED-163607DA1B4E}"/>
            </c:ext>
          </c:extLst>
        </c:ser>
        <c:dLbls>
          <c:dLblPos val="outEnd"/>
          <c:showLegendKey val="0"/>
          <c:showVal val="1"/>
          <c:showCatName val="0"/>
          <c:showSerName val="0"/>
          <c:showPercent val="0"/>
          <c:showBubbleSize val="0"/>
        </c:dLbls>
        <c:gapWidth val="100"/>
        <c:axId val="217252712"/>
        <c:axId val="217253104"/>
      </c:barChart>
      <c:catAx>
        <c:axId val="2172527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3104"/>
        <c:crosses val="autoZero"/>
        <c:auto val="1"/>
        <c:lblAlgn val="ctr"/>
        <c:lblOffset val="100"/>
        <c:noMultiLvlLbl val="0"/>
      </c:catAx>
      <c:valAx>
        <c:axId val="21725310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2712"/>
        <c:crosses val="autoZero"/>
        <c:crossBetween val="between"/>
      </c:valAx>
      <c:spPr>
        <a:noFill/>
        <a:ln>
          <a:noFill/>
        </a:ln>
        <a:effectLst/>
      </c:spPr>
    </c:plotArea>
    <c:legend>
      <c:legendPos val="b"/>
      <c:layout>
        <c:manualLayout>
          <c:xMode val="edge"/>
          <c:yMode val="edge"/>
          <c:x val="3.4430685441310199E-2"/>
          <c:y val="0.89756739157455445"/>
          <c:w val="0.20417049639572274"/>
          <c:h val="6.3130790623004251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70798741309273E-2"/>
          <c:y val="0.14485133630741978"/>
          <c:w val="0.79861111111111116"/>
          <c:h val="0.80111254355170336"/>
        </c:manualLayout>
      </c:layout>
      <c:pie3DChart>
        <c:varyColors val="1"/>
        <c:ser>
          <c:idx val="0"/>
          <c:order val="0"/>
          <c:dPt>
            <c:idx val="0"/>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1-FFA1-42D6-8C43-CDA772ED72AF}"/>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3-FFA1-42D6-8C43-CDA772ED72AF}"/>
              </c:ext>
            </c:extLst>
          </c:dPt>
          <c:dPt>
            <c:idx val="2"/>
            <c:bubble3D val="0"/>
            <c:spPr>
              <a:solidFill>
                <a:srgbClr val="E02C64"/>
              </a:solidFill>
              <a:ln w="25400">
                <a:solidFill>
                  <a:schemeClr val="lt1"/>
                </a:solidFill>
              </a:ln>
              <a:effectLst/>
              <a:sp3d contourW="25400">
                <a:contourClr>
                  <a:schemeClr val="lt1"/>
                </a:contourClr>
              </a:sp3d>
            </c:spPr>
            <c:extLst>
              <c:ext xmlns:c16="http://schemas.microsoft.com/office/drawing/2014/chart" uri="{C3380CC4-5D6E-409C-BE32-E72D297353CC}">
                <c16:uniqueId val="{00000005-FFA1-42D6-8C43-CDA772ED72AF}"/>
              </c:ext>
            </c:extLst>
          </c:dPt>
          <c:dPt>
            <c:idx val="3"/>
            <c:bubble3D val="0"/>
            <c:spPr>
              <a:solidFill>
                <a:srgbClr val="FAACBF"/>
              </a:solidFill>
              <a:ln w="25400">
                <a:solidFill>
                  <a:schemeClr val="lt1"/>
                </a:solidFill>
              </a:ln>
              <a:effectLst/>
              <a:sp3d contourW="25400">
                <a:contourClr>
                  <a:schemeClr val="lt1"/>
                </a:contourClr>
              </a:sp3d>
            </c:spPr>
            <c:extLst>
              <c:ext xmlns:c16="http://schemas.microsoft.com/office/drawing/2014/chart" uri="{C3380CC4-5D6E-409C-BE32-E72D297353CC}">
                <c16:uniqueId val="{00000007-FFA1-42D6-8C43-CDA772ED72AF}"/>
              </c:ext>
            </c:extLst>
          </c:dPt>
          <c:dPt>
            <c:idx val="4"/>
            <c:bubble3D val="0"/>
            <c:spPr>
              <a:solidFill>
                <a:srgbClr val="FFD5D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FA1-42D6-8C43-CDA772ED72AF}"/>
              </c:ext>
            </c:extLst>
          </c:dPt>
          <c:dLbls>
            <c:dLbl>
              <c:idx val="0"/>
              <c:layout>
                <c:manualLayout>
                  <c:x val="-4.6575352513289293E-2"/>
                  <c:y val="-1.53661452965832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A1-42D6-8C43-CDA772ED72AF}"/>
                </c:ext>
              </c:extLst>
            </c:dLbl>
            <c:dLbl>
              <c:idx val="1"/>
              <c:layout>
                <c:manualLayout>
                  <c:x val="-5.4794532368575635E-2"/>
                  <c:y val="-3.841536324145811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A1-42D6-8C43-CDA772ED72AF}"/>
                </c:ext>
              </c:extLst>
            </c:dLbl>
            <c:dLbl>
              <c:idx val="2"/>
              <c:layout>
                <c:manualLayout>
                  <c:x val="-1.0958906473715127E-2"/>
                  <c:y val="-6.914765383462458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FA1-42D6-8C43-CDA772ED72AF}"/>
                </c:ext>
              </c:extLst>
            </c:dLbl>
            <c:dLbl>
              <c:idx val="3"/>
              <c:layout>
                <c:manualLayout>
                  <c:x val="0.19065002494877026"/>
                  <c:y val="-5.489464662251823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FA1-42D6-8C43-CDA772ED72AF}"/>
                </c:ext>
              </c:extLst>
            </c:dLbl>
            <c:dLbl>
              <c:idx val="4"/>
              <c:layout>
                <c:manualLayout>
                  <c:x val="1.6438359710572691E-2"/>
                  <c:y val="-3.457382691731229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A1-42D6-8C43-CDA772ED72A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howLeaderLines val="0"/>
            <c:extLst>
              <c:ext xmlns:c15="http://schemas.microsoft.com/office/drawing/2012/chart" uri="{CE6537A1-D6FC-4f65-9D91-7224C49458BB}"/>
            </c:extLst>
          </c:dLbls>
          <c:cat>
            <c:strRef>
              <c:f>'K3.4.7 a 8 Soc.služby a dotácie'!$D$71:$D$75</c:f>
              <c:strCache>
                <c:ptCount val="5"/>
                <c:pt idx="0">
                  <c:v>0 - 18 rokov</c:v>
                </c:pt>
                <c:pt idx="1">
                  <c:v>19 - 39 rokov</c:v>
                </c:pt>
                <c:pt idx="2">
                  <c:v>40 - 62 rokov</c:v>
                </c:pt>
                <c:pt idx="3">
                  <c:v>63 - 79  rokov</c:v>
                </c:pt>
                <c:pt idx="4">
                  <c:v>nad 80 rokov</c:v>
                </c:pt>
              </c:strCache>
            </c:strRef>
          </c:cat>
          <c:val>
            <c:numRef>
              <c:f>'K3.4.7 a 8 Soc.služby a dotácie'!$E$71:$E$75</c:f>
              <c:numCache>
                <c:formatCode>#,##0</c:formatCode>
                <c:ptCount val="5"/>
                <c:pt idx="0">
                  <c:v>712</c:v>
                </c:pt>
                <c:pt idx="1">
                  <c:v>4640</c:v>
                </c:pt>
                <c:pt idx="2">
                  <c:v>7045</c:v>
                </c:pt>
                <c:pt idx="3">
                  <c:v>14164</c:v>
                </c:pt>
                <c:pt idx="4">
                  <c:v>16272</c:v>
                </c:pt>
              </c:numCache>
            </c:numRef>
          </c:val>
          <c:extLst>
            <c:ext xmlns:c16="http://schemas.microsoft.com/office/drawing/2014/chart" uri="{C3380CC4-5D6E-409C-BE32-E72D297353CC}">
              <c16:uniqueId val="{0000000A-FFA1-42D6-8C43-CDA772ED72AF}"/>
            </c:ext>
          </c:extLst>
        </c:ser>
        <c:dLbls>
          <c:dLblPos val="outEnd"/>
          <c:showLegendKey val="0"/>
          <c:showVal val="0"/>
          <c:showCatName val="0"/>
          <c:showSerName val="0"/>
          <c:showPercent val="1"/>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 a 8 Soc.služby a dotácie'!$E$88</c:f>
              <c:strCache>
                <c:ptCount val="1"/>
                <c:pt idx="0">
                  <c:v>2018</c:v>
                </c:pt>
              </c:strCache>
            </c:strRef>
          </c:tx>
          <c:spPr>
            <a:gradFill rotWithShape="1">
              <a:gsLst>
                <a:gs pos="0">
                  <a:srgbClr val="E02C64"/>
                </a:gs>
                <a:gs pos="49401">
                  <a:srgbClr val="FAACBF"/>
                </a:gs>
                <a:gs pos="99000">
                  <a:srgbClr val="E02C64"/>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dotácie'!$D$89:$D$93</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dotácie'!$E$89:$E$93</c:f>
              <c:numCache>
                <c:formatCode>#,##0</c:formatCode>
                <c:ptCount val="5"/>
                <c:pt idx="0">
                  <c:v>1748</c:v>
                </c:pt>
                <c:pt idx="1">
                  <c:v>5654</c:v>
                </c:pt>
                <c:pt idx="2">
                  <c:v>101</c:v>
                </c:pt>
                <c:pt idx="3">
                  <c:v>17</c:v>
                </c:pt>
                <c:pt idx="4">
                  <c:v>2123</c:v>
                </c:pt>
              </c:numCache>
            </c:numRef>
          </c:val>
          <c:extLst>
            <c:ext xmlns:c16="http://schemas.microsoft.com/office/drawing/2014/chart" uri="{C3380CC4-5D6E-409C-BE32-E72D297353CC}">
              <c16:uniqueId val="{00000000-697A-4D74-A046-C921C5A3AC87}"/>
            </c:ext>
          </c:extLst>
        </c:ser>
        <c:ser>
          <c:idx val="1"/>
          <c:order val="1"/>
          <c:tx>
            <c:strRef>
              <c:f>'K3.4.7 a 8 Soc.služby a dotácie'!$F$88</c:f>
              <c:strCache>
                <c:ptCount val="1"/>
                <c:pt idx="0">
                  <c:v>2019</c:v>
                </c:pt>
              </c:strCache>
            </c:strRef>
          </c:tx>
          <c:spPr>
            <a:gradFill rotWithShape="1">
              <a:gsLst>
                <a:gs pos="0">
                  <a:schemeClr val="bg1">
                    <a:lumMod val="65000"/>
                  </a:schemeClr>
                </a:gs>
                <a:gs pos="49401">
                  <a:schemeClr val="bg1">
                    <a:lumMod val="85000"/>
                  </a:schemeClr>
                </a:gs>
                <a:gs pos="99000">
                  <a:schemeClr val="bg1">
                    <a:lumMod val="50000"/>
                  </a:schemeClr>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dotácie'!$D$89:$D$93</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dotácie'!$F$89:$F$93</c:f>
              <c:numCache>
                <c:formatCode>#,##0</c:formatCode>
                <c:ptCount val="5"/>
                <c:pt idx="0">
                  <c:v>1731</c:v>
                </c:pt>
                <c:pt idx="1">
                  <c:v>6670</c:v>
                </c:pt>
                <c:pt idx="2">
                  <c:v>59</c:v>
                </c:pt>
                <c:pt idx="3">
                  <c:v>62</c:v>
                </c:pt>
                <c:pt idx="4">
                  <c:v>2257</c:v>
                </c:pt>
              </c:numCache>
            </c:numRef>
          </c:val>
          <c:extLst>
            <c:ext xmlns:c16="http://schemas.microsoft.com/office/drawing/2014/chart" uri="{C3380CC4-5D6E-409C-BE32-E72D297353CC}">
              <c16:uniqueId val="{00000001-697A-4D74-A046-C921C5A3AC87}"/>
            </c:ext>
          </c:extLst>
        </c:ser>
        <c:ser>
          <c:idx val="2"/>
          <c:order val="2"/>
          <c:tx>
            <c:strRef>
              <c:f>'K3.4.7 a 8 Soc.služby a dotácie'!$G$88</c:f>
              <c:strCache>
                <c:ptCount val="1"/>
                <c:pt idx="0">
                  <c:v>2020</c:v>
                </c:pt>
              </c:strCache>
            </c:strRef>
          </c:tx>
          <c:spPr>
            <a:gradFill rotWithShape="1">
              <a:gsLst>
                <a:gs pos="0">
                  <a:srgbClr val="E02C64"/>
                </a:gs>
                <a:gs pos="49401">
                  <a:srgbClr val="FAACBF"/>
                </a:gs>
                <a:gs pos="99000">
                  <a:srgbClr val="E02C64"/>
                </a:gs>
              </a:gsLst>
              <a:lin ang="5400000" scaled="1"/>
            </a:gradFill>
            <a:ln>
              <a:solidFill>
                <a:srgbClr val="B8194B"/>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dotácie'!$D$89:$D$93</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dotácie'!$G$89:$G$93</c:f>
              <c:numCache>
                <c:formatCode>#,##0</c:formatCode>
                <c:ptCount val="5"/>
                <c:pt idx="0">
                  <c:v>1825</c:v>
                </c:pt>
                <c:pt idx="1">
                  <c:v>6863</c:v>
                </c:pt>
                <c:pt idx="2">
                  <c:v>86</c:v>
                </c:pt>
                <c:pt idx="3">
                  <c:v>53</c:v>
                </c:pt>
                <c:pt idx="4">
                  <c:v>2291</c:v>
                </c:pt>
              </c:numCache>
            </c:numRef>
          </c:val>
          <c:extLst>
            <c:ext xmlns:c16="http://schemas.microsoft.com/office/drawing/2014/chart" uri="{C3380CC4-5D6E-409C-BE32-E72D297353CC}">
              <c16:uniqueId val="{00000002-697A-4D74-A046-C921C5A3AC87}"/>
            </c:ext>
          </c:extLst>
        </c:ser>
        <c:ser>
          <c:idx val="3"/>
          <c:order val="3"/>
          <c:tx>
            <c:strRef>
              <c:f>'K3.4.7 a 8 Soc.služby a dotácie'!$H$88</c:f>
              <c:strCache>
                <c:ptCount val="1"/>
                <c:pt idx="0">
                  <c:v>2021</c:v>
                </c:pt>
              </c:strCache>
            </c:strRef>
          </c:tx>
          <c:spPr>
            <a:gradFill rotWithShape="1">
              <a:gsLst>
                <a:gs pos="0">
                  <a:schemeClr val="accent5">
                    <a:lumMod val="60000"/>
                    <a:lumOff val="40000"/>
                  </a:schemeClr>
                </a:gs>
                <a:gs pos="49401">
                  <a:schemeClr val="accent5">
                    <a:lumMod val="20000"/>
                    <a:lumOff val="80000"/>
                  </a:schemeClr>
                </a:gs>
                <a:gs pos="99000">
                  <a:schemeClr val="accent5">
                    <a:lumMod val="60000"/>
                    <a:lumOff val="40000"/>
                  </a:schemeClr>
                </a:gs>
              </a:gsLst>
              <a:lin ang="5400000" scaled="1"/>
            </a:gradFill>
            <a:ln>
              <a:solidFill>
                <a:schemeClr val="accent5">
                  <a:lumMod val="60000"/>
                  <a:lumOff val="40000"/>
                </a:schemeClr>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dotácie'!$D$89:$D$93</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dotácie'!$H$89:$H$93</c:f>
              <c:numCache>
                <c:formatCode>#,##0</c:formatCode>
                <c:ptCount val="5"/>
                <c:pt idx="0">
                  <c:v>1798</c:v>
                </c:pt>
                <c:pt idx="1">
                  <c:v>4813</c:v>
                </c:pt>
                <c:pt idx="2">
                  <c:v>91</c:v>
                </c:pt>
                <c:pt idx="3">
                  <c:v>60</c:v>
                </c:pt>
                <c:pt idx="4">
                  <c:v>1763</c:v>
                </c:pt>
              </c:numCache>
            </c:numRef>
          </c:val>
          <c:extLst>
            <c:ext xmlns:c16="http://schemas.microsoft.com/office/drawing/2014/chart" uri="{C3380CC4-5D6E-409C-BE32-E72D297353CC}">
              <c16:uniqueId val="{00000003-697A-4D74-A046-C921C5A3AC87}"/>
            </c:ext>
          </c:extLst>
        </c:ser>
        <c:dLbls>
          <c:dLblPos val="outEnd"/>
          <c:showLegendKey val="0"/>
          <c:showVal val="1"/>
          <c:showCatName val="0"/>
          <c:showSerName val="0"/>
          <c:showPercent val="0"/>
          <c:showBubbleSize val="0"/>
        </c:dLbls>
        <c:gapWidth val="115"/>
        <c:overlap val="-20"/>
        <c:axId val="217254280"/>
        <c:axId val="217254672"/>
      </c:barChart>
      <c:catAx>
        <c:axId val="21725428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672"/>
        <c:crosses val="autoZero"/>
        <c:auto val="1"/>
        <c:lblAlgn val="ctr"/>
        <c:lblOffset val="100"/>
        <c:noMultiLvlLbl val="0"/>
      </c:catAx>
      <c:valAx>
        <c:axId val="2172546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7916666666666767"/>
          <c:y val="0.19675925925925927"/>
          <c:w val="0.46388888888889096"/>
          <c:h val="0.77314814814815036"/>
        </c:manualLayout>
      </c:layout>
      <c:pieChart>
        <c:varyColors val="1"/>
        <c:ser>
          <c:idx val="0"/>
          <c:order val="0"/>
          <c:dPt>
            <c:idx val="0"/>
            <c:bubble3D val="0"/>
            <c:spPr>
              <a:solidFill>
                <a:srgbClr val="E85E89"/>
              </a:solidFill>
              <a:ln>
                <a:noFill/>
              </a:ln>
              <a:effectLst/>
            </c:spPr>
            <c:extLst>
              <c:ext xmlns:c16="http://schemas.microsoft.com/office/drawing/2014/chart" uri="{C3380CC4-5D6E-409C-BE32-E72D297353CC}">
                <c16:uniqueId val="{00000001-7EB7-4FA7-8717-4F76CFC227F6}"/>
              </c:ext>
            </c:extLst>
          </c:dPt>
          <c:dPt>
            <c:idx val="1"/>
            <c:bubble3D val="0"/>
            <c:spPr>
              <a:solidFill>
                <a:schemeClr val="bg2">
                  <a:lumMod val="90000"/>
                </a:schemeClr>
              </a:solidFill>
              <a:ln>
                <a:noFill/>
              </a:ln>
              <a:effectLst/>
            </c:spPr>
            <c:extLst>
              <c:ext xmlns:c16="http://schemas.microsoft.com/office/drawing/2014/chart" uri="{C3380CC4-5D6E-409C-BE32-E72D297353CC}">
                <c16:uniqueId val="{00000003-7EB7-4FA7-8717-4F76CFC227F6}"/>
              </c:ext>
            </c:extLst>
          </c:dPt>
          <c:dPt>
            <c:idx val="2"/>
            <c:bubble3D val="0"/>
            <c:spPr>
              <a:solidFill>
                <a:srgbClr val="B7194B"/>
              </a:solidFill>
              <a:ln>
                <a:noFill/>
              </a:ln>
              <a:effectLst/>
            </c:spPr>
            <c:extLst>
              <c:ext xmlns:c16="http://schemas.microsoft.com/office/drawing/2014/chart" uri="{C3380CC4-5D6E-409C-BE32-E72D297353CC}">
                <c16:uniqueId val="{00000005-7EB7-4FA7-8717-4F76CFC227F6}"/>
              </c:ext>
            </c:extLst>
          </c:dPt>
          <c:dPt>
            <c:idx val="3"/>
            <c:bubble3D val="0"/>
            <c:spPr>
              <a:solidFill>
                <a:schemeClr val="bg1">
                  <a:lumMod val="85000"/>
                </a:schemeClr>
              </a:solidFill>
              <a:ln>
                <a:noFill/>
              </a:ln>
              <a:effectLst/>
            </c:spPr>
            <c:extLst>
              <c:ext xmlns:c16="http://schemas.microsoft.com/office/drawing/2014/chart" uri="{C3380CC4-5D6E-409C-BE32-E72D297353CC}">
                <c16:uniqueId val="{00000007-7EB7-4FA7-8717-4F76CFC227F6}"/>
              </c:ext>
            </c:extLst>
          </c:dPt>
          <c:dPt>
            <c:idx val="4"/>
            <c:bubble3D val="0"/>
            <c:spPr>
              <a:solidFill>
                <a:srgbClr val="FF9999"/>
              </a:solidFill>
              <a:ln>
                <a:noFill/>
              </a:ln>
              <a:effectLst/>
            </c:spPr>
            <c:extLst>
              <c:ext xmlns:c16="http://schemas.microsoft.com/office/drawing/2014/chart" uri="{C3380CC4-5D6E-409C-BE32-E72D297353CC}">
                <c16:uniqueId val="{00000009-7EB7-4FA7-8717-4F76CFC227F6}"/>
              </c:ext>
            </c:extLst>
          </c:dPt>
          <c:dPt>
            <c:idx val="5"/>
            <c:bubble3D val="0"/>
            <c:spPr>
              <a:solidFill>
                <a:schemeClr val="accent2">
                  <a:lumMod val="20000"/>
                  <a:lumOff val="80000"/>
                </a:schemeClr>
              </a:solidFill>
              <a:ln>
                <a:noFill/>
              </a:ln>
              <a:effectLst/>
            </c:spPr>
            <c:extLst>
              <c:ext xmlns:c16="http://schemas.microsoft.com/office/drawing/2014/chart" uri="{C3380CC4-5D6E-409C-BE32-E72D297353CC}">
                <c16:uniqueId val="{0000000B-7EB7-4FA7-8717-4F76CFC227F6}"/>
              </c:ext>
            </c:extLst>
          </c:dPt>
          <c:dPt>
            <c:idx val="6"/>
            <c:bubble3D val="0"/>
            <c:spPr>
              <a:solidFill>
                <a:schemeClr val="tx1">
                  <a:lumMod val="65000"/>
                  <a:lumOff val="35000"/>
                </a:schemeClr>
              </a:solidFill>
              <a:ln>
                <a:noFill/>
              </a:ln>
              <a:effectLst/>
            </c:spPr>
            <c:extLst>
              <c:ext xmlns:c16="http://schemas.microsoft.com/office/drawing/2014/chart" uri="{C3380CC4-5D6E-409C-BE32-E72D297353CC}">
                <c16:uniqueId val="{0000000D-7EB7-4FA7-8717-4F76CFC227F6}"/>
              </c:ext>
            </c:extLst>
          </c:dPt>
          <c:dLbls>
            <c:dLbl>
              <c:idx val="0"/>
              <c:layout>
                <c:manualLayout>
                  <c:x val="8.1827382802372284E-2"/>
                  <c:y val="-0.18394885699646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B7-4FA7-8717-4F76CFC227F6}"/>
                </c:ext>
              </c:extLst>
            </c:dLbl>
            <c:dLbl>
              <c:idx val="1"/>
              <c:layout>
                <c:manualLayout>
                  <c:x val="9.5889480390739051E-2"/>
                  <c:y val="-4.4912253018864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B7-4FA7-8717-4F76CFC227F6}"/>
                </c:ext>
              </c:extLst>
            </c:dLbl>
            <c:dLbl>
              <c:idx val="2"/>
              <c:layout>
                <c:manualLayout>
                  <c:x val="4.897141590555984E-2"/>
                  <c:y val="3.61264957506622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B7-4FA7-8717-4F76CFC227F6}"/>
                </c:ext>
              </c:extLst>
            </c:dLbl>
            <c:dLbl>
              <c:idx val="3"/>
              <c:layout>
                <c:manualLayout>
                  <c:x val="-1.7763030500182343E-2"/>
                  <c:y val="0.119493367585549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B7-4FA7-8717-4F76CFC227F6}"/>
                </c:ext>
              </c:extLst>
            </c:dLbl>
            <c:dLbl>
              <c:idx val="4"/>
              <c:layout>
                <c:manualLayout>
                  <c:x val="-6.5817029828609944E-2"/>
                  <c:y val="-5.13345435316828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B7-4FA7-8717-4F76CFC227F6}"/>
                </c:ext>
              </c:extLst>
            </c:dLbl>
            <c:dLbl>
              <c:idx val="5"/>
              <c:layout>
                <c:manualLayout>
                  <c:x val="-0.13648948196482663"/>
                  <c:y val="-0.1535662809339946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B7-4FA7-8717-4F76CFC227F6}"/>
                </c:ext>
              </c:extLst>
            </c:dLbl>
            <c:dLbl>
              <c:idx val="6"/>
              <c:layout>
                <c:manualLayout>
                  <c:x val="6.8929617881189661E-2"/>
                  <c:y val="-5.81417176335829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EB7-4FA7-8717-4F76CFC227F6}"/>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lumMod val="50000"/>
                      <a:lumOff val="50000"/>
                    </a:schemeClr>
                  </a:solidFill>
                  <a:prstDash val="solid"/>
                  <a:round/>
                </a:ln>
                <a:effectLst/>
              </c:spPr>
            </c:leaderLines>
            <c:extLst>
              <c:ext xmlns:c15="http://schemas.microsoft.com/office/drawing/2012/chart" uri="{CE6537A1-D6FC-4f65-9D91-7224C49458BB}"/>
            </c:extLst>
          </c:dLbls>
          <c:cat>
            <c:strRef>
              <c:f>'K3.3 Štátna sociálna podpora'!$L$43:$R$43</c:f>
              <c:strCache>
                <c:ptCount val="7"/>
                <c:pt idx="0">
                  <c:v>Zariadenie</c:v>
                </c:pt>
                <c:pt idx="1">
                  <c:v>Živnostník</c:v>
                </c:pt>
                <c:pt idx="2">
                  <c:v>Iná právnická osoba</c:v>
                </c:pt>
                <c:pt idx="3">
                  <c:v>Zariadenie - MŠ zaradená do siete škôl a školských zariadení SR</c:v>
                </c:pt>
                <c:pt idx="4">
                  <c:v>Rodič</c:v>
                </c:pt>
                <c:pt idx="5">
                  <c:v>Iná fyzická osoba</c:v>
                </c:pt>
                <c:pt idx="6">
                  <c:v>Nezaradené</c:v>
                </c:pt>
              </c:strCache>
            </c:strRef>
          </c:cat>
          <c:val>
            <c:numRef>
              <c:f>'K3.3 Štátna sociálna podpora'!$L$56:$R$56</c:f>
              <c:numCache>
                <c:formatCode>0</c:formatCode>
                <c:ptCount val="7"/>
                <c:pt idx="0">
                  <c:v>74</c:v>
                </c:pt>
                <c:pt idx="1">
                  <c:v>4.25</c:v>
                </c:pt>
                <c:pt idx="2">
                  <c:v>5.333333333333333</c:v>
                </c:pt>
                <c:pt idx="3">
                  <c:v>1.5</c:v>
                </c:pt>
                <c:pt idx="4">
                  <c:v>171.08333333333334</c:v>
                </c:pt>
                <c:pt idx="5">
                  <c:v>1.0833333333333333</c:v>
                </c:pt>
                <c:pt idx="6">
                  <c:v>0.5</c:v>
                </c:pt>
              </c:numCache>
            </c:numRef>
          </c:val>
          <c:extLst>
            <c:ext xmlns:c16="http://schemas.microsoft.com/office/drawing/2014/chart" uri="{C3380CC4-5D6E-409C-BE32-E72D297353CC}">
              <c16:uniqueId val="{0000000E-7EB7-4FA7-8717-4F76CFC227F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dotácie'!$E$123</c:f>
              <c:strCache>
                <c:ptCount val="1"/>
                <c:pt idx="0">
                  <c:v>verejní poskytovatelia /obce</c:v>
                </c:pt>
              </c:strCache>
            </c:strRef>
          </c:tx>
          <c:spPr>
            <a:gradFill rotWithShape="1">
              <a:gsLst>
                <a:gs pos="0">
                  <a:srgbClr val="E02C64"/>
                </a:gs>
                <a:gs pos="49401">
                  <a:srgbClr val="FAACBF"/>
                </a:gs>
                <a:gs pos="99000">
                  <a:srgbClr val="E02C64"/>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'K3.4.7 a 8 Soc.služby a dotácie'!$D$124:$D$132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'K3.4.7 a 8 Soc.služby a dotácie'!$E$124:$E$132</c:f>
              <c:numCache>
                <c:formatCode>#,##0</c:formatCode>
                <c:ptCount val="9"/>
                <c:pt idx="0">
                  <c:v>11765</c:v>
                </c:pt>
                <c:pt idx="1">
                  <c:v>12152</c:v>
                </c:pt>
                <c:pt idx="2">
                  <c:v>12332</c:v>
                </c:pt>
                <c:pt idx="3">
                  <c:v>13155</c:v>
                </c:pt>
                <c:pt idx="4">
                  <c:v>13163</c:v>
                </c:pt>
                <c:pt idx="5">
                  <c:v>13187</c:v>
                </c:pt>
                <c:pt idx="6">
                  <c:v>13325</c:v>
                </c:pt>
                <c:pt idx="7">
                  <c:v>13034</c:v>
                </c:pt>
                <c:pt idx="8">
                  <c:v>12391</c:v>
                </c:pt>
              </c:numCache>
            </c:numRef>
          </c:val>
          <c:extLst>
            <c:ext xmlns:c16="http://schemas.microsoft.com/office/drawing/2014/chart" uri="{C3380CC4-5D6E-409C-BE32-E72D297353CC}">
              <c16:uniqueId val="{00000000-47D7-4E4D-A89E-BDAB97284505}"/>
            </c:ext>
          </c:extLst>
        </c:ser>
        <c:ser>
          <c:idx val="1"/>
          <c:order val="1"/>
          <c:tx>
            <c:strRef>
              <c:f>'K3.4.7 a 8 Soc.služby a dotácie'!$F$123</c:f>
              <c:strCache>
                <c:ptCount val="1"/>
                <c:pt idx="0">
                  <c:v>neverejní poskytovatelia</c:v>
                </c:pt>
              </c:strCache>
            </c:strRef>
          </c:tx>
          <c:spPr>
            <a:gradFill rotWithShape="1">
              <a:gsLst>
                <a:gs pos="0">
                  <a:schemeClr val="bg1">
                    <a:lumMod val="50000"/>
                  </a:schemeClr>
                </a:gs>
                <a:gs pos="49401">
                  <a:schemeClr val="bg1">
                    <a:lumMod val="75000"/>
                  </a:schemeClr>
                </a:gs>
                <a:gs pos="99000">
                  <a:schemeClr val="bg1">
                    <a:lumMod val="50000"/>
                  </a:schemeClr>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'K3.4.7 a 8 Soc.služby a dotácie'!$D$124:$D$132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'K3.4.7 a 8 Soc.služby a dotácie'!$F$124:$F$132</c:f>
              <c:numCache>
                <c:formatCode>#,##0</c:formatCode>
                <c:ptCount val="9"/>
                <c:pt idx="0">
                  <c:v>1738</c:v>
                </c:pt>
                <c:pt idx="1">
                  <c:v>4074</c:v>
                </c:pt>
                <c:pt idx="2">
                  <c:v>4276</c:v>
                </c:pt>
                <c:pt idx="3">
                  <c:v>3594</c:v>
                </c:pt>
                <c:pt idx="4">
                  <c:v>3894</c:v>
                </c:pt>
                <c:pt idx="5">
                  <c:v>2807</c:v>
                </c:pt>
                <c:pt idx="6">
                  <c:v>2799</c:v>
                </c:pt>
                <c:pt idx="7">
                  <c:v>2134</c:v>
                </c:pt>
                <c:pt idx="8">
                  <c:v>2287</c:v>
                </c:pt>
              </c:numCache>
            </c:numRef>
          </c:val>
          <c:extLst>
            <c:ext xmlns:c16="http://schemas.microsoft.com/office/drawing/2014/chart" uri="{C3380CC4-5D6E-409C-BE32-E72D297353CC}">
              <c16:uniqueId val="{00000001-47D7-4E4D-A89E-BDAB97284505}"/>
            </c:ext>
          </c:extLst>
        </c:ser>
        <c:dLbls>
          <c:dLblPos val="outEnd"/>
          <c:showLegendKey val="0"/>
          <c:showVal val="1"/>
          <c:showCatName val="0"/>
          <c:showSerName val="0"/>
          <c:showPercent val="0"/>
          <c:showBubbleSize val="0"/>
        </c:dLbls>
        <c:gapWidth val="100"/>
        <c:overlap val="-24"/>
        <c:axId val="217775816"/>
        <c:axId val="217776208"/>
      </c:barChart>
      <c:catAx>
        <c:axId val="217775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6208"/>
        <c:crosses val="autoZero"/>
        <c:auto val="1"/>
        <c:lblAlgn val="ctr"/>
        <c:lblOffset val="100"/>
        <c:noMultiLvlLbl val="0"/>
      </c:catAx>
      <c:valAx>
        <c:axId val="21777620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5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dotácie'!$E$139</c:f>
              <c:strCache>
                <c:ptCount val="1"/>
                <c:pt idx="0">
                  <c:v>verejní poskytovatelia / obce</c:v>
                </c:pt>
              </c:strCache>
            </c:strRef>
          </c:tx>
          <c:spPr>
            <a:pattFill prst="narHorz">
              <a:fgClr>
                <a:srgbClr val="B7194B"/>
              </a:fgClr>
              <a:bgClr>
                <a:srgbClr val="FFD5D5"/>
              </a:bgClr>
            </a:pattFill>
            <a:ln>
              <a:noFill/>
            </a:ln>
            <a:effectLst>
              <a:innerShdw blurRad="114300">
                <a:schemeClr val="accent2">
                  <a:shade val="76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'K3.4.7 a 8 Soc.služby a dotácie'!$D$140:$D$148</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'K3.4.7 a 8 Soc.služby a dotácie'!$E$140:$E$148</c:f>
              <c:numCache>
                <c:formatCode>#,##0</c:formatCode>
                <c:ptCount val="9"/>
                <c:pt idx="0" formatCode="General">
                  <c:v>4465</c:v>
                </c:pt>
                <c:pt idx="1">
                  <c:v>4935</c:v>
                </c:pt>
                <c:pt idx="2">
                  <c:v>4867</c:v>
                </c:pt>
                <c:pt idx="3">
                  <c:v>5590</c:v>
                </c:pt>
                <c:pt idx="4">
                  <c:v>5426</c:v>
                </c:pt>
                <c:pt idx="5">
                  <c:v>5747</c:v>
                </c:pt>
                <c:pt idx="6">
                  <c:v>5694</c:v>
                </c:pt>
                <c:pt idx="7">
                  <c:v>5760</c:v>
                </c:pt>
                <c:pt idx="8">
                  <c:v>5584</c:v>
                </c:pt>
              </c:numCache>
            </c:numRef>
          </c:val>
          <c:extLst>
            <c:ext xmlns:c16="http://schemas.microsoft.com/office/drawing/2014/chart" uri="{C3380CC4-5D6E-409C-BE32-E72D297353CC}">
              <c16:uniqueId val="{00000000-41E4-4316-9224-909D1AA97A11}"/>
            </c:ext>
          </c:extLst>
        </c:ser>
        <c:ser>
          <c:idx val="1"/>
          <c:order val="1"/>
          <c:tx>
            <c:strRef>
              <c:f>'K3.4.7 a 8 Soc.služby a dotácie'!$F$139</c:f>
              <c:strCache>
                <c:ptCount val="1"/>
                <c:pt idx="0">
                  <c:v>neverejní poskytovatelia</c:v>
                </c:pt>
              </c:strCache>
            </c:strRef>
          </c:tx>
          <c:spPr>
            <a:pattFill prst="narHorz">
              <a:fgClr>
                <a:srgbClr val="E85E89"/>
              </a:fgClr>
              <a:bgClr>
                <a:schemeClr val="bg1"/>
              </a:bgClr>
            </a:pattFill>
            <a:ln>
              <a:noFill/>
            </a:ln>
            <a:effectLst>
              <a:innerShdw blurRad="114300">
                <a:schemeClr val="accent2">
                  <a:tint val="77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'K3.4.7 a 8 Soc.služby a dotácie'!$D$140:$D$148</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'K3.4.7 a 8 Soc.služby a dotácie'!$F$140:$F$148</c:f>
              <c:numCache>
                <c:formatCode>#,##0</c:formatCode>
                <c:ptCount val="9"/>
                <c:pt idx="0" formatCode="General">
                  <c:v>1738</c:v>
                </c:pt>
                <c:pt idx="1">
                  <c:v>3013</c:v>
                </c:pt>
                <c:pt idx="2">
                  <c:v>3000</c:v>
                </c:pt>
                <c:pt idx="3">
                  <c:v>2787</c:v>
                </c:pt>
                <c:pt idx="4">
                  <c:v>3762</c:v>
                </c:pt>
                <c:pt idx="5">
                  <c:v>2778</c:v>
                </c:pt>
                <c:pt idx="6">
                  <c:v>2082</c:v>
                </c:pt>
                <c:pt idx="7">
                  <c:v>1723</c:v>
                </c:pt>
                <c:pt idx="8">
                  <c:v>1339</c:v>
                </c:pt>
              </c:numCache>
            </c:numRef>
          </c:val>
          <c:extLst>
            <c:ext xmlns:c16="http://schemas.microsoft.com/office/drawing/2014/chart" uri="{C3380CC4-5D6E-409C-BE32-E72D297353CC}">
              <c16:uniqueId val="{00000001-41E4-4316-9224-909D1AA97A11}"/>
            </c:ext>
          </c:extLst>
        </c:ser>
        <c:dLbls>
          <c:dLblPos val="outEnd"/>
          <c:showLegendKey val="0"/>
          <c:showVal val="1"/>
          <c:showCatName val="0"/>
          <c:showSerName val="0"/>
          <c:showPercent val="0"/>
          <c:showBubbleSize val="0"/>
        </c:dLbls>
        <c:gapWidth val="164"/>
        <c:overlap val="-22"/>
        <c:axId val="217776992"/>
        <c:axId val="217777384"/>
      </c:barChart>
      <c:catAx>
        <c:axId val="2177769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7384"/>
        <c:crosses val="autoZero"/>
        <c:auto val="1"/>
        <c:lblAlgn val="ctr"/>
        <c:lblOffset val="100"/>
        <c:noMultiLvlLbl val="0"/>
      </c:catAx>
      <c:valAx>
        <c:axId val="217777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69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0555555555555555E-2"/>
          <c:y val="0.14340296004666084"/>
          <c:w val="0.91241229221347331"/>
          <c:h val="0.8056711140274132"/>
        </c:manualLayout>
      </c:layout>
      <c:pieChart>
        <c:varyColors val="1"/>
        <c:ser>
          <c:idx val="0"/>
          <c:order val="0"/>
          <c:spPr>
            <a:ln>
              <a:noFill/>
            </a:ln>
            <a:effectLst/>
          </c:spPr>
          <c:dPt>
            <c:idx val="0"/>
            <c:bubble3D val="0"/>
            <c:spPr>
              <a:solidFill>
                <a:schemeClr val="bg1">
                  <a:lumMod val="50000"/>
                </a:schemeClr>
              </a:solidFill>
              <a:ln>
                <a:noFill/>
              </a:ln>
              <a:effectLst/>
            </c:spPr>
            <c:extLst>
              <c:ext xmlns:c16="http://schemas.microsoft.com/office/drawing/2014/chart" uri="{C3380CC4-5D6E-409C-BE32-E72D297353CC}">
                <c16:uniqueId val="{00000001-28F4-4AA7-9CEB-7E31115A48A8}"/>
              </c:ext>
            </c:extLst>
          </c:dPt>
          <c:dPt>
            <c:idx val="1"/>
            <c:bubble3D val="0"/>
            <c:spPr>
              <a:solidFill>
                <a:srgbClr val="B7194B"/>
              </a:solidFill>
              <a:ln>
                <a:noFill/>
              </a:ln>
              <a:effectLst/>
            </c:spPr>
            <c:extLst>
              <c:ext xmlns:c16="http://schemas.microsoft.com/office/drawing/2014/chart" uri="{C3380CC4-5D6E-409C-BE32-E72D297353CC}">
                <c16:uniqueId val="{00000003-28F4-4AA7-9CEB-7E31115A48A8}"/>
              </c:ext>
            </c:extLst>
          </c:dPt>
          <c:dPt>
            <c:idx val="2"/>
            <c:bubble3D val="0"/>
            <c:spPr>
              <a:solidFill>
                <a:srgbClr val="E02C64"/>
              </a:solidFill>
              <a:ln>
                <a:noFill/>
              </a:ln>
              <a:effectLst/>
            </c:spPr>
            <c:extLst>
              <c:ext xmlns:c16="http://schemas.microsoft.com/office/drawing/2014/chart" uri="{C3380CC4-5D6E-409C-BE32-E72D297353CC}">
                <c16:uniqueId val="{00000005-28F4-4AA7-9CEB-7E31115A48A8}"/>
              </c:ext>
            </c:extLst>
          </c:dPt>
          <c:dPt>
            <c:idx val="3"/>
            <c:bubble3D val="0"/>
            <c:spPr>
              <a:solidFill>
                <a:srgbClr val="E85E89"/>
              </a:solidFill>
              <a:ln>
                <a:noFill/>
              </a:ln>
              <a:effectLst/>
            </c:spPr>
            <c:extLst>
              <c:ext xmlns:c16="http://schemas.microsoft.com/office/drawing/2014/chart" uri="{C3380CC4-5D6E-409C-BE32-E72D297353CC}">
                <c16:uniqueId val="{00000007-28F4-4AA7-9CEB-7E31115A48A8}"/>
              </c:ext>
            </c:extLst>
          </c:dPt>
          <c:dPt>
            <c:idx val="4"/>
            <c:bubble3D val="0"/>
            <c:spPr>
              <a:solidFill>
                <a:srgbClr val="FAACBF"/>
              </a:solidFill>
              <a:ln>
                <a:noFill/>
              </a:ln>
              <a:effectLst/>
            </c:spPr>
            <c:extLst>
              <c:ext xmlns:c16="http://schemas.microsoft.com/office/drawing/2014/chart" uri="{C3380CC4-5D6E-409C-BE32-E72D297353CC}">
                <c16:uniqueId val="{00000009-28F4-4AA7-9CEB-7E31115A48A8}"/>
              </c:ext>
            </c:extLst>
          </c:dPt>
          <c:dPt>
            <c:idx val="5"/>
            <c:bubble3D val="0"/>
            <c:spPr>
              <a:solidFill>
                <a:schemeClr val="bg1">
                  <a:lumMod val="85000"/>
                </a:schemeClr>
              </a:solidFill>
              <a:ln>
                <a:noFill/>
              </a:ln>
              <a:effectLst/>
            </c:spPr>
            <c:extLst>
              <c:ext xmlns:c16="http://schemas.microsoft.com/office/drawing/2014/chart" uri="{C3380CC4-5D6E-409C-BE32-E72D297353CC}">
                <c16:uniqueId val="{0000000B-28F4-4AA7-9CEB-7E31115A48A8}"/>
              </c:ext>
            </c:extLst>
          </c:dPt>
          <c:dLbls>
            <c:dLbl>
              <c:idx val="0"/>
              <c:layout>
                <c:manualLayout>
                  <c:x val="-4.2808339807524798E-2"/>
                  <c:y val="-1.8535817863994743E-2"/>
                </c:manualLayout>
              </c:layout>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fld id="{45739EFC-98F4-42BD-8A18-98604A63A14D}" type="CATEGORYNAME">
                      <a:rPr lang="en-US"/>
                      <a:pPr>
                        <a:defRPr/>
                      </a:pPr>
                      <a:t>[NÁZOV KATEGÓRIE]</a:t>
                    </a:fld>
                    <a:r>
                      <a:rPr lang="en-US"/>
                      <a:t>, </a:t>
                    </a:r>
                    <a:fld id="{68462565-CCF4-4DE2-B0E4-09F3DB1B2A3D}" type="VALUE">
                      <a:rPr lang="en-US" baseline="0"/>
                      <a:pPr>
                        <a:defRPr/>
                      </a:pPr>
                      <a:t>[HODNOTA]</a:t>
                    </a:fld>
                    <a:r>
                      <a:rPr lang="en-US" baseline="0"/>
                      <a:t>, </a:t>
                    </a:r>
                    <a:fld id="{E5EC5964-D654-4B85-AA16-1264E235E710}" type="PERCENTAGE">
                      <a:rPr lang="en-US" baseline="0"/>
                      <a:pPr>
                        <a:defRPr/>
                      </a:pPr>
                      <a:t>[PERCENTO]</a:t>
                    </a:fld>
                    <a:endParaRPr lang="en-US" baseline="0"/>
                  </a:p>
                </c:rich>
              </c:tx>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4798513434572388"/>
                      <c:h val="7.0946726977217739E-2"/>
                    </c:manualLayout>
                  </c15:layout>
                  <c15:dlblFieldTable/>
                  <c15:showDataLabelsRange val="0"/>
                </c:ext>
                <c:ext xmlns:c16="http://schemas.microsoft.com/office/drawing/2014/chart" uri="{C3380CC4-5D6E-409C-BE32-E72D297353CC}">
                  <c16:uniqueId val="{00000001-28F4-4AA7-9CEB-7E31115A48A8}"/>
                </c:ext>
              </c:extLst>
            </c:dLbl>
            <c:dLbl>
              <c:idx val="1"/>
              <c:layout>
                <c:manualLayout>
                  <c:x val="9.1664254765999927E-3"/>
                  <c:y val="-7.4142724745134298E-3"/>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28F4-4AA7-9CEB-7E31115A48A8}"/>
                </c:ext>
              </c:extLst>
            </c:dLbl>
            <c:dLbl>
              <c:idx val="2"/>
              <c:layout>
                <c:manualLayout>
                  <c:x val="-2.3574472966669223E-3"/>
                  <c:y val="2.9657098554975388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9.5728138435245289E-2"/>
                      <c:h val="0.15250374800340005"/>
                    </c:manualLayout>
                  </c15:layout>
                </c:ext>
                <c:ext xmlns:c16="http://schemas.microsoft.com/office/drawing/2014/chart" uri="{C3380CC4-5D6E-409C-BE32-E72D297353CC}">
                  <c16:uniqueId val="{00000005-28F4-4AA7-9CEB-7E31115A48A8}"/>
                </c:ext>
              </c:extLst>
            </c:dLbl>
            <c:dLbl>
              <c:idx val="3"/>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28F4-4AA7-9CEB-7E31115A48A8}"/>
                </c:ext>
              </c:extLst>
            </c:dLbl>
            <c:dLbl>
              <c:idx val="4"/>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28F4-4AA7-9CEB-7E31115A48A8}"/>
                </c:ext>
              </c:extLst>
            </c:dLbl>
            <c:dLbl>
              <c:idx val="5"/>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28F4-4AA7-9CEB-7E31115A48A8}"/>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'K3.4.7 a 8 Soc.služby a dotácie'!$D$172:$D$177</c:f>
              <c:strCache>
                <c:ptCount val="6"/>
                <c:pt idx="0">
                  <c:v>I.</c:v>
                </c:pt>
                <c:pt idx="1">
                  <c:v>II.</c:v>
                </c:pt>
                <c:pt idx="2">
                  <c:v>III.</c:v>
                </c:pt>
                <c:pt idx="3">
                  <c:v>IV.</c:v>
                </c:pt>
                <c:pt idx="4">
                  <c:v>V.</c:v>
                </c:pt>
                <c:pt idx="5">
                  <c:v>VI.</c:v>
                </c:pt>
              </c:strCache>
            </c:strRef>
          </c:cat>
          <c:val>
            <c:numRef>
              <c:f>'K3.4.7 a 8 Soc.služby a dotácie'!$E$172:$E$177</c:f>
              <c:numCache>
                <c:formatCode>#,##0</c:formatCode>
                <c:ptCount val="6"/>
                <c:pt idx="0">
                  <c:v>181</c:v>
                </c:pt>
                <c:pt idx="1">
                  <c:v>2610</c:v>
                </c:pt>
                <c:pt idx="2">
                  <c:v>3746</c:v>
                </c:pt>
                <c:pt idx="3">
                  <c:v>9942</c:v>
                </c:pt>
                <c:pt idx="4">
                  <c:v>9828</c:v>
                </c:pt>
                <c:pt idx="5">
                  <c:v>31604</c:v>
                </c:pt>
              </c:numCache>
            </c:numRef>
          </c:val>
          <c:extLst>
            <c:ext xmlns:c16="http://schemas.microsoft.com/office/drawing/2014/chart" uri="{C3380CC4-5D6E-409C-BE32-E72D297353CC}">
              <c16:uniqueId val="{0000000C-28F4-4AA7-9CEB-7E31115A48A8}"/>
            </c:ext>
          </c:extLst>
        </c:ser>
        <c:dLbls>
          <c:dLblPos val="out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 a 8 Soc.služby a dotácie'!$E$191</c:f>
              <c:strCache>
                <c:ptCount val="1"/>
                <c:pt idx="0">
                  <c:v>2018</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dotácie'!$D$192:$D$199</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dotácie'!$E$192:$E$199</c:f>
              <c:numCache>
                <c:formatCode>General</c:formatCode>
                <c:ptCount val="8"/>
                <c:pt idx="0" formatCode="#,##0">
                  <c:v>7980</c:v>
                </c:pt>
                <c:pt idx="1">
                  <c:v>9933</c:v>
                </c:pt>
                <c:pt idx="2" formatCode="#,##0">
                  <c:v>5024</c:v>
                </c:pt>
                <c:pt idx="3" formatCode="#,##0">
                  <c:v>790</c:v>
                </c:pt>
                <c:pt idx="4">
                  <c:v>218</c:v>
                </c:pt>
                <c:pt idx="5">
                  <c:v>231</c:v>
                </c:pt>
                <c:pt idx="6" formatCode="#,##0">
                  <c:v>1351</c:v>
                </c:pt>
                <c:pt idx="7">
                  <c:v>8525</c:v>
                </c:pt>
              </c:numCache>
            </c:numRef>
          </c:val>
          <c:extLst>
            <c:ext xmlns:c16="http://schemas.microsoft.com/office/drawing/2014/chart" uri="{C3380CC4-5D6E-409C-BE32-E72D297353CC}">
              <c16:uniqueId val="{00000000-22BB-4135-8D22-0EC9F848AD46}"/>
            </c:ext>
          </c:extLst>
        </c:ser>
        <c:ser>
          <c:idx val="1"/>
          <c:order val="1"/>
          <c:tx>
            <c:strRef>
              <c:f>'K3.4.7 a 8 Soc.služby a dotácie'!$F$191</c:f>
              <c:strCache>
                <c:ptCount val="1"/>
                <c:pt idx="0">
                  <c:v>2019</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dotácie'!$D$192:$D$199</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dotácie'!$F$192:$F$199</c:f>
              <c:numCache>
                <c:formatCode>General</c:formatCode>
                <c:ptCount val="8"/>
                <c:pt idx="0" formatCode="#,##0">
                  <c:v>7640</c:v>
                </c:pt>
                <c:pt idx="1">
                  <c:v>10274</c:v>
                </c:pt>
                <c:pt idx="2" formatCode="#,##0">
                  <c:v>5591</c:v>
                </c:pt>
                <c:pt idx="3" formatCode="#,##0">
                  <c:v>784</c:v>
                </c:pt>
                <c:pt idx="4">
                  <c:v>230</c:v>
                </c:pt>
                <c:pt idx="5">
                  <c:v>215</c:v>
                </c:pt>
                <c:pt idx="6" formatCode="#,##0">
                  <c:v>1333</c:v>
                </c:pt>
                <c:pt idx="7">
                  <c:v>7776</c:v>
                </c:pt>
              </c:numCache>
            </c:numRef>
          </c:val>
          <c:extLst>
            <c:ext xmlns:c16="http://schemas.microsoft.com/office/drawing/2014/chart" uri="{C3380CC4-5D6E-409C-BE32-E72D297353CC}">
              <c16:uniqueId val="{00000001-22BB-4135-8D22-0EC9F848AD46}"/>
            </c:ext>
          </c:extLst>
        </c:ser>
        <c:ser>
          <c:idx val="2"/>
          <c:order val="2"/>
          <c:tx>
            <c:strRef>
              <c:f>'K3.4.7 a 8 Soc.služby a dotácie'!$G$191</c:f>
              <c:strCache>
                <c:ptCount val="1"/>
                <c:pt idx="0">
                  <c:v>2020</c:v>
                </c:pt>
              </c:strCache>
            </c:strRef>
          </c:tx>
          <c:spPr>
            <a:gradFill rotWithShape="1">
              <a:gsLst>
                <a:gs pos="0">
                  <a:schemeClr val="accent2">
                    <a:tint val="65000"/>
                    <a:satMod val="103000"/>
                    <a:lumMod val="102000"/>
                    <a:tint val="94000"/>
                  </a:schemeClr>
                </a:gs>
                <a:gs pos="50000">
                  <a:schemeClr val="accent2">
                    <a:tint val="65000"/>
                    <a:satMod val="110000"/>
                    <a:lumMod val="100000"/>
                    <a:shade val="100000"/>
                  </a:schemeClr>
                </a:gs>
                <a:gs pos="100000">
                  <a:schemeClr val="accent2">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dotácie'!$D$192:$D$199</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dotácie'!$G$192:$G$199</c:f>
              <c:numCache>
                <c:formatCode>General</c:formatCode>
                <c:ptCount val="8"/>
                <c:pt idx="0" formatCode="#,##0">
                  <c:v>7756</c:v>
                </c:pt>
                <c:pt idx="1">
                  <c:v>10563</c:v>
                </c:pt>
                <c:pt idx="2" formatCode="#,##0">
                  <c:v>6051</c:v>
                </c:pt>
                <c:pt idx="3" formatCode="#,##0">
                  <c:v>762</c:v>
                </c:pt>
                <c:pt idx="4">
                  <c:v>244</c:v>
                </c:pt>
                <c:pt idx="5">
                  <c:v>191</c:v>
                </c:pt>
                <c:pt idx="6" formatCode="#,##0">
                  <c:v>1411</c:v>
                </c:pt>
                <c:pt idx="7">
                  <c:v>7097</c:v>
                </c:pt>
              </c:numCache>
            </c:numRef>
          </c:val>
          <c:extLst>
            <c:ext xmlns:c16="http://schemas.microsoft.com/office/drawing/2014/chart" uri="{C3380CC4-5D6E-409C-BE32-E72D297353CC}">
              <c16:uniqueId val="{00000002-22BB-4135-8D22-0EC9F848AD46}"/>
            </c:ext>
          </c:extLst>
        </c:ser>
        <c:dLbls>
          <c:dLblPos val="outEnd"/>
          <c:showLegendKey val="0"/>
          <c:showVal val="1"/>
          <c:showCatName val="0"/>
          <c:showSerName val="0"/>
          <c:showPercent val="0"/>
          <c:showBubbleSize val="0"/>
        </c:dLbls>
        <c:gapWidth val="100"/>
        <c:axId val="217778560"/>
        <c:axId val="217778952"/>
      </c:barChart>
      <c:catAx>
        <c:axId val="21777856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8952"/>
        <c:crosses val="autoZero"/>
        <c:auto val="1"/>
        <c:lblAlgn val="ctr"/>
        <c:lblOffset val="100"/>
        <c:noMultiLvlLbl val="0"/>
      </c:catAx>
      <c:valAx>
        <c:axId val="2177789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ysClr val="window" lastClr="FFFFFF"/>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6844780940843935"/>
          <c:y val="5.5985860532874812E-2"/>
          <c:w val="0.51878502366691337"/>
          <c:h val="0.80739249842674576"/>
        </c:manualLayout>
      </c:layout>
      <c:barChart>
        <c:barDir val="bar"/>
        <c:grouping val="clustered"/>
        <c:varyColors val="0"/>
        <c:ser>
          <c:idx val="1"/>
          <c:order val="1"/>
          <c:tx>
            <c:strRef>
              <c:f>'K3.4.7 a 8 Soc.služby a dotácie'!$F$211</c:f>
              <c:strCache>
                <c:ptCount val="1"/>
                <c:pt idx="0">
                  <c:v>celkové výdavky v roku 2019</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dotácie'!$D$212:$D$219</c:f>
              <c:strCache>
                <c:ptCount val="8"/>
                <c:pt idx="0">
                  <c:v>domov sociálnych služieb </c:v>
                </c:pt>
                <c:pt idx="1">
                  <c:v>zariadenie pre seniorov</c:v>
                </c:pt>
                <c:pt idx="2">
                  <c:v>špecializované zariadenie</c:v>
                </c:pt>
                <c:pt idx="3">
                  <c:v>zariadenie podporovaného bývania</c:v>
                </c:pt>
                <c:pt idx="4">
                  <c:v>zariadenia opatrovateľskej služby</c:v>
                </c:pt>
                <c:pt idx="5">
                  <c:v>rehabilitačné stredisko</c:v>
                </c:pt>
                <c:pt idx="6">
                  <c:v>denný stacionár</c:v>
                </c:pt>
                <c:pt idx="7">
                  <c:v>opatrovateľská služba</c:v>
                </c:pt>
              </c:strCache>
            </c:strRef>
          </c:cat>
          <c:val>
            <c:numRef>
              <c:f>'K3.4.7 a 8 Soc.služby a dotácie'!$F$212:$F$219</c:f>
              <c:numCache>
                <c:formatCode>#,##0</c:formatCode>
                <c:ptCount val="8"/>
                <c:pt idx="0">
                  <c:v>158118587</c:v>
                </c:pt>
                <c:pt idx="1">
                  <c:v>219584725</c:v>
                </c:pt>
                <c:pt idx="2">
                  <c:v>112443492</c:v>
                </c:pt>
                <c:pt idx="3">
                  <c:v>10351965</c:v>
                </c:pt>
                <c:pt idx="4">
                  <c:v>4910462</c:v>
                </c:pt>
                <c:pt idx="5">
                  <c:v>4508480</c:v>
                </c:pt>
                <c:pt idx="6">
                  <c:v>26765731</c:v>
                </c:pt>
                <c:pt idx="7">
                  <c:v>67867908.969999999</c:v>
                </c:pt>
              </c:numCache>
            </c:numRef>
          </c:val>
          <c:extLst>
            <c:ext xmlns:c16="http://schemas.microsoft.com/office/drawing/2014/chart" uri="{C3380CC4-5D6E-409C-BE32-E72D297353CC}">
              <c16:uniqueId val="{00000001-B446-4132-AB2C-C60084ED77DC}"/>
            </c:ext>
          </c:extLst>
        </c:ser>
        <c:ser>
          <c:idx val="2"/>
          <c:order val="2"/>
          <c:tx>
            <c:strRef>
              <c:f>'K3.4.7 a 8 Soc.služby a dotácie'!$G$211</c:f>
              <c:strCache>
                <c:ptCount val="1"/>
                <c:pt idx="0">
                  <c:v>celkové výdavky v roku 2020</c:v>
                </c:pt>
              </c:strCache>
            </c:strRef>
          </c:tx>
          <c:spPr>
            <a:gradFill rotWithShape="1">
              <a:gsLst>
                <a:gs pos="0">
                  <a:schemeClr val="accent2">
                    <a:tint val="65000"/>
                    <a:satMod val="103000"/>
                    <a:lumMod val="102000"/>
                    <a:tint val="94000"/>
                  </a:schemeClr>
                </a:gs>
                <a:gs pos="50000">
                  <a:schemeClr val="accent2">
                    <a:tint val="65000"/>
                    <a:satMod val="110000"/>
                    <a:lumMod val="100000"/>
                    <a:shade val="100000"/>
                  </a:schemeClr>
                </a:gs>
                <a:gs pos="100000">
                  <a:schemeClr val="accent2">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dotácie'!$D$212:$D$219</c:f>
              <c:strCache>
                <c:ptCount val="8"/>
                <c:pt idx="0">
                  <c:v>domov sociálnych služieb </c:v>
                </c:pt>
                <c:pt idx="1">
                  <c:v>zariadenie pre seniorov</c:v>
                </c:pt>
                <c:pt idx="2">
                  <c:v>špecializované zariadenie</c:v>
                </c:pt>
                <c:pt idx="3">
                  <c:v>zariadenie podporovaného bývania</c:v>
                </c:pt>
                <c:pt idx="4">
                  <c:v>zariadenia opatrovateľskej služby</c:v>
                </c:pt>
                <c:pt idx="5">
                  <c:v>rehabilitačné stredisko</c:v>
                </c:pt>
                <c:pt idx="6">
                  <c:v>denný stacionár</c:v>
                </c:pt>
                <c:pt idx="7">
                  <c:v>opatrovateľská služba</c:v>
                </c:pt>
              </c:strCache>
            </c:strRef>
          </c:cat>
          <c:val>
            <c:numRef>
              <c:f>'K3.4.7 a 8 Soc.služby a dotácie'!$G$212:$G$219</c:f>
              <c:numCache>
                <c:formatCode>#,##0</c:formatCode>
                <c:ptCount val="8"/>
                <c:pt idx="0">
                  <c:v>176447300</c:v>
                </c:pt>
                <c:pt idx="1">
                  <c:v>250720307</c:v>
                </c:pt>
                <c:pt idx="2">
                  <c:v>136317759</c:v>
                </c:pt>
                <c:pt idx="3">
                  <c:v>5579373</c:v>
                </c:pt>
                <c:pt idx="4">
                  <c:v>31165173</c:v>
                </c:pt>
                <c:pt idx="5">
                  <c:v>4389585</c:v>
                </c:pt>
                <c:pt idx="6">
                  <c:v>10651210</c:v>
                </c:pt>
                <c:pt idx="7">
                  <c:v>68698824.840000004</c:v>
                </c:pt>
              </c:numCache>
            </c:numRef>
          </c:val>
          <c:extLst>
            <c:ext xmlns:c16="http://schemas.microsoft.com/office/drawing/2014/chart" uri="{C3380CC4-5D6E-409C-BE32-E72D297353CC}">
              <c16:uniqueId val="{00000002-B446-4132-AB2C-C60084ED77DC}"/>
            </c:ext>
          </c:extLst>
        </c:ser>
        <c:dLbls>
          <c:showLegendKey val="0"/>
          <c:showVal val="1"/>
          <c:showCatName val="0"/>
          <c:showSerName val="0"/>
          <c:showPercent val="0"/>
          <c:showBubbleSize val="0"/>
        </c:dLbls>
        <c:gapWidth val="150"/>
        <c:axId val="218959368"/>
        <c:axId val="218959760"/>
        <c:extLst>
          <c:ext xmlns:c15="http://schemas.microsoft.com/office/drawing/2012/chart" uri="{02D57815-91ED-43cb-92C2-25804820EDAC}">
            <c15:filteredBarSeries>
              <c15:ser>
                <c:idx val="0"/>
                <c:order val="0"/>
                <c:tx>
                  <c:strRef>
                    <c:extLst>
                      <c:ext uri="{02D57815-91ED-43cb-92C2-25804820EDAC}">
                        <c15:formulaRef>
                          <c15:sqref>'K3.4.7 a 8 Soc.služby a dotácie'!$E$211</c15:sqref>
                        </c15:formulaRef>
                      </c:ext>
                    </c:extLst>
                    <c:strCache>
                      <c:ptCount val="1"/>
                      <c:pt idx="0">
                        <c:v>celkové výdavky v roku 2018</c:v>
                      </c:pt>
                    </c:strCache>
                  </c:strRef>
                </c:tx>
                <c:spPr>
                  <a:solidFill>
                    <a:srgbClr val="E02C64"/>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'K3.4.7 a 8 Soc.služby a dotácie'!$D$212:$D$219</c15:sqref>
                        </c15:formulaRef>
                      </c:ext>
                    </c:extLst>
                    <c:strCache>
                      <c:ptCount val="8"/>
                      <c:pt idx="0">
                        <c:v>domov sociálnych služieb </c:v>
                      </c:pt>
                      <c:pt idx="1">
                        <c:v>zariadenie pre seniorov</c:v>
                      </c:pt>
                      <c:pt idx="2">
                        <c:v>špecializované zariadenie</c:v>
                      </c:pt>
                      <c:pt idx="3">
                        <c:v>zariadenie podporovaného bývania</c:v>
                      </c:pt>
                      <c:pt idx="4">
                        <c:v>zariadenia opatrovateľskej služby</c:v>
                      </c:pt>
                      <c:pt idx="5">
                        <c:v>rehabilitačné stredisko</c:v>
                      </c:pt>
                      <c:pt idx="6">
                        <c:v>denný stacionár</c:v>
                      </c:pt>
                      <c:pt idx="7">
                        <c:v>opatrovateľská služba</c:v>
                      </c:pt>
                    </c:strCache>
                  </c:strRef>
                </c:cat>
                <c:val>
                  <c:numRef>
                    <c:extLst>
                      <c:ext uri="{02D57815-91ED-43cb-92C2-25804820EDAC}">
                        <c15:formulaRef>
                          <c15:sqref>'K3.4.7 a 8 Soc.služby a dotácie'!$E$212:$E$219</c15:sqref>
                        </c15:formulaRef>
                      </c:ext>
                    </c:extLst>
                    <c:numCache>
                      <c:formatCode>#,##0</c:formatCode>
                      <c:ptCount val="8"/>
                      <c:pt idx="0">
                        <c:v>151634907</c:v>
                      </c:pt>
                      <c:pt idx="1">
                        <c:v>9400990</c:v>
                      </c:pt>
                      <c:pt idx="2">
                        <c:v>192978921</c:v>
                      </c:pt>
                      <c:pt idx="3">
                        <c:v>89631095</c:v>
                      </c:pt>
                      <c:pt idx="4">
                        <c:v>4214073</c:v>
                      </c:pt>
                      <c:pt idx="5">
                        <c:v>24030654</c:v>
                      </c:pt>
                      <c:pt idx="6">
                        <c:v>4055286</c:v>
                      </c:pt>
                      <c:pt idx="7">
                        <c:v>74629956.280000001</c:v>
                      </c:pt>
                    </c:numCache>
                  </c:numRef>
                </c:val>
                <c:extLst>
                  <c:ext xmlns:c16="http://schemas.microsoft.com/office/drawing/2014/chart" uri="{C3380CC4-5D6E-409C-BE32-E72D297353CC}">
                    <c16:uniqueId val="{00000000-B446-4132-AB2C-C60084ED77DC}"/>
                  </c:ext>
                </c:extLst>
              </c15:ser>
            </c15:filteredBarSeries>
          </c:ext>
        </c:extLst>
      </c:barChart>
      <c:catAx>
        <c:axId val="21895936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59760"/>
        <c:crosses val="autoZero"/>
        <c:auto val="1"/>
        <c:lblAlgn val="ctr"/>
        <c:lblOffset val="100"/>
        <c:noMultiLvlLbl val="0"/>
      </c:catAx>
      <c:valAx>
        <c:axId val="218959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5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22840541520332"/>
          <c:y val="2.8520495906298269E-2"/>
          <c:w val="0.70592382985426938"/>
          <c:h val="0.7892380266691339"/>
        </c:manualLayout>
      </c:layout>
      <c:barChart>
        <c:barDir val="bar"/>
        <c:grouping val="clustered"/>
        <c:varyColors val="0"/>
        <c:ser>
          <c:idx val="0"/>
          <c:order val="0"/>
          <c:tx>
            <c:strRef>
              <c:f>'K3.4.7 a 8 Soc.služby a dotácie'!$F$251</c:f>
              <c:strCache>
                <c:ptCount val="1"/>
                <c:pt idx="0">
                  <c:v>obce a vyššie územné celky</c:v>
                </c:pt>
              </c:strCache>
            </c:strRef>
          </c:tx>
          <c:spPr>
            <a:solidFill>
              <a:srgbClr val="FAACBF"/>
            </a:solidFill>
            <a:ln w="9525" cap="flat" cmpd="sng" algn="ctr">
              <a:no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'K3.4.7 a 8 Soc.služby a dotácie'!$E$252:$E$268</c:f>
              <c:strCache>
                <c:ptCount val="17"/>
                <c:pt idx="0">
                  <c:v>nízkoprahové denné centrum</c:v>
                </c:pt>
                <c:pt idx="1">
                  <c:v>nízkoprah. s.služba pre deti a rodinu</c:v>
                </c:pt>
                <c:pt idx="2">
                  <c:v>prepravná služba</c:v>
                </c:pt>
                <c:pt idx="3">
                  <c:v>tlmočnícka služba</c:v>
                </c:pt>
                <c:pt idx="4">
                  <c:v>sprostredkovanie osobnej asistencie</c:v>
                </c:pt>
                <c:pt idx="5">
                  <c:v>požičiavanie pomôcok</c:v>
                </c:pt>
                <c:pt idx="6">
                  <c:v>denné centrum</c:v>
                </c:pt>
                <c:pt idx="7">
                  <c:v>jedáleň</c:v>
                </c:pt>
                <c:pt idx="8">
                  <c:v>práčovňa</c:v>
                </c:pt>
                <c:pt idx="9">
                  <c:v>stredisko osobnej hygieny</c:v>
                </c:pt>
                <c:pt idx="10">
                  <c:v>komunitné centrum</c:v>
                </c:pt>
                <c:pt idx="11">
                  <c:v>podpora samostatného bývania</c:v>
                </c:pt>
                <c:pt idx="12">
                  <c:v>služba včasnej intervencie</c:v>
                </c:pt>
                <c:pt idx="13">
                  <c:v>terénna služba krízovej intervencie</c:v>
                </c:pt>
                <c:pt idx="14">
                  <c:v>"jasle"</c:v>
                </c:pt>
                <c:pt idx="15">
                  <c:v>špecializované soc. poradenstvo</c:v>
                </c:pt>
                <c:pt idx="16">
                  <c:v>sociálna rehabilitácia</c:v>
                </c:pt>
              </c:strCache>
            </c:strRef>
          </c:cat>
          <c:val>
            <c:numRef>
              <c:f>'K3.4.7 a 8 Soc.služby a dotácie'!$F$252:$F$268</c:f>
              <c:numCache>
                <c:formatCode>#,##0</c:formatCode>
                <c:ptCount val="17"/>
                <c:pt idx="0">
                  <c:v>181</c:v>
                </c:pt>
                <c:pt idx="1">
                  <c:v>2564</c:v>
                </c:pt>
                <c:pt idx="2">
                  <c:v>7980</c:v>
                </c:pt>
                <c:pt idx="3">
                  <c:v>0</c:v>
                </c:pt>
                <c:pt idx="4">
                  <c:v>8</c:v>
                </c:pt>
                <c:pt idx="5">
                  <c:v>339</c:v>
                </c:pt>
                <c:pt idx="6">
                  <c:v>29055</c:v>
                </c:pt>
                <c:pt idx="7">
                  <c:v>10264</c:v>
                </c:pt>
                <c:pt idx="8">
                  <c:v>3885</c:v>
                </c:pt>
                <c:pt idx="9">
                  <c:v>7396</c:v>
                </c:pt>
                <c:pt idx="10">
                  <c:v>26968</c:v>
                </c:pt>
                <c:pt idx="11">
                  <c:v>79</c:v>
                </c:pt>
                <c:pt idx="12">
                  <c:v>404</c:v>
                </c:pt>
                <c:pt idx="13">
                  <c:v>17956</c:v>
                </c:pt>
                <c:pt idx="14">
                  <c:v>855</c:v>
                </c:pt>
              </c:numCache>
            </c:numRef>
          </c:val>
          <c:extLst>
            <c:ext xmlns:c16="http://schemas.microsoft.com/office/drawing/2014/chart" uri="{C3380CC4-5D6E-409C-BE32-E72D297353CC}">
              <c16:uniqueId val="{00000000-0BF4-4A7D-9191-2D4B187E0FAD}"/>
            </c:ext>
          </c:extLst>
        </c:ser>
        <c:ser>
          <c:idx val="1"/>
          <c:order val="1"/>
          <c:tx>
            <c:strRef>
              <c:f>'K3.4.7 a 8 Soc.služby a dotácie'!$G$251</c:f>
              <c:strCache>
                <c:ptCount val="1"/>
                <c:pt idx="0">
                  <c:v>neverejní poskytovatelia</c:v>
                </c:pt>
              </c:strCache>
            </c:strRef>
          </c:tx>
          <c:spPr>
            <a:solidFill>
              <a:srgbClr val="E02C64"/>
            </a:solidFill>
            <a:ln w="9525" cap="flat" cmpd="sng" algn="ctr">
              <a:noFill/>
              <a:round/>
            </a:ln>
            <a:effectLst/>
          </c:spPr>
          <c:invertIfNegative val="0"/>
          <c:dLbls>
            <c:dLbl>
              <c:idx val="11"/>
              <c:layout>
                <c:manualLayout>
                  <c:x val="-1.3076116155098361E-16"/>
                  <c:y val="-2.5668446315668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F4-4A7D-9191-2D4B187E0FAD}"/>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'K3.4.7 a 8 Soc.služby a dotácie'!$E$252:$E$268</c:f>
              <c:strCache>
                <c:ptCount val="17"/>
                <c:pt idx="0">
                  <c:v>nízkoprahové denné centrum</c:v>
                </c:pt>
                <c:pt idx="1">
                  <c:v>nízkoprah. s.služba pre deti a rodinu</c:v>
                </c:pt>
                <c:pt idx="2">
                  <c:v>prepravná služba</c:v>
                </c:pt>
                <c:pt idx="3">
                  <c:v>tlmočnícka služba</c:v>
                </c:pt>
                <c:pt idx="4">
                  <c:v>sprostredkovanie osobnej asistencie</c:v>
                </c:pt>
                <c:pt idx="5">
                  <c:v>požičiavanie pomôcok</c:v>
                </c:pt>
                <c:pt idx="6">
                  <c:v>denné centrum</c:v>
                </c:pt>
                <c:pt idx="7">
                  <c:v>jedáleň</c:v>
                </c:pt>
                <c:pt idx="8">
                  <c:v>práčovňa</c:v>
                </c:pt>
                <c:pt idx="9">
                  <c:v>stredisko osobnej hygieny</c:v>
                </c:pt>
                <c:pt idx="10">
                  <c:v>komunitné centrum</c:v>
                </c:pt>
                <c:pt idx="11">
                  <c:v>podpora samostatného bývania</c:v>
                </c:pt>
                <c:pt idx="12">
                  <c:v>služba včasnej intervencie</c:v>
                </c:pt>
                <c:pt idx="13">
                  <c:v>terénna služba krízovej intervencie</c:v>
                </c:pt>
                <c:pt idx="14">
                  <c:v>"jasle"</c:v>
                </c:pt>
                <c:pt idx="15">
                  <c:v>špecializované soc. poradenstvo</c:v>
                </c:pt>
                <c:pt idx="16">
                  <c:v>sociálna rehabilitácia</c:v>
                </c:pt>
              </c:strCache>
            </c:strRef>
          </c:cat>
          <c:val>
            <c:numRef>
              <c:f>'K3.4.7 a 8 Soc.služby a dotácie'!$G$252:$G$268</c:f>
              <c:numCache>
                <c:formatCode>#,##0</c:formatCode>
                <c:ptCount val="17"/>
                <c:pt idx="0">
                  <c:v>4675</c:v>
                </c:pt>
                <c:pt idx="1">
                  <c:v>5650</c:v>
                </c:pt>
                <c:pt idx="2">
                  <c:v>18287</c:v>
                </c:pt>
                <c:pt idx="3">
                  <c:v>690</c:v>
                </c:pt>
                <c:pt idx="4">
                  <c:v>1689</c:v>
                </c:pt>
                <c:pt idx="5">
                  <c:v>1974</c:v>
                </c:pt>
                <c:pt idx="6">
                  <c:v>16</c:v>
                </c:pt>
                <c:pt idx="7">
                  <c:v>3489</c:v>
                </c:pt>
                <c:pt idx="8">
                  <c:v>3219</c:v>
                </c:pt>
                <c:pt idx="9">
                  <c:v>1236</c:v>
                </c:pt>
                <c:pt idx="10">
                  <c:v>19044</c:v>
                </c:pt>
                <c:pt idx="11">
                  <c:v>400</c:v>
                </c:pt>
                <c:pt idx="12">
                  <c:v>2023</c:v>
                </c:pt>
                <c:pt idx="13">
                  <c:v>8177</c:v>
                </c:pt>
                <c:pt idx="14">
                  <c:v>1796</c:v>
                </c:pt>
                <c:pt idx="15">
                  <c:v>24451</c:v>
                </c:pt>
                <c:pt idx="16">
                  <c:v>495</c:v>
                </c:pt>
              </c:numCache>
            </c:numRef>
          </c:val>
          <c:extLst>
            <c:ext xmlns:c16="http://schemas.microsoft.com/office/drawing/2014/chart" uri="{C3380CC4-5D6E-409C-BE32-E72D297353CC}">
              <c16:uniqueId val="{00000002-0BF4-4A7D-9191-2D4B187E0FAD}"/>
            </c:ext>
          </c:extLst>
        </c:ser>
        <c:dLbls>
          <c:dLblPos val="inEnd"/>
          <c:showLegendKey val="0"/>
          <c:showVal val="1"/>
          <c:showCatName val="0"/>
          <c:showSerName val="0"/>
          <c:showPercent val="0"/>
          <c:showBubbleSize val="0"/>
        </c:dLbls>
        <c:gapWidth val="100"/>
        <c:axId val="218960544"/>
        <c:axId val="218960936"/>
      </c:barChart>
      <c:catAx>
        <c:axId val="218960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60936"/>
        <c:crosses val="autoZero"/>
        <c:auto val="1"/>
        <c:lblAlgn val="ctr"/>
        <c:lblOffset val="100"/>
        <c:noMultiLvlLbl val="0"/>
      </c:catAx>
      <c:valAx>
        <c:axId val="218960936"/>
        <c:scaling>
          <c:orientation val="minMax"/>
          <c:max val="325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33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60544"/>
        <c:crosses val="autoZero"/>
        <c:crossBetween val="between"/>
        <c:majorUnit val="2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lineChart>
        <c:grouping val="standard"/>
        <c:varyColors val="0"/>
        <c:ser>
          <c:idx val="0"/>
          <c:order val="0"/>
          <c:tx>
            <c:strRef>
              <c:f>'K3.4.7 a 8 Soc.služby a dotácie'!$F$229</c:f>
              <c:strCache>
                <c:ptCount val="1"/>
                <c:pt idx="0">
                  <c:v>prijímatelia</c:v>
                </c:pt>
              </c:strCache>
            </c:strRef>
          </c:tx>
          <c:spPr>
            <a:ln w="28575" cap="rnd">
              <a:solidFill>
                <a:srgbClr val="B7194B"/>
              </a:solidFill>
              <a:round/>
            </a:ln>
            <a:effectLst/>
          </c:spPr>
          <c:marker>
            <c:symbol val="x"/>
            <c:size val="5"/>
            <c:spPr>
              <a:solidFill>
                <a:srgbClr val="B7194B"/>
              </a:solidFill>
              <a:ln w="9525">
                <a:solidFill>
                  <a:srgbClr val="B7194B"/>
                </a:solidFill>
              </a:ln>
              <a:effectLst/>
            </c:spPr>
          </c:marker>
          <c:dLbls>
            <c:dLbl>
              <c:idx val="0"/>
              <c:layout>
                <c:manualLayout>
                  <c:x val="-3.3135666216293082E-2"/>
                  <c:y val="-4.2397102596812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2E-4DBA-9AEC-6A4E535C3007}"/>
                </c:ext>
              </c:extLst>
            </c:dLbl>
            <c:dLbl>
              <c:idx val="1"/>
              <c:layout>
                <c:manualLayout>
                  <c:x val="-3.7461159961186437E-2"/>
                  <c:y val="-3.867270781096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2E-4DBA-9AEC-6A4E535C3007}"/>
                </c:ext>
              </c:extLst>
            </c:dLbl>
            <c:dLbl>
              <c:idx val="2"/>
              <c:layout>
                <c:manualLayout>
                  <c:x val="-6.3414122430546019E-2"/>
                  <c:y val="-4.1694452997844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2E-4DBA-9AEC-6A4E535C3007}"/>
                </c:ext>
              </c:extLst>
            </c:dLbl>
            <c:dLbl>
              <c:idx val="3"/>
              <c:layout>
                <c:manualLayout>
                  <c:x val="-6.7701640383899489E-2"/>
                  <c:y val="-4.3967506854939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2E-4DBA-9AEC-6A4E535C3007}"/>
                </c:ext>
              </c:extLst>
            </c:dLbl>
            <c:dLbl>
              <c:idx val="4"/>
              <c:layout>
                <c:manualLayout>
                  <c:x val="-4.8213077227774029E-2"/>
                  <c:y val="4.4692737430167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5F-4F10-928A-B4B35E202EA8}"/>
                </c:ext>
              </c:extLst>
            </c:dLbl>
            <c:dLbl>
              <c:idx val="5"/>
              <c:layout>
                <c:manualLayout>
                  <c:x val="-5.0375824100220672E-2"/>
                  <c:y val="5.2141527001862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5F-4F10-928A-B4B35E202EA8}"/>
                </c:ext>
              </c:extLst>
            </c:dLbl>
            <c:dLbl>
              <c:idx val="6"/>
              <c:layout>
                <c:manualLayout>
                  <c:x val="-5.2538570972667308E-2"/>
                  <c:y val="-4.4692737430167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5F-4F10-928A-B4B35E202EA8}"/>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'K3.4.7 a 8 Soc.služby a dotácie'!$E$230:$E$236</c:f>
              <c:numCache>
                <c:formatCode>General</c:formatCode>
                <c:ptCount val="7"/>
                <c:pt idx="0">
                  <c:v>2014</c:v>
                </c:pt>
                <c:pt idx="1">
                  <c:v>2015</c:v>
                </c:pt>
                <c:pt idx="2">
                  <c:v>2016</c:v>
                </c:pt>
                <c:pt idx="3">
                  <c:v>2017</c:v>
                </c:pt>
                <c:pt idx="4">
                  <c:v>2018</c:v>
                </c:pt>
                <c:pt idx="5">
                  <c:v>2019</c:v>
                </c:pt>
                <c:pt idx="6">
                  <c:v>2020</c:v>
                </c:pt>
              </c:numCache>
            </c:numRef>
          </c:cat>
          <c:val>
            <c:numRef>
              <c:f>'K3.4.7 a 8 Soc.služby a dotácie'!$F$230:$F$236</c:f>
              <c:numCache>
                <c:formatCode>#,##0</c:formatCode>
                <c:ptCount val="7"/>
                <c:pt idx="0">
                  <c:v>54793</c:v>
                </c:pt>
                <c:pt idx="1">
                  <c:v>58097</c:v>
                </c:pt>
                <c:pt idx="2">
                  <c:v>61786</c:v>
                </c:pt>
                <c:pt idx="3">
                  <c:v>62674</c:v>
                </c:pt>
                <c:pt idx="4">
                  <c:v>61826</c:v>
                </c:pt>
                <c:pt idx="5">
                  <c:v>60471</c:v>
                </c:pt>
                <c:pt idx="6">
                  <c:v>58001</c:v>
                </c:pt>
              </c:numCache>
            </c:numRef>
          </c:val>
          <c:smooth val="0"/>
          <c:extLst>
            <c:ext xmlns:c16="http://schemas.microsoft.com/office/drawing/2014/chart" uri="{C3380CC4-5D6E-409C-BE32-E72D297353CC}">
              <c16:uniqueId val="{00000004-782E-4DBA-9AEC-6A4E535C3007}"/>
            </c:ext>
          </c:extLst>
        </c:ser>
        <c:ser>
          <c:idx val="1"/>
          <c:order val="1"/>
          <c:tx>
            <c:strRef>
              <c:f>'K3.4.7 a 8 Soc.služby a dotácie'!$G$229</c:f>
              <c:strCache>
                <c:ptCount val="1"/>
                <c:pt idx="0">
                  <c:v>zamestnanci</c:v>
                </c:pt>
              </c:strCache>
            </c:strRef>
          </c:tx>
          <c:spPr>
            <a:ln w="28575" cap="rnd">
              <a:solidFill>
                <a:srgbClr val="E85E89"/>
              </a:solidFill>
              <a:round/>
            </a:ln>
            <a:effectLst/>
          </c:spPr>
          <c:marker>
            <c:symbol val="diamond"/>
            <c:size val="5"/>
            <c:spPr>
              <a:solidFill>
                <a:srgbClr val="E85E89"/>
              </a:solidFill>
              <a:ln w="9525">
                <a:solidFill>
                  <a:srgbClr val="E85E89"/>
                </a:solidFill>
              </a:ln>
              <a:effectLst/>
            </c:spPr>
          </c:marker>
          <c:dLbls>
            <c:dLbl>
              <c:idx val="0"/>
              <c:layout>
                <c:manualLayout>
                  <c:x val="-7.4227856792779212E-2"/>
                  <c:y val="3.2137421369814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2E-4DBA-9AEC-6A4E535C3007}"/>
                </c:ext>
              </c:extLst>
            </c:dLbl>
            <c:dLbl>
              <c:idx val="1"/>
              <c:layout>
                <c:manualLayout>
                  <c:x val="-5.2600388068312867E-2"/>
                  <c:y val="4.0054839513775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2E-4DBA-9AEC-6A4E535C3007}"/>
                </c:ext>
              </c:extLst>
            </c:dLbl>
            <c:dLbl>
              <c:idx val="2"/>
              <c:layout>
                <c:manualLayout>
                  <c:x val="-5.2600388068312867E-2"/>
                  <c:y val="6.3338172113960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2E-4DBA-9AEC-6A4E535C3007}"/>
                </c:ext>
              </c:extLst>
            </c:dLbl>
            <c:dLbl>
              <c:idx val="3"/>
              <c:layout>
                <c:manualLayout>
                  <c:x val="-5.2600388068312832E-2"/>
                  <c:y val="5.5420753969999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2E-4DBA-9AEC-6A4E535C3007}"/>
                </c:ext>
              </c:extLst>
            </c:dLbl>
            <c:dLbl>
              <c:idx val="4"/>
              <c:layout>
                <c:manualLayout>
                  <c:x val="-4.8213077227774029E-2"/>
                  <c:y val="4.8417132216014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5F-4F10-928A-B4B35E202EA8}"/>
                </c:ext>
              </c:extLst>
            </c:dLbl>
            <c:dLbl>
              <c:idx val="5"/>
              <c:layout>
                <c:manualLayout>
                  <c:x val="-4.8213077227774112E-2"/>
                  <c:y val="5.586592178770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5F-4F10-928A-B4B35E202EA8}"/>
                </c:ext>
              </c:extLst>
            </c:dLbl>
            <c:dLbl>
              <c:idx val="6"/>
              <c:layout>
                <c:manualLayout>
                  <c:x val="-5.4701317845113943E-2"/>
                  <c:y val="4.096834264432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5F-4F10-928A-B4B35E202EA8}"/>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'K3.4.7 a 8 Soc.služby a dotácie'!$E$230:$E$236</c:f>
              <c:numCache>
                <c:formatCode>General</c:formatCode>
                <c:ptCount val="7"/>
                <c:pt idx="0">
                  <c:v>2014</c:v>
                </c:pt>
                <c:pt idx="1">
                  <c:v>2015</c:v>
                </c:pt>
                <c:pt idx="2">
                  <c:v>2016</c:v>
                </c:pt>
                <c:pt idx="3">
                  <c:v>2017</c:v>
                </c:pt>
                <c:pt idx="4">
                  <c:v>2018</c:v>
                </c:pt>
                <c:pt idx="5">
                  <c:v>2019</c:v>
                </c:pt>
                <c:pt idx="6">
                  <c:v>2020</c:v>
                </c:pt>
              </c:numCache>
            </c:numRef>
          </c:cat>
          <c:val>
            <c:numRef>
              <c:f>'K3.4.7 a 8 Soc.služby a dotácie'!$G$230:$G$236</c:f>
              <c:numCache>
                <c:formatCode>#,##0</c:formatCode>
                <c:ptCount val="7"/>
                <c:pt idx="0">
                  <c:v>29379</c:v>
                </c:pt>
                <c:pt idx="1">
                  <c:v>30541</c:v>
                </c:pt>
                <c:pt idx="2">
                  <c:v>32866</c:v>
                </c:pt>
                <c:pt idx="3">
                  <c:v>33594</c:v>
                </c:pt>
                <c:pt idx="4">
                  <c:v>34052</c:v>
                </c:pt>
                <c:pt idx="5">
                  <c:v>33843</c:v>
                </c:pt>
                <c:pt idx="6">
                  <c:v>34075</c:v>
                </c:pt>
              </c:numCache>
            </c:numRef>
          </c:val>
          <c:smooth val="0"/>
          <c:extLst>
            <c:ext xmlns:c16="http://schemas.microsoft.com/office/drawing/2014/chart" uri="{C3380CC4-5D6E-409C-BE32-E72D297353CC}">
              <c16:uniqueId val="{00000009-782E-4DBA-9AEC-6A4E535C3007}"/>
            </c:ext>
          </c:extLst>
        </c:ser>
        <c:dLbls>
          <c:showLegendKey val="0"/>
          <c:showVal val="0"/>
          <c:showCatName val="0"/>
          <c:showSerName val="0"/>
          <c:showPercent val="0"/>
          <c:showBubbleSize val="0"/>
        </c:dLbls>
        <c:marker val="1"/>
        <c:smooth val="0"/>
        <c:axId val="218961720"/>
        <c:axId val="218962112"/>
      </c:lineChart>
      <c:lineChart>
        <c:grouping val="standard"/>
        <c:varyColors val="0"/>
        <c:ser>
          <c:idx val="2"/>
          <c:order val="2"/>
          <c:tx>
            <c:strRef>
              <c:f>'K3.4.7 a 8 Soc.služby a dotácie'!$H$229</c:f>
              <c:strCache>
                <c:ptCount val="1"/>
                <c:pt idx="0">
                  <c:v>výdavky v (tis. €)</c:v>
                </c:pt>
              </c:strCache>
            </c:strRef>
          </c:tx>
          <c:spPr>
            <a:ln w="28575" cap="rnd">
              <a:solidFill>
                <a:schemeClr val="bg1">
                  <a:lumMod val="65000"/>
                </a:schemeClr>
              </a:solidFill>
              <a:round/>
            </a:ln>
            <a:effectLst/>
          </c:spPr>
          <c:marker>
            <c:symbol val="square"/>
            <c:size val="5"/>
            <c:spPr>
              <a:solidFill>
                <a:schemeClr val="bg1">
                  <a:lumMod val="75000"/>
                </a:schemeClr>
              </a:solidFill>
              <a:ln w="9525">
                <a:solidFill>
                  <a:schemeClr val="bg1">
                    <a:lumMod val="75000"/>
                  </a:schemeClr>
                </a:solidFill>
              </a:ln>
              <a:effectLst/>
            </c:spPr>
          </c:marker>
          <c:dLbls>
            <c:dLbl>
              <c:idx val="0"/>
              <c:layout>
                <c:manualLayout>
                  <c:x val="-5.851064735611862E-2"/>
                  <c:y val="3.6330444727928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2E-4DBA-9AEC-6A4E535C3007}"/>
                </c:ext>
              </c:extLst>
            </c:dLbl>
            <c:dLbl>
              <c:idx val="1"/>
              <c:layout>
                <c:manualLayout>
                  <c:x val="-0.10821295461535291"/>
                  <c:y val="-5.41151629789293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2E-4DBA-9AEC-6A4E535C3007}"/>
                </c:ext>
              </c:extLst>
            </c:dLbl>
            <c:dLbl>
              <c:idx val="2"/>
              <c:layout>
                <c:manualLayout>
                  <c:x val="-3.6270286821106092E-2"/>
                  <c:y val="4.44343758706138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2E-4DBA-9AEC-6A4E535C3007}"/>
                </c:ext>
              </c:extLst>
            </c:dLbl>
            <c:dLbl>
              <c:idx val="3"/>
              <c:layout>
                <c:manualLayout>
                  <c:x val="-4.1243923447616133E-2"/>
                  <c:y val="3.651813076438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2E-4DBA-9AEC-6A4E535C3007}"/>
                </c:ext>
              </c:extLst>
            </c:dLbl>
            <c:dLbl>
              <c:idx val="4"/>
              <c:layout>
                <c:manualLayout>
                  <c:x val="-7.9589084906036306E-2"/>
                  <c:y val="-4.8417132216014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5F-4F10-928A-B4B35E202EA8}"/>
                </c:ext>
              </c:extLst>
            </c:dLbl>
            <c:dLbl>
              <c:idx val="5"/>
              <c:layout>
                <c:manualLayout>
                  <c:x val="-9.2565566140716218E-2"/>
                  <c:y val="-2.23463687150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5F-4F10-928A-B4B35E202EA8}"/>
                </c:ext>
              </c:extLst>
            </c:dLbl>
            <c:dLbl>
              <c:idx val="6"/>
              <c:layout>
                <c:manualLayout>
                  <c:x val="-0.11635578173762917"/>
                  <c:y val="-1.8621973929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5F-4F10-928A-B4B35E202EA8}"/>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'K3.4.7 a 8 Soc.služby a dotácie'!$E$230:$E$236</c:f>
              <c:numCache>
                <c:formatCode>General</c:formatCode>
                <c:ptCount val="7"/>
                <c:pt idx="0">
                  <c:v>2014</c:v>
                </c:pt>
                <c:pt idx="1">
                  <c:v>2015</c:v>
                </c:pt>
                <c:pt idx="2">
                  <c:v>2016</c:v>
                </c:pt>
                <c:pt idx="3">
                  <c:v>2017</c:v>
                </c:pt>
                <c:pt idx="4">
                  <c:v>2018</c:v>
                </c:pt>
                <c:pt idx="5">
                  <c:v>2019</c:v>
                </c:pt>
                <c:pt idx="6">
                  <c:v>2020</c:v>
                </c:pt>
              </c:numCache>
            </c:numRef>
          </c:cat>
          <c:val>
            <c:numRef>
              <c:f>'K3.4.7 a 8 Soc.služby a dotácie'!$H$230:$H$236</c:f>
              <c:numCache>
                <c:formatCode>#,##0</c:formatCode>
                <c:ptCount val="7"/>
                <c:pt idx="0">
                  <c:v>253999</c:v>
                </c:pt>
                <c:pt idx="1">
                  <c:v>411758</c:v>
                </c:pt>
                <c:pt idx="2">
                  <c:v>442710</c:v>
                </c:pt>
                <c:pt idx="3">
                  <c:v>488936</c:v>
                </c:pt>
                <c:pt idx="4">
                  <c:v>519566</c:v>
                </c:pt>
                <c:pt idx="5">
                  <c:v>604551</c:v>
                </c:pt>
                <c:pt idx="6">
                  <c:v>683970</c:v>
                </c:pt>
              </c:numCache>
            </c:numRef>
          </c:val>
          <c:smooth val="0"/>
          <c:extLst>
            <c:ext xmlns:c16="http://schemas.microsoft.com/office/drawing/2014/chart" uri="{C3380CC4-5D6E-409C-BE32-E72D297353CC}">
              <c16:uniqueId val="{0000000E-782E-4DBA-9AEC-6A4E535C3007}"/>
            </c:ext>
          </c:extLst>
        </c:ser>
        <c:dLbls>
          <c:showLegendKey val="0"/>
          <c:showVal val="0"/>
          <c:showCatName val="0"/>
          <c:showSerName val="0"/>
          <c:showPercent val="0"/>
          <c:showBubbleSize val="0"/>
        </c:dLbls>
        <c:marker val="1"/>
        <c:smooth val="0"/>
        <c:axId val="218962896"/>
        <c:axId val="218962504"/>
      </c:lineChart>
      <c:catAx>
        <c:axId val="21896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62112"/>
        <c:crosses val="autoZero"/>
        <c:auto val="1"/>
        <c:lblAlgn val="ctr"/>
        <c:lblOffset val="100"/>
        <c:noMultiLvlLbl val="0"/>
      </c:catAx>
      <c:valAx>
        <c:axId val="218962112"/>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61720"/>
        <c:crosses val="autoZero"/>
        <c:crossBetween val="between"/>
        <c:majorUnit val="10000"/>
      </c:valAx>
      <c:valAx>
        <c:axId val="218962504"/>
        <c:scaling>
          <c:orientation val="minMax"/>
          <c:max val="700000"/>
          <c:min val="20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8962896"/>
        <c:crosses val="max"/>
        <c:crossBetween val="between"/>
        <c:majorUnit val="50000"/>
      </c:valAx>
      <c:catAx>
        <c:axId val="218962896"/>
        <c:scaling>
          <c:orientation val="minMax"/>
        </c:scaling>
        <c:delete val="1"/>
        <c:axPos val="b"/>
        <c:numFmt formatCode="General" sourceLinked="1"/>
        <c:majorTickMark val="out"/>
        <c:minorTickMark val="none"/>
        <c:tickLblPos val="nextTo"/>
        <c:crossAx val="218962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76112490428128854"/>
        </c:manualLayout>
      </c:layout>
      <c:barChart>
        <c:barDir val="bar"/>
        <c:grouping val="clustered"/>
        <c:varyColors val="0"/>
        <c:ser>
          <c:idx val="0"/>
          <c:order val="0"/>
          <c:tx>
            <c:strRef>
              <c:f>'K3.4.7 a 8 Soc.služby a dotácie'!$E$28</c:f>
              <c:strCache>
                <c:ptCount val="1"/>
                <c:pt idx="0">
                  <c:v>zriadení vyšším územným celkom</c:v>
                </c:pt>
              </c:strCache>
            </c:strRef>
          </c:tx>
          <c:spPr>
            <a:solidFill>
              <a:srgbClr val="FAACBF"/>
            </a:solidFill>
            <a:ln>
              <a:solidFill>
                <a:srgbClr val="FAACB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dotácie'!$D$29:$D$33</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dotácie'!$E$29:$E$33</c:f>
              <c:numCache>
                <c:formatCode>General</c:formatCode>
                <c:ptCount val="5"/>
                <c:pt idx="0">
                  <c:v>18</c:v>
                </c:pt>
                <c:pt idx="1">
                  <c:v>25</c:v>
                </c:pt>
                <c:pt idx="2">
                  <c:v>30</c:v>
                </c:pt>
                <c:pt idx="3">
                  <c:v>599</c:v>
                </c:pt>
                <c:pt idx="4">
                  <c:v>27</c:v>
                </c:pt>
              </c:numCache>
            </c:numRef>
          </c:val>
          <c:extLst>
            <c:ext xmlns:c16="http://schemas.microsoft.com/office/drawing/2014/chart" uri="{C3380CC4-5D6E-409C-BE32-E72D297353CC}">
              <c16:uniqueId val="{00000000-9ABB-46D7-BB80-750271F8700A}"/>
            </c:ext>
          </c:extLst>
        </c:ser>
        <c:ser>
          <c:idx val="1"/>
          <c:order val="1"/>
          <c:tx>
            <c:strRef>
              <c:f>'K3.4.7 a 8 Soc.služby a dotácie'!$F$28</c:f>
              <c:strCache>
                <c:ptCount val="1"/>
                <c:pt idx="0">
                  <c:v>zriadení obcou</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dotácie'!$D$29:$D$33</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dotácie'!$F$29:$F$33</c:f>
              <c:numCache>
                <c:formatCode>General</c:formatCode>
                <c:ptCount val="5"/>
                <c:pt idx="0">
                  <c:v>11</c:v>
                </c:pt>
                <c:pt idx="1">
                  <c:v>418</c:v>
                </c:pt>
                <c:pt idx="2">
                  <c:v>58</c:v>
                </c:pt>
                <c:pt idx="3">
                  <c:v>1468</c:v>
                </c:pt>
                <c:pt idx="4">
                  <c:v>438</c:v>
                </c:pt>
              </c:numCache>
            </c:numRef>
          </c:val>
          <c:extLst>
            <c:ext xmlns:c16="http://schemas.microsoft.com/office/drawing/2014/chart" uri="{C3380CC4-5D6E-409C-BE32-E72D297353CC}">
              <c16:uniqueId val="{00000001-9ABB-46D7-BB80-750271F8700A}"/>
            </c:ext>
          </c:extLst>
        </c:ser>
        <c:ser>
          <c:idx val="2"/>
          <c:order val="2"/>
          <c:tx>
            <c:strRef>
              <c:f>'K3.4.7 a 8 Soc.služby a dotácie'!$G$28</c:f>
              <c:strCache>
                <c:ptCount val="1"/>
                <c:pt idx="0">
                  <c:v>neverejní poskytovatelia</c:v>
                </c:pt>
              </c:strCache>
            </c:strRef>
          </c:tx>
          <c:spPr>
            <a:solidFill>
              <a:srgbClr val="B7194B"/>
            </a:solidFill>
            <a:ln>
              <a:solidFill>
                <a:srgbClr val="B7194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dotácie'!$D$29:$D$33</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dotácie'!$G$29:$G$33</c:f>
              <c:numCache>
                <c:formatCode>General</c:formatCode>
                <c:ptCount val="5"/>
                <c:pt idx="0">
                  <c:v>402</c:v>
                </c:pt>
                <c:pt idx="1">
                  <c:v>331</c:v>
                </c:pt>
                <c:pt idx="2">
                  <c:v>278</c:v>
                </c:pt>
                <c:pt idx="3">
                  <c:v>1399</c:v>
                </c:pt>
                <c:pt idx="4">
                  <c:v>133</c:v>
                </c:pt>
              </c:numCache>
            </c:numRef>
          </c:val>
          <c:extLst>
            <c:ext xmlns:c16="http://schemas.microsoft.com/office/drawing/2014/chart" uri="{C3380CC4-5D6E-409C-BE32-E72D297353CC}">
              <c16:uniqueId val="{00000002-9ABB-46D7-BB80-750271F8700A}"/>
            </c:ext>
          </c:extLst>
        </c:ser>
        <c:dLbls>
          <c:showLegendKey val="0"/>
          <c:showVal val="0"/>
          <c:showCatName val="0"/>
          <c:showSerName val="0"/>
          <c:showPercent val="0"/>
          <c:showBubbleSize val="0"/>
        </c:dLbls>
        <c:gapWidth val="182"/>
        <c:axId val="217729096"/>
        <c:axId val="217729488"/>
      </c:barChart>
      <c:catAx>
        <c:axId val="21772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488"/>
        <c:crosses val="autoZero"/>
        <c:auto val="1"/>
        <c:lblAlgn val="ctr"/>
        <c:lblOffset val="100"/>
        <c:noMultiLvlLbl val="0"/>
      </c:catAx>
      <c:valAx>
        <c:axId val="217729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7729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75000"/>
              </a:schemeClr>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dotácie'!$E$108:$J$108</c:f>
              <c:numCache>
                <c:formatCode>General</c:formatCode>
                <c:ptCount val="6"/>
                <c:pt idx="0">
                  <c:v>2016</c:v>
                </c:pt>
                <c:pt idx="1">
                  <c:v>2017</c:v>
                </c:pt>
                <c:pt idx="2">
                  <c:v>2018</c:v>
                </c:pt>
                <c:pt idx="3">
                  <c:v>2019</c:v>
                </c:pt>
                <c:pt idx="4">
                  <c:v>2020</c:v>
                </c:pt>
                <c:pt idx="5">
                  <c:v>2021</c:v>
                </c:pt>
              </c:numCache>
            </c:numRef>
          </c:cat>
          <c:val>
            <c:numRef>
              <c:f>'K3.4.7 a 8 Soc.služby a dotácie'!$E$109:$J$109</c:f>
              <c:numCache>
                <c:formatCode>#,##0</c:formatCode>
                <c:ptCount val="6"/>
                <c:pt idx="0">
                  <c:v>7699</c:v>
                </c:pt>
                <c:pt idx="1">
                  <c:v>9586</c:v>
                </c:pt>
                <c:pt idx="2">
                  <c:v>9643</c:v>
                </c:pt>
                <c:pt idx="3">
                  <c:v>10779</c:v>
                </c:pt>
                <c:pt idx="4">
                  <c:v>11118</c:v>
                </c:pt>
                <c:pt idx="5" formatCode="General">
                  <c:v>8525</c:v>
                </c:pt>
              </c:numCache>
            </c:numRef>
          </c:val>
          <c:extLst>
            <c:ext xmlns:c16="http://schemas.microsoft.com/office/drawing/2014/chart" uri="{C3380CC4-5D6E-409C-BE32-E72D297353CC}">
              <c16:uniqueId val="{00000000-7C93-4CE4-9209-D51AA70D3196}"/>
            </c:ext>
          </c:extLst>
        </c:ser>
        <c:dLbls>
          <c:showLegendKey val="0"/>
          <c:showVal val="0"/>
          <c:showCatName val="0"/>
          <c:showSerName val="0"/>
          <c:showPercent val="0"/>
          <c:showBubbleSize val="0"/>
        </c:dLbls>
        <c:gapWidth val="219"/>
        <c:overlap val="-27"/>
        <c:axId val="217730272"/>
        <c:axId val="217730664"/>
        <c:extLst>
          <c:ext xmlns:c15="http://schemas.microsoft.com/office/drawing/2012/chart" uri="{02D57815-91ED-43cb-92C2-25804820EDAC}">
            <c15:filteredBarSeries>
              <c15:ser>
                <c:idx val="1"/>
                <c:order val="1"/>
                <c:spPr>
                  <a:solidFill>
                    <a:schemeClr val="accent2"/>
                  </a:solidFill>
                  <a:ln>
                    <a:noFill/>
                  </a:ln>
                  <a:effectLst/>
                </c:spPr>
                <c:invertIfNegative val="0"/>
                <c:cat>
                  <c:numRef>
                    <c:extLst>
                      <c:ext uri="{02D57815-91ED-43cb-92C2-25804820EDAC}">
                        <c15:formulaRef>
                          <c15:sqref>'K3.4.7 a 8 Soc.služby a dotácie'!$E$108:$J$108</c15:sqref>
                        </c15:formulaRef>
                      </c:ext>
                    </c:extLst>
                    <c:numCache>
                      <c:formatCode>General</c:formatCode>
                      <c:ptCount val="6"/>
                      <c:pt idx="0">
                        <c:v>2016</c:v>
                      </c:pt>
                      <c:pt idx="1">
                        <c:v>2017</c:v>
                      </c:pt>
                      <c:pt idx="2">
                        <c:v>2018</c:v>
                      </c:pt>
                      <c:pt idx="3">
                        <c:v>2019</c:v>
                      </c:pt>
                      <c:pt idx="4">
                        <c:v>2020</c:v>
                      </c:pt>
                      <c:pt idx="5">
                        <c:v>2021</c:v>
                      </c:pt>
                    </c:numCache>
                  </c:numRef>
                </c:cat>
                <c:val>
                  <c:numRef>
                    <c:extLst>
                      <c:ext uri="{02D57815-91ED-43cb-92C2-25804820EDAC}">
                        <c15:formulaRef>
                          <c15:sqref>'K3.4.7 a 8 Soc.služby a dotácie'!$E$109:$H$109</c15:sqref>
                        </c15:formulaRef>
                      </c:ext>
                    </c:extLst>
                    <c:numCache>
                      <c:formatCode>#,##0</c:formatCode>
                      <c:ptCount val="4"/>
                      <c:pt idx="0">
                        <c:v>7699</c:v>
                      </c:pt>
                      <c:pt idx="1">
                        <c:v>9586</c:v>
                      </c:pt>
                      <c:pt idx="2">
                        <c:v>9643</c:v>
                      </c:pt>
                      <c:pt idx="3">
                        <c:v>10779</c:v>
                      </c:pt>
                    </c:numCache>
                  </c:numRef>
                </c:val>
                <c:extLst>
                  <c:ext xmlns:c16="http://schemas.microsoft.com/office/drawing/2014/chart" uri="{C3380CC4-5D6E-409C-BE32-E72D297353CC}">
                    <c16:uniqueId val="{00000001-7C93-4CE4-9209-D51AA70D3196}"/>
                  </c:ext>
                </c:extLst>
              </c15:ser>
            </c15:filteredBarSeries>
          </c:ext>
        </c:extLst>
      </c:barChart>
      <c:catAx>
        <c:axId val="21773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17730664"/>
        <c:crosses val="autoZero"/>
        <c:auto val="1"/>
        <c:lblAlgn val="ctr"/>
        <c:lblOffset val="100"/>
        <c:noMultiLvlLbl val="0"/>
      </c:catAx>
      <c:valAx>
        <c:axId val="21773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177302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dotácie'!$E$156</c:f>
              <c:strCache>
                <c:ptCount val="1"/>
                <c:pt idx="0">
                  <c:v>pobytová</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dotácie'!$D$157:$D$161</c:f>
              <c:numCache>
                <c:formatCode>General</c:formatCode>
                <c:ptCount val="5"/>
                <c:pt idx="0">
                  <c:v>2016</c:v>
                </c:pt>
                <c:pt idx="1">
                  <c:v>2017</c:v>
                </c:pt>
                <c:pt idx="2">
                  <c:v>2018</c:v>
                </c:pt>
                <c:pt idx="3">
                  <c:v>2019</c:v>
                </c:pt>
                <c:pt idx="4">
                  <c:v>2020</c:v>
                </c:pt>
              </c:numCache>
            </c:numRef>
          </c:cat>
          <c:val>
            <c:numRef>
              <c:f>'K3.4.7 a 8 Soc.služby a dotácie'!$E$157:$E$161</c:f>
              <c:numCache>
                <c:formatCode>#,##0</c:formatCode>
                <c:ptCount val="5"/>
                <c:pt idx="0">
                  <c:v>40278</c:v>
                </c:pt>
                <c:pt idx="1">
                  <c:v>39725</c:v>
                </c:pt>
                <c:pt idx="2">
                  <c:v>40838</c:v>
                </c:pt>
                <c:pt idx="3">
                  <c:v>41059</c:v>
                </c:pt>
                <c:pt idx="4">
                  <c:v>40833</c:v>
                </c:pt>
              </c:numCache>
            </c:numRef>
          </c:val>
          <c:extLst>
            <c:ext xmlns:c16="http://schemas.microsoft.com/office/drawing/2014/chart" uri="{C3380CC4-5D6E-409C-BE32-E72D297353CC}">
              <c16:uniqueId val="{00000000-2B5F-4F2C-9B44-10F4D8806271}"/>
            </c:ext>
          </c:extLst>
        </c:ser>
        <c:ser>
          <c:idx val="1"/>
          <c:order val="1"/>
          <c:tx>
            <c:strRef>
              <c:f>'K3.4.7 a 8 Soc.služby a dotácie'!$F$156</c:f>
              <c:strCache>
                <c:ptCount val="1"/>
                <c:pt idx="0">
                  <c:v>ambulantná</c:v>
                </c:pt>
              </c:strCache>
            </c:strRef>
          </c:tx>
          <c:spPr>
            <a:solidFill>
              <a:srgbClr val="E02C6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dotácie'!$D$157:$D$161</c:f>
              <c:numCache>
                <c:formatCode>General</c:formatCode>
                <c:ptCount val="5"/>
                <c:pt idx="0">
                  <c:v>2016</c:v>
                </c:pt>
                <c:pt idx="1">
                  <c:v>2017</c:v>
                </c:pt>
                <c:pt idx="2">
                  <c:v>2018</c:v>
                </c:pt>
                <c:pt idx="3">
                  <c:v>2019</c:v>
                </c:pt>
                <c:pt idx="4">
                  <c:v>2020</c:v>
                </c:pt>
              </c:numCache>
            </c:numRef>
          </c:cat>
          <c:val>
            <c:numRef>
              <c:f>'K3.4.7 a 8 Soc.služby a dotácie'!$F$157:$F$161</c:f>
              <c:numCache>
                <c:formatCode>#,##0</c:formatCode>
                <c:ptCount val="5"/>
                <c:pt idx="0">
                  <c:v>5689</c:v>
                </c:pt>
                <c:pt idx="1">
                  <c:v>7757</c:v>
                </c:pt>
                <c:pt idx="2">
                  <c:v>6682</c:v>
                </c:pt>
                <c:pt idx="3">
                  <c:v>6143</c:v>
                </c:pt>
                <c:pt idx="4">
                  <c:v>5898</c:v>
                </c:pt>
              </c:numCache>
            </c:numRef>
          </c:val>
          <c:extLst>
            <c:ext xmlns:c16="http://schemas.microsoft.com/office/drawing/2014/chart" uri="{C3380CC4-5D6E-409C-BE32-E72D297353CC}">
              <c16:uniqueId val="{00000001-2B5F-4F2C-9B44-10F4D8806271}"/>
            </c:ext>
          </c:extLst>
        </c:ser>
        <c:ser>
          <c:idx val="2"/>
          <c:order val="2"/>
          <c:tx>
            <c:strRef>
              <c:f>'K3.4.7 a 8 Soc.služby a dotácie'!$G$156</c:f>
              <c:strCache>
                <c:ptCount val="1"/>
                <c:pt idx="0">
                  <c:v>terénna</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dotácie'!$D$157:$D$161</c:f>
              <c:numCache>
                <c:formatCode>General</c:formatCode>
                <c:ptCount val="5"/>
                <c:pt idx="0">
                  <c:v>2016</c:v>
                </c:pt>
                <c:pt idx="1">
                  <c:v>2017</c:v>
                </c:pt>
                <c:pt idx="2">
                  <c:v>2018</c:v>
                </c:pt>
                <c:pt idx="3">
                  <c:v>2019</c:v>
                </c:pt>
                <c:pt idx="4">
                  <c:v>2020</c:v>
                </c:pt>
              </c:numCache>
            </c:numRef>
          </c:cat>
          <c:val>
            <c:numRef>
              <c:f>'K3.4.7 a 8 Soc.služby a dotácie'!$G$157:$G$161</c:f>
              <c:numCache>
                <c:formatCode>#,##0</c:formatCode>
                <c:ptCount val="5"/>
                <c:pt idx="0">
                  <c:v>17057</c:v>
                </c:pt>
                <c:pt idx="1">
                  <c:v>15994</c:v>
                </c:pt>
                <c:pt idx="2">
                  <c:v>16124</c:v>
                </c:pt>
                <c:pt idx="3">
                  <c:v>16124</c:v>
                </c:pt>
                <c:pt idx="4">
                  <c:v>15168</c:v>
                </c:pt>
              </c:numCache>
            </c:numRef>
          </c:val>
          <c:extLst>
            <c:ext xmlns:c16="http://schemas.microsoft.com/office/drawing/2014/chart" uri="{C3380CC4-5D6E-409C-BE32-E72D297353CC}">
              <c16:uniqueId val="{00000002-2B5F-4F2C-9B44-10F4D8806271}"/>
            </c:ext>
          </c:extLst>
        </c:ser>
        <c:dLbls>
          <c:showLegendKey val="0"/>
          <c:showVal val="1"/>
          <c:showCatName val="0"/>
          <c:showSerName val="0"/>
          <c:showPercent val="0"/>
          <c:showBubbleSize val="0"/>
        </c:dLbls>
        <c:gapWidth val="219"/>
        <c:overlap val="-27"/>
        <c:axId val="217731448"/>
        <c:axId val="217731840"/>
      </c:barChart>
      <c:catAx>
        <c:axId val="21773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31840"/>
        <c:crosses val="autoZero"/>
        <c:auto val="1"/>
        <c:lblAlgn val="ctr"/>
        <c:lblOffset val="100"/>
        <c:noMultiLvlLbl val="0"/>
      </c:catAx>
      <c:valAx>
        <c:axId val="21773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3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solidFill>
        <a:schemeClr val="bg1"/>
      </a:solid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17694694541178E-2"/>
          <c:y val="5.6230699627436834E-2"/>
          <c:w val="0.88931049168061826"/>
          <c:h val="0.71688440429082045"/>
        </c:manualLayout>
      </c:layout>
      <c:lineChart>
        <c:grouping val="standard"/>
        <c:varyColors val="0"/>
        <c:ser>
          <c:idx val="0"/>
          <c:order val="0"/>
          <c:tx>
            <c:strRef>
              <c:f>'K3.4 Sociálna pomoc'!$H$39</c:f>
              <c:strCache>
                <c:ptCount val="1"/>
                <c:pt idx="0">
                  <c:v>2020</c:v>
                </c:pt>
              </c:strCache>
            </c:strRef>
          </c:tx>
          <c:spPr>
            <a:ln w="25400">
              <a:solidFill>
                <a:srgbClr val="E02C64"/>
              </a:solidFill>
            </a:ln>
          </c:spPr>
          <c:marker>
            <c:spPr>
              <a:solidFill>
                <a:srgbClr val="E02C64"/>
              </a:solidFill>
              <a:ln>
                <a:solidFill>
                  <a:srgbClr val="E02C64"/>
                </a:solidFill>
              </a:ln>
            </c:spPr>
          </c:marke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pomoc'!$H$40:$H$51</c:f>
              <c:numCache>
                <c:formatCode>#,##0</c:formatCode>
                <c:ptCount val="12"/>
                <c:pt idx="0">
                  <c:v>60345</c:v>
                </c:pt>
                <c:pt idx="1">
                  <c:v>60793</c:v>
                </c:pt>
                <c:pt idx="2">
                  <c:v>60925</c:v>
                </c:pt>
                <c:pt idx="3">
                  <c:v>60935</c:v>
                </c:pt>
                <c:pt idx="4">
                  <c:v>61873</c:v>
                </c:pt>
                <c:pt idx="5">
                  <c:v>63422</c:v>
                </c:pt>
                <c:pt idx="6">
                  <c:v>64438</c:v>
                </c:pt>
                <c:pt idx="7">
                  <c:v>63348</c:v>
                </c:pt>
                <c:pt idx="8">
                  <c:v>62654</c:v>
                </c:pt>
                <c:pt idx="9">
                  <c:v>61712</c:v>
                </c:pt>
                <c:pt idx="10">
                  <c:v>61415</c:v>
                </c:pt>
                <c:pt idx="11">
                  <c:v>61491</c:v>
                </c:pt>
              </c:numCache>
            </c:numRef>
          </c:val>
          <c:smooth val="0"/>
          <c:extLst>
            <c:ext xmlns:c16="http://schemas.microsoft.com/office/drawing/2014/chart" uri="{C3380CC4-5D6E-409C-BE32-E72D297353CC}">
              <c16:uniqueId val="{00000000-574E-4FD8-BF9E-5759F9067377}"/>
            </c:ext>
          </c:extLst>
        </c:ser>
        <c:ser>
          <c:idx val="1"/>
          <c:order val="1"/>
          <c:tx>
            <c:strRef>
              <c:f>'K3.4 Sociálna pomoc'!$I$39</c:f>
              <c:strCache>
                <c:ptCount val="1"/>
                <c:pt idx="0">
                  <c:v>2021</c:v>
                </c:pt>
              </c:strCache>
            </c:strRef>
          </c:tx>
          <c:spPr>
            <a:ln w="25400">
              <a:solidFill>
                <a:srgbClr val="B7194B"/>
              </a:solidFill>
            </a:ln>
          </c:spPr>
          <c:marker>
            <c:spPr>
              <a:solidFill>
                <a:srgbClr val="B7194B"/>
              </a:solidFill>
              <a:ln>
                <a:solidFill>
                  <a:srgbClr val="B7194B"/>
                </a:solidFill>
              </a:ln>
            </c:spPr>
          </c:marke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pomoc'!$I$40:$I$51</c:f>
              <c:numCache>
                <c:formatCode>#,##0</c:formatCode>
                <c:ptCount val="12"/>
                <c:pt idx="0">
                  <c:v>60822</c:v>
                </c:pt>
                <c:pt idx="1">
                  <c:v>60628</c:v>
                </c:pt>
                <c:pt idx="2">
                  <c:v>60494</c:v>
                </c:pt>
                <c:pt idx="3">
                  <c:v>60381</c:v>
                </c:pt>
                <c:pt idx="4">
                  <c:v>58732</c:v>
                </c:pt>
                <c:pt idx="5">
                  <c:v>57752</c:v>
                </c:pt>
                <c:pt idx="6">
                  <c:v>56631</c:v>
                </c:pt>
                <c:pt idx="7">
                  <c:v>57747</c:v>
                </c:pt>
                <c:pt idx="8">
                  <c:v>58718</c:v>
                </c:pt>
                <c:pt idx="9">
                  <c:v>58368</c:v>
                </c:pt>
                <c:pt idx="10">
                  <c:v>57775</c:v>
                </c:pt>
                <c:pt idx="11">
                  <c:v>57651</c:v>
                </c:pt>
              </c:numCache>
            </c:numRef>
          </c:val>
          <c:smooth val="0"/>
          <c:extLst>
            <c:ext xmlns:c16="http://schemas.microsoft.com/office/drawing/2014/chart" uri="{C3380CC4-5D6E-409C-BE32-E72D297353CC}">
              <c16:uniqueId val="{00000001-574E-4FD8-BF9E-5759F9067377}"/>
            </c:ext>
          </c:extLst>
        </c:ser>
        <c:dLbls>
          <c:showLegendKey val="0"/>
          <c:showVal val="0"/>
          <c:showCatName val="0"/>
          <c:showSerName val="0"/>
          <c:showPercent val="0"/>
          <c:showBubbleSize val="0"/>
        </c:dLbls>
        <c:marker val="1"/>
        <c:smooth val="0"/>
        <c:axId val="179595408"/>
        <c:axId val="179595792"/>
      </c:lineChart>
      <c:catAx>
        <c:axId val="179595408"/>
        <c:scaling>
          <c:orientation val="minMax"/>
        </c:scaling>
        <c:delete val="0"/>
        <c:axPos val="b"/>
        <c:numFmt formatCode="General" sourceLinked="1"/>
        <c:majorTickMark val="out"/>
        <c:minorTickMark val="none"/>
        <c:tickLblPos val="nextTo"/>
        <c:txPr>
          <a:bodyPr rot="-1380000"/>
          <a:lstStyle/>
          <a:p>
            <a:pPr>
              <a:defRPr/>
            </a:pPr>
            <a:endParaRPr lang="sk-SK"/>
          </a:p>
        </c:txPr>
        <c:crossAx val="179595792"/>
        <c:crosses val="autoZero"/>
        <c:auto val="1"/>
        <c:lblAlgn val="ctr"/>
        <c:lblOffset val="100"/>
        <c:noMultiLvlLbl val="0"/>
      </c:catAx>
      <c:valAx>
        <c:axId val="179595792"/>
        <c:scaling>
          <c:orientation val="minMax"/>
          <c:min val="55000"/>
        </c:scaling>
        <c:delete val="0"/>
        <c:axPos val="l"/>
        <c:majorGridlines/>
        <c:numFmt formatCode="#,##0" sourceLinked="0"/>
        <c:majorTickMark val="out"/>
        <c:minorTickMark val="none"/>
        <c:tickLblPos val="nextTo"/>
        <c:crossAx val="179595408"/>
        <c:crosses val="autoZero"/>
        <c:crossBetween val="between"/>
      </c:valAx>
    </c:plotArea>
    <c:legend>
      <c:legendPos val="l"/>
      <c:layout>
        <c:manualLayout>
          <c:xMode val="edge"/>
          <c:yMode val="edge"/>
          <c:x val="0.62308471068772209"/>
          <c:y val="9.1309949965312637E-2"/>
          <c:w val="0.20562324220436098"/>
          <c:h val="5.9263742675849426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9625997268527E-2"/>
          <c:y val="6.2059238363892807E-2"/>
          <c:w val="0.89125527812439864"/>
          <c:h val="0.66093310973645858"/>
        </c:manualLayout>
      </c:layout>
      <c:barChart>
        <c:barDir val="col"/>
        <c:grouping val="percentStacked"/>
        <c:varyColors val="0"/>
        <c:ser>
          <c:idx val="0"/>
          <c:order val="0"/>
          <c:tx>
            <c:strRef>
              <c:f>'K3.4.9 ESSPROS príjmy'!$N$3</c:f>
              <c:strCache>
                <c:ptCount val="1"/>
                <c:pt idx="0">
                  <c:v>Sociálne príspevky zamestnávateľov</c:v>
                </c:pt>
              </c:strCache>
            </c:strRef>
          </c:tx>
          <c:spPr>
            <a:solidFill>
              <a:srgbClr val="B7194B"/>
            </a:solidFill>
            <a:ln>
              <a:solidFill>
                <a:srgbClr val="B7194B"/>
              </a:solidFill>
            </a:ln>
          </c:spPr>
          <c:invertIfNegative val="0"/>
          <c:dPt>
            <c:idx val="25"/>
            <c:invertIfNegative val="0"/>
            <c:bubble3D val="0"/>
            <c:extLst>
              <c:ext xmlns:c16="http://schemas.microsoft.com/office/drawing/2014/chart" uri="{C3380CC4-5D6E-409C-BE32-E72D297353CC}">
                <c16:uniqueId val="{00000000-5507-4FC1-B849-C2A59C4AAADA}"/>
              </c:ext>
            </c:extLst>
          </c:dPt>
          <c:cat>
            <c:strRef>
              <c:extLst>
                <c:ext xmlns:c15="http://schemas.microsoft.com/office/drawing/2012/chart" uri="{02D57815-91ED-43cb-92C2-25804820EDAC}">
                  <c15:fullRef>
                    <c15:sqref>'K3.4.9 ESSPROS príjmy'!$M$4:$M$32</c15:sqref>
                  </c15:fullRef>
                </c:ext>
              </c:extLst>
              <c:f>'K3.4.9 ESSPROS príjmy'!$M$4:$M$31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'K3.4.9 ESSPROS príjmy'!$N$4:$N$32</c15:sqref>
                  </c15:fullRef>
                </c:ext>
              </c:extLst>
              <c:f>'K3.4.9 ESSPROS príjmy'!$N$4:$N$31</c:f>
              <c:numCache>
                <c:formatCode>#\ ##0.0</c:formatCode>
                <c:ptCount val="28"/>
                <c:pt idx="0" formatCode="#,##0.00">
                  <c:v>34.9</c:v>
                </c:pt>
                <c:pt idx="1">
                  <c:v>38.9</c:v>
                </c:pt>
                <c:pt idx="2">
                  <c:v>34.700000000000003</c:v>
                </c:pt>
                <c:pt idx="3">
                  <c:v>50.4</c:v>
                </c:pt>
                <c:pt idx="4">
                  <c:v>11</c:v>
                </c:pt>
                <c:pt idx="5">
                  <c:v>34.299999999999997</c:v>
                </c:pt>
                <c:pt idx="6" formatCode="General">
                  <c:v>76</c:v>
                </c:pt>
                <c:pt idx="7">
                  <c:v>30.2</c:v>
                </c:pt>
                <c:pt idx="8">
                  <c:v>31.9</c:v>
                </c:pt>
                <c:pt idx="9">
                  <c:v>45.1</c:v>
                </c:pt>
                <c:pt idx="10">
                  <c:v>41.2</c:v>
                </c:pt>
                <c:pt idx="11">
                  <c:v>27.3</c:v>
                </c:pt>
                <c:pt idx="12">
                  <c:v>34.299999999999997</c:v>
                </c:pt>
                <c:pt idx="13">
                  <c:v>25</c:v>
                </c:pt>
                <c:pt idx="14">
                  <c:v>41.8</c:v>
                </c:pt>
                <c:pt idx="15">
                  <c:v>56.6</c:v>
                </c:pt>
                <c:pt idx="16">
                  <c:v>26.3</c:v>
                </c:pt>
                <c:pt idx="17">
                  <c:v>37</c:v>
                </c:pt>
                <c:pt idx="18">
                  <c:v>26.2</c:v>
                </c:pt>
                <c:pt idx="19">
                  <c:v>29.3</c:v>
                </c:pt>
                <c:pt idx="20">
                  <c:v>36.4</c:v>
                </c:pt>
                <c:pt idx="21">
                  <c:v>47.2</c:v>
                </c:pt>
                <c:pt idx="22">
                  <c:v>30.4</c:v>
                </c:pt>
                <c:pt idx="23">
                  <c:v>44.2</c:v>
                </c:pt>
                <c:pt idx="24">
                  <c:v>27.7</c:v>
                </c:pt>
                <c:pt idx="25">
                  <c:v>48.6</c:v>
                </c:pt>
                <c:pt idx="26">
                  <c:v>31.9</c:v>
                </c:pt>
                <c:pt idx="27">
                  <c:v>38</c:v>
                </c:pt>
              </c:numCache>
            </c:numRef>
          </c:val>
          <c:extLst>
            <c:ext xmlns:c16="http://schemas.microsoft.com/office/drawing/2014/chart" uri="{C3380CC4-5D6E-409C-BE32-E72D297353CC}">
              <c16:uniqueId val="{00000001-5507-4FC1-B849-C2A59C4AAADA}"/>
            </c:ext>
          </c:extLst>
        </c:ser>
        <c:ser>
          <c:idx val="1"/>
          <c:order val="1"/>
          <c:tx>
            <c:strRef>
              <c:f>'K3.4.9 ESSPROS príjmy'!$O$3</c:f>
              <c:strCache>
                <c:ptCount val="1"/>
                <c:pt idx="0">
                  <c:v>Sociálne príspevky chránených osôb</c:v>
                </c:pt>
              </c:strCache>
            </c:strRef>
          </c:tx>
          <c:spPr>
            <a:solidFill>
              <a:srgbClr val="E02C64"/>
            </a:solidFill>
            <a:ln>
              <a:solidFill>
                <a:srgbClr val="E02C64"/>
              </a:solidFill>
            </a:ln>
          </c:spPr>
          <c:invertIfNegative val="0"/>
          <c:dPt>
            <c:idx val="25"/>
            <c:invertIfNegative val="0"/>
            <c:bubble3D val="0"/>
            <c:spPr>
              <a:pattFill prst="pct90">
                <a:fgClr>
                  <a:srgbClr val="E02C64"/>
                </a:fgClr>
                <a:bgClr>
                  <a:schemeClr val="bg1"/>
                </a:bgClr>
              </a:pattFill>
              <a:ln>
                <a:solidFill>
                  <a:srgbClr val="E02C64"/>
                </a:solidFill>
              </a:ln>
            </c:spPr>
            <c:extLst>
              <c:ext xmlns:c16="http://schemas.microsoft.com/office/drawing/2014/chart" uri="{C3380CC4-5D6E-409C-BE32-E72D297353CC}">
                <c16:uniqueId val="{00000003-5507-4FC1-B849-C2A59C4AAADA}"/>
              </c:ext>
            </c:extLst>
          </c:dPt>
          <c:cat>
            <c:strRef>
              <c:extLst>
                <c:ext xmlns:c15="http://schemas.microsoft.com/office/drawing/2012/chart" uri="{02D57815-91ED-43cb-92C2-25804820EDAC}">
                  <c15:fullRef>
                    <c15:sqref>'K3.4.9 ESSPROS príjmy'!$M$4:$M$32</c15:sqref>
                  </c15:fullRef>
                </c:ext>
              </c:extLst>
              <c:f>'K3.4.9 ESSPROS príjmy'!$M$4:$M$31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'K3.4.9 ESSPROS príjmy'!$O$4:$O$32</c15:sqref>
                  </c15:fullRef>
                </c:ext>
              </c:extLst>
              <c:f>'K3.4.9 ESSPROS príjmy'!$O$4:$O$31</c:f>
              <c:numCache>
                <c:formatCode>#\ ##0.0</c:formatCode>
                <c:ptCount val="28"/>
                <c:pt idx="0" formatCode="#,##0.00">
                  <c:v>20.100000000000001</c:v>
                </c:pt>
                <c:pt idx="1">
                  <c:v>20</c:v>
                </c:pt>
                <c:pt idx="2">
                  <c:v>21.4</c:v>
                </c:pt>
                <c:pt idx="3">
                  <c:v>24.4</c:v>
                </c:pt>
                <c:pt idx="4">
                  <c:v>7.9</c:v>
                </c:pt>
                <c:pt idx="5">
                  <c:v>30.8</c:v>
                </c:pt>
                <c:pt idx="6">
                  <c:v>1</c:v>
                </c:pt>
                <c:pt idx="7">
                  <c:v>9.1</c:v>
                </c:pt>
                <c:pt idx="8">
                  <c:v>24.2</c:v>
                </c:pt>
                <c:pt idx="9">
                  <c:v>13.5</c:v>
                </c:pt>
                <c:pt idx="10">
                  <c:v>19.100000000000001</c:v>
                </c:pt>
                <c:pt idx="11">
                  <c:v>32.4</c:v>
                </c:pt>
                <c:pt idx="12">
                  <c:v>15.8</c:v>
                </c:pt>
                <c:pt idx="13">
                  <c:v>20</c:v>
                </c:pt>
                <c:pt idx="14">
                  <c:v>17.100000000000001</c:v>
                </c:pt>
                <c:pt idx="15">
                  <c:v>18.899999999999999</c:v>
                </c:pt>
                <c:pt idx="16">
                  <c:v>23.9</c:v>
                </c:pt>
                <c:pt idx="17">
                  <c:v>29.7</c:v>
                </c:pt>
                <c:pt idx="18">
                  <c:v>10.4</c:v>
                </c:pt>
                <c:pt idx="19">
                  <c:v>31.8</c:v>
                </c:pt>
                <c:pt idx="20">
                  <c:v>27</c:v>
                </c:pt>
                <c:pt idx="21">
                  <c:v>21.5</c:v>
                </c:pt>
                <c:pt idx="22">
                  <c:v>16.100000000000001</c:v>
                </c:pt>
                <c:pt idx="23">
                  <c:v>29.3</c:v>
                </c:pt>
                <c:pt idx="24">
                  <c:v>41.9</c:v>
                </c:pt>
                <c:pt idx="25">
                  <c:v>22.2</c:v>
                </c:pt>
                <c:pt idx="26">
                  <c:v>13.8</c:v>
                </c:pt>
                <c:pt idx="27">
                  <c:v>9.1</c:v>
                </c:pt>
              </c:numCache>
            </c:numRef>
          </c:val>
          <c:extLst>
            <c:ext xmlns:c16="http://schemas.microsoft.com/office/drawing/2014/chart" uri="{C3380CC4-5D6E-409C-BE32-E72D297353CC}">
              <c16:uniqueId val="{00000004-5507-4FC1-B849-C2A59C4AAADA}"/>
            </c:ext>
          </c:extLst>
        </c:ser>
        <c:ser>
          <c:idx val="2"/>
          <c:order val="2"/>
          <c:tx>
            <c:strRef>
              <c:f>'K3.4.9 ESSPROS príjmy'!$P$3</c:f>
              <c:strCache>
                <c:ptCount val="1"/>
                <c:pt idx="0">
                  <c:v>Verejná správa</c:v>
                </c:pt>
              </c:strCache>
            </c:strRef>
          </c:tx>
          <c:spPr>
            <a:solidFill>
              <a:schemeClr val="bg1">
                <a:lumMod val="85000"/>
              </a:schemeClr>
            </a:solidFill>
            <a:ln>
              <a:solidFill>
                <a:schemeClr val="bg1">
                  <a:lumMod val="50000"/>
                </a:schemeClr>
              </a:solidFill>
            </a:ln>
          </c:spPr>
          <c:invertIfNegative val="0"/>
          <c:dPt>
            <c:idx val="25"/>
            <c:invertIfNegative val="0"/>
            <c:bubble3D val="0"/>
            <c:spPr>
              <a:pattFill prst="pct40">
                <a:fgClr>
                  <a:schemeClr val="bg1">
                    <a:lumMod val="85000"/>
                  </a:schemeClr>
                </a:fgClr>
                <a:bgClr>
                  <a:schemeClr val="bg1"/>
                </a:bgClr>
              </a:pattFill>
              <a:ln>
                <a:solidFill>
                  <a:schemeClr val="bg1">
                    <a:lumMod val="50000"/>
                  </a:schemeClr>
                </a:solidFill>
              </a:ln>
            </c:spPr>
            <c:extLst>
              <c:ext xmlns:c16="http://schemas.microsoft.com/office/drawing/2014/chart" uri="{C3380CC4-5D6E-409C-BE32-E72D297353CC}">
                <c16:uniqueId val="{00000006-5507-4FC1-B849-C2A59C4AAADA}"/>
              </c:ext>
            </c:extLst>
          </c:dPt>
          <c:cat>
            <c:strRef>
              <c:extLst>
                <c:ext xmlns:c15="http://schemas.microsoft.com/office/drawing/2012/chart" uri="{02D57815-91ED-43cb-92C2-25804820EDAC}">
                  <c15:fullRef>
                    <c15:sqref>'K3.4.9 ESSPROS príjmy'!$M$4:$M$32</c15:sqref>
                  </c15:fullRef>
                </c:ext>
              </c:extLst>
              <c:f>'K3.4.9 ESSPROS príjmy'!$M$4:$M$31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'K3.4.9 ESSPROS príjmy'!$P$4:$P$32</c15:sqref>
                  </c15:fullRef>
                </c:ext>
              </c:extLst>
              <c:f>'K3.4.9 ESSPROS príjmy'!$P$4:$P$31</c:f>
              <c:numCache>
                <c:formatCode>#\ ##0.0</c:formatCode>
                <c:ptCount val="28"/>
                <c:pt idx="0" formatCode="#,##0.00">
                  <c:v>40.1</c:v>
                </c:pt>
                <c:pt idx="1">
                  <c:v>38.799999999999997</c:v>
                </c:pt>
                <c:pt idx="2">
                  <c:v>42</c:v>
                </c:pt>
                <c:pt idx="3">
                  <c:v>23.9</c:v>
                </c:pt>
                <c:pt idx="4" formatCode="General">
                  <c:v>77.8</c:v>
                </c:pt>
                <c:pt idx="5">
                  <c:v>33.200000000000003</c:v>
                </c:pt>
                <c:pt idx="6">
                  <c:v>22.9</c:v>
                </c:pt>
                <c:pt idx="7">
                  <c:v>56.9</c:v>
                </c:pt>
                <c:pt idx="8">
                  <c:v>38.700000000000003</c:v>
                </c:pt>
                <c:pt idx="9">
                  <c:v>39.299999999999997</c:v>
                </c:pt>
                <c:pt idx="10">
                  <c:v>36.700000000000003</c:v>
                </c:pt>
                <c:pt idx="11">
                  <c:v>37.299999999999997</c:v>
                </c:pt>
                <c:pt idx="12">
                  <c:v>47.7</c:v>
                </c:pt>
                <c:pt idx="13">
                  <c:v>47.4</c:v>
                </c:pt>
                <c:pt idx="14">
                  <c:v>40.200000000000003</c:v>
                </c:pt>
                <c:pt idx="15">
                  <c:v>23.3</c:v>
                </c:pt>
                <c:pt idx="16">
                  <c:v>44.4</c:v>
                </c:pt>
                <c:pt idx="17">
                  <c:v>33.200000000000003</c:v>
                </c:pt>
                <c:pt idx="18">
                  <c:v>61.7</c:v>
                </c:pt>
                <c:pt idx="19">
                  <c:v>22.9</c:v>
                </c:pt>
                <c:pt idx="20">
                  <c:v>35.299999999999997</c:v>
                </c:pt>
                <c:pt idx="21">
                  <c:v>18.3</c:v>
                </c:pt>
                <c:pt idx="22">
                  <c:v>45.3</c:v>
                </c:pt>
                <c:pt idx="23">
                  <c:v>25.8</c:v>
                </c:pt>
                <c:pt idx="24">
                  <c:v>29</c:v>
                </c:pt>
                <c:pt idx="25">
                  <c:v>26.1</c:v>
                </c:pt>
                <c:pt idx="26">
                  <c:v>49.1</c:v>
                </c:pt>
                <c:pt idx="27">
                  <c:v>50.9</c:v>
                </c:pt>
              </c:numCache>
            </c:numRef>
          </c:val>
          <c:extLst>
            <c:ext xmlns:c16="http://schemas.microsoft.com/office/drawing/2014/chart" uri="{C3380CC4-5D6E-409C-BE32-E72D297353CC}">
              <c16:uniqueId val="{00000007-5507-4FC1-B849-C2A59C4AAADA}"/>
            </c:ext>
          </c:extLst>
        </c:ser>
        <c:ser>
          <c:idx val="3"/>
          <c:order val="3"/>
          <c:tx>
            <c:strRef>
              <c:f>'K3.4.9 ESSPROS príjmy'!$Q$3</c:f>
              <c:strCache>
                <c:ptCount val="1"/>
                <c:pt idx="0">
                  <c:v>Iné príjmy</c:v>
                </c:pt>
              </c:strCache>
            </c:strRef>
          </c:tx>
          <c:spPr>
            <a:solidFill>
              <a:srgbClr val="E85E89"/>
            </a:solidFill>
            <a:ln>
              <a:solidFill>
                <a:srgbClr val="E85E89"/>
              </a:solidFill>
            </a:ln>
          </c:spPr>
          <c:invertIfNegative val="0"/>
          <c:dPt>
            <c:idx val="25"/>
            <c:invertIfNegative val="0"/>
            <c:bubble3D val="0"/>
            <c:spPr>
              <a:pattFill prst="pct40">
                <a:fgClr>
                  <a:srgbClr val="E85E89"/>
                </a:fgClr>
                <a:bgClr>
                  <a:schemeClr val="bg1"/>
                </a:bgClr>
              </a:pattFill>
              <a:ln>
                <a:solidFill>
                  <a:srgbClr val="E85E89"/>
                </a:solidFill>
              </a:ln>
            </c:spPr>
            <c:extLst>
              <c:ext xmlns:c16="http://schemas.microsoft.com/office/drawing/2014/chart" uri="{C3380CC4-5D6E-409C-BE32-E72D297353CC}">
                <c16:uniqueId val="{00000009-5507-4FC1-B849-C2A59C4AAADA}"/>
              </c:ext>
            </c:extLst>
          </c:dPt>
          <c:cat>
            <c:strRef>
              <c:extLst>
                <c:ext xmlns:c15="http://schemas.microsoft.com/office/drawing/2012/chart" uri="{02D57815-91ED-43cb-92C2-25804820EDAC}">
                  <c15:fullRef>
                    <c15:sqref>'K3.4.9 ESSPROS príjmy'!$M$4:$M$32</c15:sqref>
                  </c15:fullRef>
                </c:ext>
              </c:extLst>
              <c:f>'K3.4.9 ESSPROS príjmy'!$M$4:$M$31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'K3.4.9 ESSPROS príjmy'!$Q$4:$Q$32</c15:sqref>
                  </c15:fullRef>
                </c:ext>
              </c:extLst>
              <c:f>'K3.4.9 ESSPROS príjmy'!$Q$4:$Q$31</c:f>
              <c:numCache>
                <c:formatCode>#\ ##0.0</c:formatCode>
                <c:ptCount val="28"/>
                <c:pt idx="0" formatCode="#,##0.00">
                  <c:v>4.9000000000000004</c:v>
                </c:pt>
                <c:pt idx="1">
                  <c:v>2.2999999999999998</c:v>
                </c:pt>
                <c:pt idx="2">
                  <c:v>1.8</c:v>
                </c:pt>
                <c:pt idx="3">
                  <c:v>1.3</c:v>
                </c:pt>
                <c:pt idx="4">
                  <c:v>3.3</c:v>
                </c:pt>
                <c:pt idx="5">
                  <c:v>1.6</c:v>
                </c:pt>
                <c:pt idx="6">
                  <c:v>0.1</c:v>
                </c:pt>
                <c:pt idx="7">
                  <c:v>3.8</c:v>
                </c:pt>
                <c:pt idx="8">
                  <c:v>5.2</c:v>
                </c:pt>
                <c:pt idx="9">
                  <c:v>2.2000000000000002</c:v>
                </c:pt>
                <c:pt idx="10">
                  <c:v>3.1</c:v>
                </c:pt>
                <c:pt idx="11">
                  <c:v>3</c:v>
                </c:pt>
                <c:pt idx="12">
                  <c:v>2.1</c:v>
                </c:pt>
                <c:pt idx="13">
                  <c:v>7.6</c:v>
                </c:pt>
                <c:pt idx="14">
                  <c:v>0.9</c:v>
                </c:pt>
                <c:pt idx="15">
                  <c:v>1.3</c:v>
                </c:pt>
                <c:pt idx="16">
                  <c:v>5.4</c:v>
                </c:pt>
                <c:pt idx="17">
                  <c:v>0</c:v>
                </c:pt>
                <c:pt idx="18">
                  <c:v>1.8</c:v>
                </c:pt>
                <c:pt idx="19">
                  <c:v>16</c:v>
                </c:pt>
                <c:pt idx="20">
                  <c:v>1.3</c:v>
                </c:pt>
                <c:pt idx="21">
                  <c:v>13</c:v>
                </c:pt>
                <c:pt idx="22">
                  <c:v>8.1</c:v>
                </c:pt>
                <c:pt idx="23">
                  <c:v>0.8</c:v>
                </c:pt>
                <c:pt idx="24">
                  <c:v>1.4</c:v>
                </c:pt>
                <c:pt idx="25">
                  <c:v>3.1</c:v>
                </c:pt>
                <c:pt idx="26">
                  <c:v>5.2</c:v>
                </c:pt>
                <c:pt idx="27">
                  <c:v>2.1</c:v>
                </c:pt>
              </c:numCache>
            </c:numRef>
          </c:val>
          <c:extLst>
            <c:ext xmlns:c16="http://schemas.microsoft.com/office/drawing/2014/chart" uri="{C3380CC4-5D6E-409C-BE32-E72D297353CC}">
              <c16:uniqueId val="{0000000A-5507-4FC1-B849-C2A59C4AAADA}"/>
            </c:ext>
          </c:extLst>
        </c:ser>
        <c:dLbls>
          <c:showLegendKey val="0"/>
          <c:showVal val="0"/>
          <c:showCatName val="0"/>
          <c:showSerName val="0"/>
          <c:showPercent val="0"/>
          <c:showBubbleSize val="0"/>
        </c:dLbls>
        <c:gapWidth val="50"/>
        <c:overlap val="100"/>
        <c:axId val="219206528"/>
        <c:axId val="219206920"/>
      </c:barChart>
      <c:catAx>
        <c:axId val="21920652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219206920"/>
        <c:crosses val="autoZero"/>
        <c:auto val="1"/>
        <c:lblAlgn val="ctr"/>
        <c:lblOffset val="100"/>
        <c:noMultiLvlLbl val="0"/>
      </c:catAx>
      <c:valAx>
        <c:axId val="219206920"/>
        <c:scaling>
          <c:orientation val="minMax"/>
        </c:scaling>
        <c:delete val="0"/>
        <c:axPos val="l"/>
        <c:majorGridlines/>
        <c:numFmt formatCode="0%" sourceLinked="1"/>
        <c:majorTickMark val="out"/>
        <c:minorTickMark val="none"/>
        <c:tickLblPos val="nextTo"/>
        <c:crossAx val="219206528"/>
        <c:crosses val="autoZero"/>
        <c:crossBetween val="between"/>
        <c:majorUnit val="0.1"/>
      </c:valAx>
    </c:plotArea>
    <c:legend>
      <c:legendPos val="b"/>
      <c:layout>
        <c:manualLayout>
          <c:xMode val="edge"/>
          <c:yMode val="edge"/>
          <c:x val="1.5756898346152757E-3"/>
          <c:y val="0.89614072708996473"/>
          <c:w val="0.99118429570339417"/>
          <c:h val="0.1038592672389858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0"/>
          <c:y val="5.9661615741730671E-2"/>
          <c:w val="1"/>
          <c:h val="0.764376153813486"/>
        </c:manualLayout>
      </c:layout>
      <c:ofPieChart>
        <c:ofPieType val="pie"/>
        <c:varyColors val="1"/>
        <c:ser>
          <c:idx val="0"/>
          <c:order val="0"/>
          <c:tx>
            <c:strRef>
              <c:f>'K3.4.9 ESSPROS príjmy'!$N$38</c:f>
              <c:strCache>
                <c:ptCount val="1"/>
              </c:strCache>
            </c:strRef>
          </c:tx>
          <c:dPt>
            <c:idx val="0"/>
            <c:bubble3D val="0"/>
            <c:spPr>
              <a:solidFill>
                <a:srgbClr val="E85E89"/>
              </a:solidFill>
            </c:spPr>
            <c:extLst>
              <c:ext xmlns:c16="http://schemas.microsoft.com/office/drawing/2014/chart" uri="{C3380CC4-5D6E-409C-BE32-E72D297353CC}">
                <c16:uniqueId val="{00000001-79B2-41A1-8038-70B32F6EEE96}"/>
              </c:ext>
            </c:extLst>
          </c:dPt>
          <c:dPt>
            <c:idx val="1"/>
            <c:bubble3D val="0"/>
            <c:explosion val="6"/>
            <c:spPr>
              <a:solidFill>
                <a:srgbClr val="B7194B"/>
              </a:solidFill>
            </c:spPr>
            <c:extLst>
              <c:ext xmlns:c16="http://schemas.microsoft.com/office/drawing/2014/chart" uri="{C3380CC4-5D6E-409C-BE32-E72D297353CC}">
                <c16:uniqueId val="{00000003-79B2-41A1-8038-70B32F6EEE96}"/>
              </c:ext>
            </c:extLst>
          </c:dPt>
          <c:dPt>
            <c:idx val="2"/>
            <c:bubble3D val="0"/>
            <c:spPr>
              <a:solidFill>
                <a:sysClr val="window" lastClr="FFFFFF">
                  <a:lumMod val="85000"/>
                </a:sysClr>
              </a:solidFill>
            </c:spPr>
            <c:extLst>
              <c:ext xmlns:c16="http://schemas.microsoft.com/office/drawing/2014/chart" uri="{C3380CC4-5D6E-409C-BE32-E72D297353CC}">
                <c16:uniqueId val="{00000005-79B2-41A1-8038-70B32F6EEE96}"/>
              </c:ext>
            </c:extLst>
          </c:dPt>
          <c:dPt>
            <c:idx val="3"/>
            <c:bubble3D val="0"/>
            <c:spPr>
              <a:solidFill>
                <a:srgbClr val="FFD5D5"/>
              </a:solidFill>
            </c:spPr>
            <c:extLst>
              <c:ext xmlns:c16="http://schemas.microsoft.com/office/drawing/2014/chart" uri="{C3380CC4-5D6E-409C-BE32-E72D297353CC}">
                <c16:uniqueId val="{00000007-79B2-41A1-8038-70B32F6EEE96}"/>
              </c:ext>
            </c:extLst>
          </c:dPt>
          <c:dPt>
            <c:idx val="4"/>
            <c:bubble3D val="0"/>
            <c:spPr>
              <a:solidFill>
                <a:srgbClr val="E85E89"/>
              </a:solidFill>
            </c:spPr>
            <c:extLst>
              <c:ext xmlns:c16="http://schemas.microsoft.com/office/drawing/2014/chart" uri="{C3380CC4-5D6E-409C-BE32-E72D297353CC}">
                <c16:uniqueId val="{00000009-79B2-41A1-8038-70B32F6EEE96}"/>
              </c:ext>
            </c:extLst>
          </c:dPt>
          <c:dPt>
            <c:idx val="5"/>
            <c:bubble3D val="0"/>
            <c:explosion val="36"/>
            <c:spPr>
              <a:solidFill>
                <a:srgbClr val="B7194B"/>
              </a:solidFill>
            </c:spPr>
            <c:extLst>
              <c:ext xmlns:c16="http://schemas.microsoft.com/office/drawing/2014/chart" uri="{C3380CC4-5D6E-409C-BE32-E72D297353CC}">
                <c16:uniqueId val="{0000000B-79B2-41A1-8038-70B32F6EEE96}"/>
              </c:ext>
            </c:extLst>
          </c:dPt>
          <c:dPt>
            <c:idx val="6"/>
            <c:bubble3D val="0"/>
            <c:spPr>
              <a:solidFill>
                <a:srgbClr val="FAACBF"/>
              </a:solidFill>
            </c:spPr>
            <c:extLst>
              <c:ext xmlns:c16="http://schemas.microsoft.com/office/drawing/2014/chart" uri="{C3380CC4-5D6E-409C-BE32-E72D297353CC}">
                <c16:uniqueId val="{0000000D-79B2-41A1-8038-70B32F6EEE96}"/>
              </c:ext>
            </c:extLst>
          </c:dPt>
          <c:dLbls>
            <c:dLbl>
              <c:idx val="0"/>
              <c:numFmt formatCode="0.0%" sourceLinked="0"/>
              <c:spPr>
                <a:noFill/>
                <a:ln>
                  <a:noFill/>
                </a:ln>
                <a:effectLst/>
              </c:spPr>
              <c:txPr>
                <a:bodyPr/>
                <a:lstStyle/>
                <a:p>
                  <a:pPr>
                    <a:defRPr>
                      <a:solidFill>
                        <a:schemeClr val="bg1"/>
                      </a:solidFill>
                    </a:defRPr>
                  </a:pPr>
                  <a:endParaRPr lang="sk-SK"/>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2-41A1-8038-70B32F6EEE96}"/>
                </c:ext>
              </c:extLst>
            </c:dLbl>
            <c:dLbl>
              <c:idx val="1"/>
              <c:layout>
                <c:manualLayout>
                  <c:x val="1.5449233905387224E-3"/>
                  <c:y val="-3.176704859729536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9B2-41A1-8038-70B32F6EEE9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B2-41A1-8038-70B32F6EEE96}"/>
                </c:ext>
              </c:extLst>
            </c:dLbl>
            <c:dLbl>
              <c:idx val="4"/>
              <c:layout>
                <c:manualLayout>
                  <c:x val="4.5536718309054813E-2"/>
                  <c:y val="0.1042180075449424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9B2-41A1-8038-70B32F6EEE96}"/>
                </c:ext>
              </c:extLst>
            </c:dLbl>
            <c:dLbl>
              <c:idx val="5"/>
              <c:layout>
                <c:manualLayout>
                  <c:x val="-3.6145703004417523E-2"/>
                  <c:y val="1.98658329209700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9B2-41A1-8038-70B32F6EEE96}"/>
                </c:ext>
              </c:extLst>
            </c:dLbl>
            <c:dLbl>
              <c:idx val="6"/>
              <c:layout>
                <c:manualLayout>
                  <c:x val="-0.20228872211518167"/>
                  <c:y val="2.8450045766716704E-2"/>
                </c:manualLayout>
              </c:layout>
              <c:tx>
                <c:rich>
                  <a:bodyPr/>
                  <a:lstStyle/>
                  <a:p>
                    <a:r>
                      <a:rPr lang="en-US" baseline="0"/>
                      <a:t>Sociálne príspevky </a:t>
                    </a:r>
                    <a:fld id="{759E9074-E5BD-4868-8356-D2DD11AC3317}" type="PERCENTAGE">
                      <a:rPr lang="en-US" baseline="0"/>
                      <a:pPr/>
                      <a:t>[PERCENTO]</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9B2-41A1-8038-70B32F6EEE96}"/>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'K3.4.9 ESSPROS príjmy'!$M$39:$M$44</c:f>
              <c:strCache>
                <c:ptCount val="6"/>
                <c:pt idx="0">
                  <c:v>Príspevky verejnej správy</c:v>
                </c:pt>
                <c:pt idx="1">
                  <c:v>Iné príjmy</c:v>
                </c:pt>
                <c:pt idx="2">
                  <c:v>Zamestnávatelia</c:v>
                </c:pt>
                <c:pt idx="3">
                  <c:v>Zamestnanci</c:v>
                </c:pt>
                <c:pt idx="4">
                  <c:v>SZČO</c:v>
                </c:pt>
                <c:pt idx="5">
                  <c:v>Dobrovoľní platitelia</c:v>
                </c:pt>
              </c:strCache>
            </c:strRef>
          </c:cat>
          <c:val>
            <c:numRef>
              <c:f>'K3.4.9 ESSPROS príjmy'!$N$39:$N$44</c:f>
              <c:numCache>
                <c:formatCode>0.0%</c:formatCode>
                <c:ptCount val="6"/>
                <c:pt idx="0">
                  <c:v>0.23699999999999999</c:v>
                </c:pt>
                <c:pt idx="1">
                  <c:v>0.03</c:v>
                </c:pt>
                <c:pt idx="2">
                  <c:v>0.502</c:v>
                </c:pt>
                <c:pt idx="3">
                  <c:v>0.192</c:v>
                </c:pt>
                <c:pt idx="4">
                  <c:v>3.5000000000000003E-2</c:v>
                </c:pt>
                <c:pt idx="5">
                  <c:v>5.0000000000000001E-3</c:v>
                </c:pt>
              </c:numCache>
            </c:numRef>
          </c:val>
          <c:extLst>
            <c:ext xmlns:c16="http://schemas.microsoft.com/office/drawing/2014/chart" uri="{C3380CC4-5D6E-409C-BE32-E72D297353CC}">
              <c16:uniqueId val="{0000000E-79B2-41A1-8038-70B32F6EEE96}"/>
            </c:ext>
          </c:extLst>
        </c:ser>
        <c:dLbls>
          <c:showLegendKey val="0"/>
          <c:showVal val="0"/>
          <c:showCatName val="0"/>
          <c:showSerName val="0"/>
          <c:showPercent val="0"/>
          <c:showBubbleSize val="0"/>
          <c:showLeaderLines val="1"/>
        </c:dLbls>
        <c:gapWidth val="74"/>
        <c:splitType val="pos"/>
        <c:splitPos val="4"/>
        <c:secondPieSize val="87"/>
        <c:serLines/>
      </c:ofPieChart>
      <c:spPr>
        <a:noFill/>
        <a:ln w="25400">
          <a:noFill/>
        </a:ln>
      </c:spPr>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4237557168935E-2"/>
          <c:y val="4.0599772269280243E-2"/>
          <c:w val="0.88493030293482189"/>
          <c:h val="0.87092353002377865"/>
        </c:manualLayout>
      </c:layout>
      <c:barChart>
        <c:barDir val="col"/>
        <c:grouping val="clustered"/>
        <c:varyColors val="0"/>
        <c:ser>
          <c:idx val="0"/>
          <c:order val="0"/>
          <c:spPr>
            <a:solidFill>
              <a:srgbClr val="B9194A"/>
            </a:solidFill>
          </c:spPr>
          <c:invertIfNegative val="0"/>
          <c:dPt>
            <c:idx val="4"/>
            <c:invertIfNegative val="0"/>
            <c:bubble3D val="0"/>
            <c:spPr>
              <a:solidFill>
                <a:srgbClr val="B7194B"/>
              </a:solidFill>
            </c:spPr>
            <c:extLst>
              <c:ext xmlns:c16="http://schemas.microsoft.com/office/drawing/2014/chart" uri="{C3380CC4-5D6E-409C-BE32-E72D297353CC}">
                <c16:uniqueId val="{00000001-B18E-4966-9594-E0E3AF959C46}"/>
              </c:ext>
            </c:extLst>
          </c:dPt>
          <c:dPt>
            <c:idx val="5"/>
            <c:invertIfNegative val="0"/>
            <c:bubble3D val="0"/>
            <c:spPr>
              <a:solidFill>
                <a:srgbClr val="B7194B"/>
              </a:solidFill>
            </c:spPr>
            <c:extLst>
              <c:ext xmlns:c16="http://schemas.microsoft.com/office/drawing/2014/chart" uri="{C3380CC4-5D6E-409C-BE32-E72D297353CC}">
                <c16:uniqueId val="{00000003-B18E-4966-9594-E0E3AF959C46}"/>
              </c:ext>
            </c:extLst>
          </c:dPt>
          <c:dPt>
            <c:idx val="15"/>
            <c:invertIfNegative val="0"/>
            <c:bubble3D val="0"/>
            <c:spPr>
              <a:solidFill>
                <a:srgbClr val="B7194B"/>
              </a:solidFill>
            </c:spPr>
            <c:extLst>
              <c:ext xmlns:c16="http://schemas.microsoft.com/office/drawing/2014/chart" uri="{C3380CC4-5D6E-409C-BE32-E72D297353CC}">
                <c16:uniqueId val="{00000005-B18E-4966-9594-E0E3AF959C46}"/>
              </c:ext>
            </c:extLst>
          </c:dPt>
          <c:dPt>
            <c:idx val="17"/>
            <c:invertIfNegative val="0"/>
            <c:bubble3D val="0"/>
            <c:spPr>
              <a:solidFill>
                <a:srgbClr val="B7194B"/>
              </a:solidFill>
            </c:spPr>
            <c:extLst>
              <c:ext xmlns:c16="http://schemas.microsoft.com/office/drawing/2014/chart" uri="{C3380CC4-5D6E-409C-BE32-E72D297353CC}">
                <c16:uniqueId val="{00000007-B18E-4966-9594-E0E3AF959C46}"/>
              </c:ext>
            </c:extLst>
          </c:dPt>
          <c:dPt>
            <c:idx val="18"/>
            <c:invertIfNegative val="0"/>
            <c:bubble3D val="0"/>
            <c:spPr>
              <a:solidFill>
                <a:srgbClr val="B7194B"/>
              </a:solidFill>
            </c:spPr>
            <c:extLst>
              <c:ext xmlns:c16="http://schemas.microsoft.com/office/drawing/2014/chart" uri="{C3380CC4-5D6E-409C-BE32-E72D297353CC}">
                <c16:uniqueId val="{00000009-B18E-4966-9594-E0E3AF959C46}"/>
              </c:ext>
            </c:extLst>
          </c:dPt>
          <c:dPt>
            <c:idx val="23"/>
            <c:invertIfNegative val="0"/>
            <c:bubble3D val="0"/>
            <c:spPr>
              <a:solidFill>
                <a:srgbClr val="B9194A"/>
              </a:solidFill>
              <a:ln>
                <a:solidFill>
                  <a:schemeClr val="accent2"/>
                </a:solidFill>
              </a:ln>
            </c:spPr>
            <c:extLst>
              <c:ext xmlns:c16="http://schemas.microsoft.com/office/drawing/2014/chart" uri="{C3380CC4-5D6E-409C-BE32-E72D297353CC}">
                <c16:uniqueId val="{0000000B-B18E-4966-9594-E0E3AF959C46}"/>
              </c:ext>
            </c:extLst>
          </c:dPt>
          <c:dPt>
            <c:idx val="24"/>
            <c:invertIfNegative val="0"/>
            <c:bubble3D val="0"/>
            <c:spPr>
              <a:solidFill>
                <a:srgbClr val="B9194A"/>
              </a:solidFill>
              <a:ln>
                <a:solidFill>
                  <a:srgbClr val="B7194B"/>
                </a:solidFill>
              </a:ln>
            </c:spPr>
            <c:extLst>
              <c:ext xmlns:c16="http://schemas.microsoft.com/office/drawing/2014/chart" uri="{C3380CC4-5D6E-409C-BE32-E72D297353CC}">
                <c16:uniqueId val="{0000000D-B18E-4966-9594-E0E3AF959C46}"/>
              </c:ext>
            </c:extLst>
          </c:dPt>
          <c:dPt>
            <c:idx val="25"/>
            <c:invertIfNegative val="0"/>
            <c:bubble3D val="0"/>
            <c:spPr>
              <a:pattFill prst="wdUpDiag">
                <a:fgClr>
                  <a:srgbClr val="B9194A"/>
                </a:fgClr>
                <a:bgClr>
                  <a:schemeClr val="bg1"/>
                </a:bgClr>
              </a:pattFill>
              <a:ln>
                <a:solidFill>
                  <a:srgbClr val="B7194B"/>
                </a:solidFill>
              </a:ln>
            </c:spPr>
            <c:extLst>
              <c:ext xmlns:c16="http://schemas.microsoft.com/office/drawing/2014/chart" uri="{C3380CC4-5D6E-409C-BE32-E72D297353CC}">
                <c16:uniqueId val="{0000000E-2622-4CAA-9CC1-978876C11A28}"/>
              </c:ext>
            </c:extLst>
          </c:dPt>
          <c:dLbls>
            <c:numFmt formatCode="#,##0.0" sourceLinked="0"/>
            <c:spPr>
              <a:noFill/>
              <a:ln w="25400">
                <a:noFill/>
              </a:ln>
            </c:spPr>
            <c:txPr>
              <a:bodyPr rot="-5400000" vert="horz"/>
              <a:lstStyle/>
              <a:p>
                <a:pPr>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'K3.4.9 ESSPROS testované dávky'!$L$4:$L$31</c:f>
              <c:strCache>
                <c:ptCount val="28"/>
                <c:pt idx="0">
                  <c:v>EU 27</c:v>
                </c:pt>
                <c:pt idx="1">
                  <c:v>BE</c:v>
                </c:pt>
                <c:pt idx="2">
                  <c:v>BG</c:v>
                </c:pt>
                <c:pt idx="3">
                  <c:v>CZ</c:v>
                </c:pt>
                <c:pt idx="4">
                  <c:v>DK</c:v>
                </c:pt>
                <c:pt idx="5">
                  <c:v>DE</c:v>
                </c:pt>
                <c:pt idx="6">
                  <c:v>EE</c:v>
                </c:pt>
                <c:pt idx="7">
                  <c:v>IE</c:v>
                </c:pt>
                <c:pt idx="8">
                  <c:v>HR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testované dávky'!$M$4:$M$31</c:f>
              <c:numCache>
                <c:formatCode>0.0</c:formatCode>
                <c:ptCount val="28"/>
                <c:pt idx="0">
                  <c:v>10.8</c:v>
                </c:pt>
                <c:pt idx="1">
                  <c:v>5.6</c:v>
                </c:pt>
                <c:pt idx="2">
                  <c:v>2.6</c:v>
                </c:pt>
                <c:pt idx="3">
                  <c:v>1.3</c:v>
                </c:pt>
                <c:pt idx="4">
                  <c:v>36.200000000000003</c:v>
                </c:pt>
                <c:pt idx="5">
                  <c:v>12.2</c:v>
                </c:pt>
                <c:pt idx="6">
                  <c:v>0.6</c:v>
                </c:pt>
                <c:pt idx="7">
                  <c:v>25.7</c:v>
                </c:pt>
                <c:pt idx="8">
                  <c:v>5.8</c:v>
                </c:pt>
                <c:pt idx="9">
                  <c:v>12.1</c:v>
                </c:pt>
                <c:pt idx="10">
                  <c:v>11.4</c:v>
                </c:pt>
                <c:pt idx="11">
                  <c:v>5</c:v>
                </c:pt>
                <c:pt idx="12">
                  <c:v>8.4</c:v>
                </c:pt>
                <c:pt idx="13">
                  <c:v>12.9</c:v>
                </c:pt>
                <c:pt idx="14">
                  <c:v>0.6</c:v>
                </c:pt>
                <c:pt idx="15">
                  <c:v>2.9</c:v>
                </c:pt>
                <c:pt idx="16">
                  <c:v>3.2</c:v>
                </c:pt>
                <c:pt idx="17">
                  <c:v>4.9000000000000004</c:v>
                </c:pt>
                <c:pt idx="18">
                  <c:v>8.5</c:v>
                </c:pt>
                <c:pt idx="19">
                  <c:v>15</c:v>
                </c:pt>
                <c:pt idx="20">
                  <c:v>8.8000000000000007</c:v>
                </c:pt>
                <c:pt idx="21">
                  <c:v>2.2000000000000002</c:v>
                </c:pt>
                <c:pt idx="22">
                  <c:v>8.1</c:v>
                </c:pt>
                <c:pt idx="23">
                  <c:v>3.4</c:v>
                </c:pt>
                <c:pt idx="24">
                  <c:v>9</c:v>
                </c:pt>
                <c:pt idx="25">
                  <c:v>3.4</c:v>
                </c:pt>
                <c:pt idx="26">
                  <c:v>6.7</c:v>
                </c:pt>
                <c:pt idx="27">
                  <c:v>2.4</c:v>
                </c:pt>
              </c:numCache>
            </c:numRef>
          </c:val>
          <c:extLst>
            <c:ext xmlns:c16="http://schemas.microsoft.com/office/drawing/2014/chart" uri="{C3380CC4-5D6E-409C-BE32-E72D297353CC}">
              <c16:uniqueId val="{0000000E-B18E-4966-9594-E0E3AF959C46}"/>
            </c:ext>
          </c:extLst>
        </c:ser>
        <c:dLbls>
          <c:showLegendKey val="0"/>
          <c:showVal val="0"/>
          <c:showCatName val="0"/>
          <c:showSerName val="0"/>
          <c:showPercent val="0"/>
          <c:showBubbleSize val="0"/>
        </c:dLbls>
        <c:gapWidth val="38"/>
        <c:axId val="219208096"/>
        <c:axId val="219208488"/>
      </c:barChart>
      <c:catAx>
        <c:axId val="219208096"/>
        <c:scaling>
          <c:orientation val="minMax"/>
        </c:scaling>
        <c:delete val="0"/>
        <c:axPos val="b"/>
        <c:numFmt formatCode="General" sourceLinked="1"/>
        <c:majorTickMark val="out"/>
        <c:minorTickMark val="none"/>
        <c:tickLblPos val="nextTo"/>
        <c:spPr>
          <a:solidFill>
            <a:schemeClr val="bg1"/>
          </a:solidFill>
        </c:spPr>
        <c:crossAx val="219208488"/>
        <c:crosses val="autoZero"/>
        <c:auto val="1"/>
        <c:lblAlgn val="ctr"/>
        <c:lblOffset val="100"/>
        <c:noMultiLvlLbl val="0"/>
      </c:catAx>
      <c:valAx>
        <c:axId val="219208488"/>
        <c:scaling>
          <c:orientation val="minMax"/>
        </c:scaling>
        <c:delete val="0"/>
        <c:axPos val="l"/>
        <c:majorGridlines/>
        <c:title>
          <c:tx>
            <c:rich>
              <a:bodyPr rot="0" vert="horz"/>
              <a:lstStyle/>
              <a:p>
                <a:pPr>
                  <a:defRPr/>
                </a:pPr>
                <a:r>
                  <a:rPr lang="sk-SK"/>
                  <a:t>%</a:t>
                </a:r>
              </a:p>
            </c:rich>
          </c:tx>
          <c:overlay val="0"/>
        </c:title>
        <c:numFmt formatCode="0.0" sourceLinked="1"/>
        <c:majorTickMark val="out"/>
        <c:minorTickMark val="none"/>
        <c:tickLblPos val="nextTo"/>
        <c:crossAx val="219208096"/>
        <c:crosses val="autoZero"/>
        <c:crossBetween val="between"/>
      </c:valAx>
    </c:plotArea>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4.9937593806777821E-2"/>
          <c:y val="0.11177064405410862"/>
          <c:w val="0.92173049898507753"/>
          <c:h val="0.80695098633032869"/>
        </c:manualLayout>
      </c:layout>
      <c:pie3DChart>
        <c:varyColors val="0"/>
        <c:ser>
          <c:idx val="0"/>
          <c:order val="0"/>
          <c:explosion val="30"/>
          <c:dPt>
            <c:idx val="0"/>
            <c:bubble3D val="0"/>
            <c:spPr>
              <a:solidFill>
                <a:schemeClr val="tx1">
                  <a:lumMod val="50000"/>
                  <a:lumOff val="50000"/>
                </a:schemeClr>
              </a:solidFill>
            </c:spPr>
            <c:extLst>
              <c:ext xmlns:c16="http://schemas.microsoft.com/office/drawing/2014/chart" uri="{C3380CC4-5D6E-409C-BE32-E72D297353CC}">
                <c16:uniqueId val="{00000001-54B6-403D-85F6-E00FD2799013}"/>
              </c:ext>
            </c:extLst>
          </c:dPt>
          <c:dPt>
            <c:idx val="1"/>
            <c:bubble3D val="0"/>
            <c:spPr>
              <a:solidFill>
                <a:srgbClr val="B7194B"/>
              </a:solidFill>
            </c:spPr>
            <c:extLst>
              <c:ext xmlns:c16="http://schemas.microsoft.com/office/drawing/2014/chart" uri="{C3380CC4-5D6E-409C-BE32-E72D297353CC}">
                <c16:uniqueId val="{00000003-54B6-403D-85F6-E00FD2799013}"/>
              </c:ext>
            </c:extLst>
          </c:dPt>
          <c:dPt>
            <c:idx val="2"/>
            <c:bubble3D val="0"/>
            <c:explosion val="21"/>
            <c:spPr>
              <a:solidFill>
                <a:srgbClr val="E85E89"/>
              </a:solidFill>
            </c:spPr>
            <c:extLst>
              <c:ext xmlns:c16="http://schemas.microsoft.com/office/drawing/2014/chart" uri="{C3380CC4-5D6E-409C-BE32-E72D297353CC}">
                <c16:uniqueId val="{00000005-54B6-403D-85F6-E00FD2799013}"/>
              </c:ext>
            </c:extLst>
          </c:dPt>
          <c:dPt>
            <c:idx val="3"/>
            <c:bubble3D val="0"/>
            <c:explosion val="19"/>
            <c:spPr>
              <a:solidFill>
                <a:srgbClr val="FAACBF"/>
              </a:solidFill>
            </c:spPr>
            <c:extLst>
              <c:ext xmlns:c16="http://schemas.microsoft.com/office/drawing/2014/chart" uri="{C3380CC4-5D6E-409C-BE32-E72D297353CC}">
                <c16:uniqueId val="{00000007-54B6-403D-85F6-E00FD2799013}"/>
              </c:ext>
            </c:extLst>
          </c:dPt>
          <c:dPt>
            <c:idx val="4"/>
            <c:bubble3D val="0"/>
            <c:spPr>
              <a:solidFill>
                <a:schemeClr val="bg1">
                  <a:lumMod val="75000"/>
                </a:schemeClr>
              </a:solidFill>
            </c:spPr>
            <c:extLst>
              <c:ext xmlns:c16="http://schemas.microsoft.com/office/drawing/2014/chart" uri="{C3380CC4-5D6E-409C-BE32-E72D297353CC}">
                <c16:uniqueId val="{00000009-54B6-403D-85F6-E00FD2799013}"/>
              </c:ext>
            </c:extLst>
          </c:dPt>
          <c:dLbls>
            <c:dLbl>
              <c:idx val="0"/>
              <c:layout>
                <c:manualLayout>
                  <c:x val="-1.1817475211760787E-2"/>
                  <c:y val="-1.2385671088214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B6-403D-85F6-E00FD2799013}"/>
                </c:ext>
              </c:extLst>
            </c:dLbl>
            <c:dLbl>
              <c:idx val="1"/>
              <c:layout>
                <c:manualLayout>
                  <c:x val="-1.7767475143218652E-3"/>
                  <c:y val="-2.9905221551965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B6-403D-85F6-E00FD2799013}"/>
                </c:ext>
              </c:extLst>
            </c:dLbl>
            <c:dLbl>
              <c:idx val="2"/>
              <c:layout>
                <c:manualLayout>
                  <c:x val="7.3855861512120161E-2"/>
                  <c:y val="-4.9443524146258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B6-403D-85F6-E00FD2799013}"/>
                </c:ext>
              </c:extLst>
            </c:dLbl>
            <c:dLbl>
              <c:idx val="3"/>
              <c:layout>
                <c:manualLayout>
                  <c:x val="7.9663911507311068E-4"/>
                  <c:y val="-0.34133749531795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B6-403D-85F6-E00FD2799013}"/>
                </c:ext>
              </c:extLst>
            </c:dLbl>
            <c:dLbl>
              <c:idx val="4"/>
              <c:layout>
                <c:manualLayout>
                  <c:x val="-4.4238780614353516E-3"/>
                  <c:y val="4.7634318112678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B6-403D-85F6-E00FD2799013}"/>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'Príloha ku kapitole 3 - 1.časť'!$G$304:$G$308</c:f>
              <c:strCache>
                <c:ptCount val="5"/>
                <c:pt idx="0">
                  <c:v>do 20 rokov</c:v>
                </c:pt>
                <c:pt idx="1">
                  <c:v>od 21 do 30 rokov</c:v>
                </c:pt>
                <c:pt idx="2">
                  <c:v>od 31 do 40 rokov</c:v>
                </c:pt>
                <c:pt idx="3">
                  <c:v>od 41 do 50 rokov</c:v>
                </c:pt>
                <c:pt idx="4">
                  <c:v>od 51 rokov</c:v>
                </c:pt>
              </c:strCache>
            </c:strRef>
          </c:cat>
          <c:val>
            <c:numRef>
              <c:f>'Príloha ku kapitole 3 - 1.časť'!$I$304:$I$308</c:f>
              <c:numCache>
                <c:formatCode>0.0%</c:formatCode>
                <c:ptCount val="5"/>
                <c:pt idx="0">
                  <c:v>1.0999999999999999E-2</c:v>
                </c:pt>
                <c:pt idx="1">
                  <c:v>0.17699999999999999</c:v>
                </c:pt>
                <c:pt idx="2">
                  <c:v>0.31</c:v>
                </c:pt>
                <c:pt idx="3">
                  <c:v>0.31900000000000001</c:v>
                </c:pt>
                <c:pt idx="4">
                  <c:v>0.182</c:v>
                </c:pt>
              </c:numCache>
            </c:numRef>
          </c:val>
          <c:extLst>
            <c:ext xmlns:c16="http://schemas.microsoft.com/office/drawing/2014/chart" uri="{C3380CC4-5D6E-409C-BE32-E72D297353CC}">
              <c16:uniqueId val="{00000004-07DD-456A-91CC-766EA691FBBE}"/>
            </c:ext>
          </c:extLst>
        </c:ser>
        <c:dLbls>
          <c:showLegendKey val="0"/>
          <c:showVal val="0"/>
          <c:showCatName val="0"/>
          <c:showSerName val="0"/>
          <c:showPercent val="0"/>
          <c:showBubbleSize val="0"/>
          <c:showLeaderLines val="1"/>
        </c:dLbls>
      </c:pie3DChart>
    </c:plotArea>
    <c:legend>
      <c:legendPos val="r"/>
      <c:layout>
        <c:manualLayout>
          <c:xMode val="edge"/>
          <c:yMode val="edge"/>
          <c:x val="0"/>
          <c:y val="0.58653222645811809"/>
          <c:w val="0.23119101499514411"/>
          <c:h val="0.41283251458499387"/>
        </c:manualLayout>
      </c:layout>
      <c:overlay val="0"/>
      <c:spPr>
        <a:noFill/>
        <a:ln>
          <a:noFill/>
        </a:ln>
        <a:effectLst/>
      </c:spPr>
    </c:legend>
    <c:plotVisOnly val="1"/>
    <c:dispBlanksAs val="zero"/>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35483278736846E-2"/>
          <c:y val="3.8422602293865959E-2"/>
          <c:w val="0.87927397458686152"/>
          <c:h val="0.84909072671648533"/>
        </c:manualLayout>
      </c:layout>
      <c:barChart>
        <c:barDir val="bar"/>
        <c:grouping val="clustered"/>
        <c:varyColors val="0"/>
        <c:ser>
          <c:idx val="0"/>
          <c:order val="1"/>
          <c:spPr>
            <a:solidFill>
              <a:schemeClr val="accent1"/>
            </a:solidFill>
            <a:ln>
              <a:noFill/>
            </a:ln>
            <a:effectLst/>
          </c:spPr>
          <c:invertIfNegative val="0"/>
          <c:cat>
            <c:numRef>
              <c:f>'Príloha ku kapitole 3 - 1.časť'!$H$358:$H$428</c:f>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cat>
          <c:val>
            <c:numRef>
              <c:f>'Príloha ku kapitole 3 - 1.časť'!$G$358:$G$428</c:f>
              <c:numCache>
                <c:formatCode>General</c:formatCode>
                <c:ptCount val="71"/>
                <c:pt idx="0">
                  <c:v>61</c:v>
                </c:pt>
                <c:pt idx="1">
                  <c:v>247</c:v>
                </c:pt>
                <c:pt idx="2">
                  <c:v>2069</c:v>
                </c:pt>
                <c:pt idx="3">
                  <c:v>5870</c:v>
                </c:pt>
                <c:pt idx="4">
                  <c:v>10745</c:v>
                </c:pt>
                <c:pt idx="5">
                  <c:v>16338</c:v>
                </c:pt>
                <c:pt idx="6">
                  <c:v>20278</c:v>
                </c:pt>
                <c:pt idx="7">
                  <c:v>22805</c:v>
                </c:pt>
                <c:pt idx="8">
                  <c:v>25678</c:v>
                </c:pt>
                <c:pt idx="9">
                  <c:v>27939</c:v>
                </c:pt>
                <c:pt idx="10">
                  <c:v>29753</c:v>
                </c:pt>
                <c:pt idx="11">
                  <c:v>33651</c:v>
                </c:pt>
                <c:pt idx="12">
                  <c:v>38968</c:v>
                </c:pt>
                <c:pt idx="13">
                  <c:v>40471</c:v>
                </c:pt>
                <c:pt idx="14">
                  <c:v>42243</c:v>
                </c:pt>
                <c:pt idx="15">
                  <c:v>43374</c:v>
                </c:pt>
                <c:pt idx="16">
                  <c:v>44833</c:v>
                </c:pt>
                <c:pt idx="17">
                  <c:v>50872</c:v>
                </c:pt>
                <c:pt idx="18">
                  <c:v>49166</c:v>
                </c:pt>
                <c:pt idx="19">
                  <c:v>52508</c:v>
                </c:pt>
                <c:pt idx="20">
                  <c:v>55342</c:v>
                </c:pt>
                <c:pt idx="21">
                  <c:v>55506</c:v>
                </c:pt>
                <c:pt idx="22">
                  <c:v>56176</c:v>
                </c:pt>
                <c:pt idx="23">
                  <c:v>56481</c:v>
                </c:pt>
                <c:pt idx="24">
                  <c:v>56586</c:v>
                </c:pt>
                <c:pt idx="25">
                  <c:v>57179</c:v>
                </c:pt>
                <c:pt idx="26">
                  <c:v>59785</c:v>
                </c:pt>
                <c:pt idx="27">
                  <c:v>58957</c:v>
                </c:pt>
                <c:pt idx="28">
                  <c:v>58166</c:v>
                </c:pt>
                <c:pt idx="29">
                  <c:v>56913</c:v>
                </c:pt>
                <c:pt idx="30">
                  <c:v>54947</c:v>
                </c:pt>
                <c:pt idx="31">
                  <c:v>53693</c:v>
                </c:pt>
                <c:pt idx="32">
                  <c:v>49775</c:v>
                </c:pt>
                <c:pt idx="33">
                  <c:v>45167</c:v>
                </c:pt>
                <c:pt idx="34">
                  <c:v>41774</c:v>
                </c:pt>
                <c:pt idx="35">
                  <c:v>38249</c:v>
                </c:pt>
                <c:pt idx="36">
                  <c:v>35764</c:v>
                </c:pt>
                <c:pt idx="37">
                  <c:v>32253</c:v>
                </c:pt>
                <c:pt idx="38">
                  <c:v>30598</c:v>
                </c:pt>
                <c:pt idx="39">
                  <c:v>29678</c:v>
                </c:pt>
                <c:pt idx="40">
                  <c:v>27790</c:v>
                </c:pt>
                <c:pt idx="41">
                  <c:v>26152</c:v>
                </c:pt>
                <c:pt idx="42">
                  <c:v>23128</c:v>
                </c:pt>
                <c:pt idx="43">
                  <c:v>19108</c:v>
                </c:pt>
                <c:pt idx="44">
                  <c:v>16490</c:v>
                </c:pt>
                <c:pt idx="45">
                  <c:v>12040</c:v>
                </c:pt>
                <c:pt idx="46">
                  <c:v>6926</c:v>
                </c:pt>
                <c:pt idx="47">
                  <c:v>3102</c:v>
                </c:pt>
                <c:pt idx="48">
                  <c:v>1773</c:v>
                </c:pt>
                <c:pt idx="49">
                  <c:v>1097</c:v>
                </c:pt>
                <c:pt idx="50">
                  <c:v>640</c:v>
                </c:pt>
                <c:pt idx="51">
                  <c:v>393</c:v>
                </c:pt>
                <c:pt idx="52">
                  <c:v>219</c:v>
                </c:pt>
                <c:pt idx="53">
                  <c:v>131</c:v>
                </c:pt>
                <c:pt idx="54">
                  <c:v>72</c:v>
                </c:pt>
                <c:pt idx="55">
                  <c:v>64</c:v>
                </c:pt>
                <c:pt idx="56">
                  <c:v>47</c:v>
                </c:pt>
                <c:pt idx="57">
                  <c:v>31</c:v>
                </c:pt>
                <c:pt idx="58">
                  <c:v>28</c:v>
                </c:pt>
                <c:pt idx="59">
                  <c:v>30</c:v>
                </c:pt>
                <c:pt idx="60">
                  <c:v>23</c:v>
                </c:pt>
                <c:pt idx="61">
                  <c:v>13</c:v>
                </c:pt>
                <c:pt idx="62">
                  <c:v>16</c:v>
                </c:pt>
                <c:pt idx="63">
                  <c:v>13</c:v>
                </c:pt>
                <c:pt idx="64">
                  <c:v>13</c:v>
                </c:pt>
                <c:pt idx="65">
                  <c:v>7</c:v>
                </c:pt>
                <c:pt idx="66">
                  <c:v>3</c:v>
                </c:pt>
                <c:pt idx="67">
                  <c:v>2</c:v>
                </c:pt>
                <c:pt idx="68">
                  <c:v>2</c:v>
                </c:pt>
                <c:pt idx="69">
                  <c:v>2</c:v>
                </c:pt>
                <c:pt idx="70">
                  <c:v>3</c:v>
                </c:pt>
              </c:numCache>
            </c:numRef>
          </c:val>
          <c:extLst>
            <c:ext xmlns:c16="http://schemas.microsoft.com/office/drawing/2014/chart" uri="{C3380CC4-5D6E-409C-BE32-E72D297353CC}">
              <c16:uniqueId val="{00000000-D87D-4483-A866-9B0E819CB1DC}"/>
            </c:ext>
          </c:extLst>
        </c:ser>
        <c:dLbls>
          <c:showLegendKey val="0"/>
          <c:showVal val="0"/>
          <c:showCatName val="0"/>
          <c:showSerName val="0"/>
          <c:showPercent val="0"/>
          <c:showBubbleSize val="0"/>
        </c:dLbls>
        <c:gapWidth val="269"/>
        <c:axId val="219209664"/>
        <c:axId val="219210056"/>
        <c:extLst>
          <c:ext xmlns:c15="http://schemas.microsoft.com/office/drawing/2012/chart" uri="{02D57815-91ED-43cb-92C2-25804820EDAC}">
            <c15:filteredBarSeries>
              <c15:ser>
                <c:idx val="3"/>
                <c:order val="0"/>
                <c:spPr>
                  <a:solidFill>
                    <a:schemeClr val="accent4"/>
                  </a:solidFill>
                  <a:ln>
                    <a:noFill/>
                  </a:ln>
                  <a:effectLst/>
                </c:spPr>
                <c:invertIfNegative val="0"/>
                <c:cat>
                  <c:numRef>
                    <c:extLst>
                      <c:ext uri="{02D57815-91ED-43cb-92C2-25804820EDAC}">
                        <c15:formulaRef>
                          <c15:sqref>'Príloha ku kapitole 3 - 1.časť'!$H$358:$H$428</c15:sqref>
                        </c15:formulaRef>
                      </c:ext>
                    </c:extLst>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cat>
                <c:val>
                  <c:numRef>
                    <c:extLst>
                      <c:ext uri="{02D57815-91ED-43cb-92C2-25804820EDAC}">
                        <c15:formulaRef>
                          <c15:sqref>'Príloha ku kapitole 3 - 1.časť'!$H$358:$H$428</c15:sqref>
                        </c15:formulaRef>
                      </c:ext>
                    </c:extLst>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val>
                <c:extLst>
                  <c:ext xmlns:c16="http://schemas.microsoft.com/office/drawing/2014/chart" uri="{C3380CC4-5D6E-409C-BE32-E72D297353CC}">
                    <c16:uniqueId val="{00000000-047F-4AC8-AC19-0EB7C7AC1216}"/>
                  </c:ext>
                </c:extLst>
              </c15:ser>
            </c15:filteredBarSeries>
          </c:ext>
        </c:extLst>
      </c:barChart>
      <c:catAx>
        <c:axId val="219209664"/>
        <c:scaling>
          <c:orientation val="minMax"/>
        </c:scaling>
        <c:delete val="0"/>
        <c:axPos val="l"/>
        <c:title>
          <c:tx>
            <c:rich>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r>
                  <a:rPr lang="en-US">
                    <a:solidFill>
                      <a:sysClr val="windowText" lastClr="000000"/>
                    </a:solidFill>
                  </a:rPr>
                  <a:t>Vek</a:t>
                </a: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endParaRPr lang="sk-S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cap="none" spc="0" normalizeH="0" baseline="0">
                <a:solidFill>
                  <a:sysClr val="windowText" lastClr="000000"/>
                </a:solidFill>
                <a:latin typeface="Arial Narrow" panose="020B0606020202030204" pitchFamily="34" charset="0"/>
                <a:ea typeface="+mn-ea"/>
                <a:cs typeface="+mn-cs"/>
              </a:defRPr>
            </a:pPr>
            <a:endParaRPr lang="sk-SK"/>
          </a:p>
        </c:txPr>
        <c:crossAx val="219210056"/>
        <c:crosses val="autoZero"/>
        <c:auto val="1"/>
        <c:lblAlgn val="ctr"/>
        <c:lblOffset val="100"/>
        <c:tickLblSkip val="7"/>
        <c:tickMarkSkip val="1"/>
        <c:noMultiLvlLbl val="0"/>
      </c:catAx>
      <c:valAx>
        <c:axId val="219210056"/>
        <c:scaling>
          <c:orientation val="minMax"/>
          <c:max val="650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19209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spPr>
            <a:ln>
              <a:solidFill>
                <a:srgbClr val="B7194B"/>
              </a:solidFill>
            </a:ln>
          </c:spPr>
          <c:dPt>
            <c:idx val="0"/>
            <c:bubble3D val="0"/>
            <c:spPr>
              <a:pattFill prst="zigZag">
                <a:fgClr>
                  <a:srgbClr val="E85E89"/>
                </a:fgClr>
                <a:bgClr>
                  <a:schemeClr val="bg1"/>
                </a:bgClr>
              </a:pattFill>
              <a:ln w="12700">
                <a:solidFill>
                  <a:srgbClr val="B7194B"/>
                </a:solidFill>
              </a:ln>
              <a:effectLst/>
            </c:spPr>
            <c:extLst>
              <c:ext xmlns:c16="http://schemas.microsoft.com/office/drawing/2014/chart" uri="{C3380CC4-5D6E-409C-BE32-E72D297353CC}">
                <c16:uniqueId val="{00000001-634C-4CA4-ADA9-498F110ED439}"/>
              </c:ext>
            </c:extLst>
          </c:dPt>
          <c:dPt>
            <c:idx val="1"/>
            <c:bubble3D val="0"/>
            <c:spPr>
              <a:solidFill>
                <a:srgbClr val="B7194B"/>
              </a:solidFill>
              <a:ln w="19050">
                <a:solidFill>
                  <a:srgbClr val="B7194B"/>
                </a:solidFill>
              </a:ln>
              <a:effectLst/>
            </c:spPr>
            <c:extLst>
              <c:ext xmlns:c16="http://schemas.microsoft.com/office/drawing/2014/chart" uri="{C3380CC4-5D6E-409C-BE32-E72D297353CC}">
                <c16:uniqueId val="{00000003-634C-4CA4-ADA9-498F110ED439}"/>
              </c:ext>
            </c:extLst>
          </c:dPt>
          <c:dPt>
            <c:idx val="2"/>
            <c:bubble3D val="0"/>
            <c:spPr>
              <a:solidFill>
                <a:schemeClr val="bg1">
                  <a:lumMod val="65000"/>
                </a:schemeClr>
              </a:solidFill>
              <a:ln w="19050">
                <a:solidFill>
                  <a:schemeClr val="bg1">
                    <a:lumMod val="65000"/>
                  </a:schemeClr>
                </a:solidFill>
              </a:ln>
              <a:effectLst/>
            </c:spPr>
            <c:extLst>
              <c:ext xmlns:c16="http://schemas.microsoft.com/office/drawing/2014/chart" uri="{C3380CC4-5D6E-409C-BE32-E72D297353CC}">
                <c16:uniqueId val="{00000005-634C-4CA4-ADA9-498F110ED439}"/>
              </c:ext>
            </c:extLst>
          </c:dPt>
          <c:dPt>
            <c:idx val="3"/>
            <c:bubble3D val="0"/>
            <c:spPr>
              <a:pattFill prst="dkUpDiag">
                <a:fgClr>
                  <a:srgbClr val="E85E89"/>
                </a:fgClr>
                <a:bgClr>
                  <a:schemeClr val="bg1"/>
                </a:bgClr>
              </a:pattFill>
              <a:ln w="12700">
                <a:solidFill>
                  <a:srgbClr val="B7194B"/>
                </a:solidFill>
              </a:ln>
              <a:effectLst/>
            </c:spPr>
            <c:extLst>
              <c:ext xmlns:c16="http://schemas.microsoft.com/office/drawing/2014/chart" uri="{C3380CC4-5D6E-409C-BE32-E72D297353CC}">
                <c16:uniqueId val="{00000007-634C-4CA4-ADA9-498F110ED439}"/>
              </c:ext>
            </c:extLst>
          </c:dPt>
          <c:dPt>
            <c:idx val="4"/>
            <c:bubble3D val="0"/>
            <c:spPr>
              <a:pattFill prst="pct40">
                <a:fgClr>
                  <a:schemeClr val="bg1">
                    <a:lumMod val="75000"/>
                  </a:schemeClr>
                </a:fgClr>
                <a:bgClr>
                  <a:schemeClr val="bg1"/>
                </a:bgClr>
              </a:pattFill>
              <a:ln w="12700">
                <a:solidFill>
                  <a:srgbClr val="B7194B"/>
                </a:solidFill>
              </a:ln>
              <a:effectLst/>
            </c:spPr>
            <c:extLst>
              <c:ext xmlns:c16="http://schemas.microsoft.com/office/drawing/2014/chart" uri="{C3380CC4-5D6E-409C-BE32-E72D297353CC}">
                <c16:uniqueId val="{00000009-634C-4CA4-ADA9-498F110ED439}"/>
              </c:ext>
            </c:extLst>
          </c:dPt>
          <c:dPt>
            <c:idx val="5"/>
            <c:bubble3D val="0"/>
            <c:spPr>
              <a:solidFill>
                <a:srgbClr val="E85E89"/>
              </a:solidFill>
              <a:ln w="19050">
                <a:solidFill>
                  <a:srgbClr val="E85E89"/>
                </a:solidFill>
              </a:ln>
              <a:effectLst/>
            </c:spPr>
            <c:extLst>
              <c:ext xmlns:c16="http://schemas.microsoft.com/office/drawing/2014/chart" uri="{C3380CC4-5D6E-409C-BE32-E72D297353CC}">
                <c16:uniqueId val="{0000000B-634C-4CA4-ADA9-498F110ED439}"/>
              </c:ext>
            </c:extLst>
          </c:dPt>
          <c:dLbls>
            <c:dLbl>
              <c:idx val="1"/>
              <c:layout>
                <c:manualLayout>
                  <c:x val="1.8440770423443616E-2"/>
                  <c:y val="7.63909336822435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34C-4CA4-ADA9-498F110ED439}"/>
                </c:ext>
              </c:extLst>
            </c:dLbl>
            <c:dLbl>
              <c:idx val="2"/>
              <c:layout>
                <c:manualLayout>
                  <c:x val="-6.3675399460484061E-2"/>
                  <c:y val="-3.637663508678395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34C-4CA4-ADA9-498F110ED439}"/>
                </c:ext>
              </c:extLst>
            </c:dLbl>
            <c:dLbl>
              <c:idx val="3"/>
              <c:layout>
                <c:manualLayout>
                  <c:x val="-9.4047929159562615E-2"/>
                  <c:y val="-7.2753270173565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34C-4CA4-ADA9-498F110ED439}"/>
                </c:ext>
              </c:extLst>
            </c:dLbl>
            <c:dLbl>
              <c:idx val="4"/>
              <c:layout>
                <c:manualLayout>
                  <c:x val="-9.4047929159562615E-2"/>
                  <c:y val="-3.637663508678295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34C-4CA4-ADA9-498F110ED439}"/>
                </c:ext>
              </c:extLst>
            </c:dLbl>
            <c:dLbl>
              <c:idx val="5"/>
              <c:layout>
                <c:manualLayout>
                  <c:x val="0.23419778437773436"/>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34C-4CA4-ADA9-498F110ED439}"/>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 Sociálna pomoc'!$H$58:$M$58</c:f>
              <c:strCache>
                <c:ptCount val="6"/>
                <c:pt idx="0">
                  <c:v>jednotlivec bez detí</c:v>
                </c:pt>
                <c:pt idx="1">
                  <c:v>jednotlivec s 1-4 deťmi</c:v>
                </c:pt>
                <c:pt idx="2">
                  <c:v>jednotlivec s 5 a viac deťmi</c:v>
                </c:pt>
                <c:pt idx="3">
                  <c:v>dvojica bez detí</c:v>
                </c:pt>
                <c:pt idx="4">
                  <c:v>dvojica s 1-4 deťmi</c:v>
                </c:pt>
                <c:pt idx="5">
                  <c:v>dvojica s 5 a viac deťmi</c:v>
                </c:pt>
              </c:strCache>
            </c:strRef>
          </c:cat>
          <c:val>
            <c:numRef>
              <c:f>'K3.4 Sociálna pomoc'!$H$71:$M$71</c:f>
              <c:numCache>
                <c:formatCode>#,##0</c:formatCode>
                <c:ptCount val="6"/>
                <c:pt idx="0">
                  <c:v>34087.083333333336</c:v>
                </c:pt>
                <c:pt idx="1">
                  <c:v>7055.083333333333</c:v>
                </c:pt>
                <c:pt idx="2">
                  <c:v>255.08333333333334</c:v>
                </c:pt>
                <c:pt idx="3">
                  <c:v>4862.5</c:v>
                </c:pt>
                <c:pt idx="4">
                  <c:v>10144.083333333334</c:v>
                </c:pt>
                <c:pt idx="5">
                  <c:v>2404.4166666666665</c:v>
                </c:pt>
              </c:numCache>
            </c:numRef>
          </c:val>
          <c:extLst>
            <c:ext xmlns:c16="http://schemas.microsoft.com/office/drawing/2014/chart" uri="{C3380CC4-5D6E-409C-BE32-E72D297353CC}">
              <c16:uniqueId val="{0000000C-634C-4CA4-ADA9-498F110ED43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'K3.4 Sociálna pomoc'!$H$78:$J$78</c:f>
              <c:strCache>
                <c:ptCount val="1"/>
                <c:pt idx="0">
                  <c:v>2020</c:v>
                </c:pt>
              </c:strCache>
            </c:strRef>
          </c:tx>
          <c:spPr>
            <a:solidFill>
              <a:schemeClr val="bg1">
                <a:lumMod val="75000"/>
              </a:schemeClr>
            </a:solidFill>
          </c:spPr>
          <c:invertIfNegative val="0"/>
          <c:cat>
            <c:strRef>
              <c:f>'K3.4 Sociálna pomoc'!$G$80:$G$87</c:f>
              <c:strCache>
                <c:ptCount val="8"/>
                <c:pt idx="0">
                  <c:v>BA</c:v>
                </c:pt>
                <c:pt idx="1">
                  <c:v>TT</c:v>
                </c:pt>
                <c:pt idx="2">
                  <c:v>TN</c:v>
                </c:pt>
                <c:pt idx="3">
                  <c:v>NR</c:v>
                </c:pt>
                <c:pt idx="4">
                  <c:v>ZA</c:v>
                </c:pt>
                <c:pt idx="5">
                  <c:v>BB</c:v>
                </c:pt>
                <c:pt idx="6">
                  <c:v>PO</c:v>
                </c:pt>
                <c:pt idx="7">
                  <c:v>KE</c:v>
                </c:pt>
              </c:strCache>
            </c:strRef>
          </c:cat>
          <c:val>
            <c:numRef>
              <c:f>'K3.4 Sociálna pomoc'!$J$80:$J$87</c:f>
              <c:numCache>
                <c:formatCode>0.0%</c:formatCode>
                <c:ptCount val="8"/>
                <c:pt idx="0">
                  <c:v>2.7502717776622396E-3</c:v>
                </c:pt>
                <c:pt idx="1">
                  <c:v>7.698240301137047E-3</c:v>
                </c:pt>
                <c:pt idx="2">
                  <c:v>5.7452619183716207E-3</c:v>
                </c:pt>
                <c:pt idx="3">
                  <c:v>1.4184492217516395E-2</c:v>
                </c:pt>
                <c:pt idx="4">
                  <c:v>8.3355519029539773E-3</c:v>
                </c:pt>
                <c:pt idx="5">
                  <c:v>4.5390933320064317E-2</c:v>
                </c:pt>
                <c:pt idx="6">
                  <c:v>4.7393800451738029E-2</c:v>
                </c:pt>
                <c:pt idx="7">
                  <c:v>5.107020142327813E-2</c:v>
                </c:pt>
              </c:numCache>
            </c:numRef>
          </c:val>
          <c:extLst>
            <c:ext xmlns:c16="http://schemas.microsoft.com/office/drawing/2014/chart" uri="{C3380CC4-5D6E-409C-BE32-E72D297353CC}">
              <c16:uniqueId val="{00000000-0D5E-4A61-B3B9-052C5797BD9A}"/>
            </c:ext>
          </c:extLst>
        </c:ser>
        <c:ser>
          <c:idx val="1"/>
          <c:order val="1"/>
          <c:tx>
            <c:strRef>
              <c:f>'K3.4 Sociálna pomoc'!$K$78:$M$78</c:f>
              <c:strCache>
                <c:ptCount val="1"/>
                <c:pt idx="0">
                  <c:v>2021</c:v>
                </c:pt>
              </c:strCache>
            </c:strRef>
          </c:tx>
          <c:spPr>
            <a:solidFill>
              <a:srgbClr val="B7194B"/>
            </a:solidFill>
          </c:spPr>
          <c:invertIfNegative val="0"/>
          <c:cat>
            <c:strRef>
              <c:f>'K3.4 Sociálna pomoc'!$G$80:$G$87</c:f>
              <c:strCache>
                <c:ptCount val="8"/>
                <c:pt idx="0">
                  <c:v>BA</c:v>
                </c:pt>
                <c:pt idx="1">
                  <c:v>TT</c:v>
                </c:pt>
                <c:pt idx="2">
                  <c:v>TN</c:v>
                </c:pt>
                <c:pt idx="3">
                  <c:v>NR</c:v>
                </c:pt>
                <c:pt idx="4">
                  <c:v>ZA</c:v>
                </c:pt>
                <c:pt idx="5">
                  <c:v>BB</c:v>
                </c:pt>
                <c:pt idx="6">
                  <c:v>PO</c:v>
                </c:pt>
                <c:pt idx="7">
                  <c:v>KE</c:v>
                </c:pt>
              </c:strCache>
            </c:strRef>
          </c:cat>
          <c:val>
            <c:numRef>
              <c:f>'K3.4 Sociálna pomoc'!$M$80:$M$87</c:f>
              <c:numCache>
                <c:formatCode>0.0%</c:formatCode>
                <c:ptCount val="8"/>
                <c:pt idx="0">
                  <c:v>2.5931053795652244E-3</c:v>
                </c:pt>
                <c:pt idx="1">
                  <c:v>7.3384857962318275E-3</c:v>
                </c:pt>
                <c:pt idx="2">
                  <c:v>5.4519007354030596E-3</c:v>
                </c:pt>
                <c:pt idx="3">
                  <c:v>1.3624513211401729E-2</c:v>
                </c:pt>
                <c:pt idx="4">
                  <c:v>7.7712918313331643E-3</c:v>
                </c:pt>
                <c:pt idx="5">
                  <c:v>4.4302125973854481E-2</c:v>
                </c:pt>
                <c:pt idx="6">
                  <c:v>4.5095050663008354E-2</c:v>
                </c:pt>
                <c:pt idx="7">
                  <c:v>4.9535769698709535E-2</c:v>
                </c:pt>
              </c:numCache>
            </c:numRef>
          </c:val>
          <c:extLst>
            <c:ext xmlns:c16="http://schemas.microsoft.com/office/drawing/2014/chart" uri="{C3380CC4-5D6E-409C-BE32-E72D297353CC}">
              <c16:uniqueId val="{00000001-0D5E-4A61-B3B9-052C5797BD9A}"/>
            </c:ext>
          </c:extLst>
        </c:ser>
        <c:dLbls>
          <c:showLegendKey val="0"/>
          <c:showVal val="0"/>
          <c:showCatName val="0"/>
          <c:showSerName val="0"/>
          <c:showPercent val="0"/>
          <c:showBubbleSize val="0"/>
        </c:dLbls>
        <c:gapWidth val="150"/>
        <c:shape val="box"/>
        <c:axId val="179427584"/>
        <c:axId val="179427976"/>
        <c:axId val="0"/>
      </c:bar3DChart>
      <c:catAx>
        <c:axId val="179427584"/>
        <c:scaling>
          <c:orientation val="minMax"/>
        </c:scaling>
        <c:delete val="0"/>
        <c:axPos val="b"/>
        <c:numFmt formatCode="General" sourceLinked="1"/>
        <c:majorTickMark val="out"/>
        <c:minorTickMark val="none"/>
        <c:tickLblPos val="nextTo"/>
        <c:crossAx val="179427976"/>
        <c:crosses val="autoZero"/>
        <c:auto val="1"/>
        <c:lblAlgn val="ctr"/>
        <c:lblOffset val="100"/>
        <c:noMultiLvlLbl val="0"/>
      </c:catAx>
      <c:valAx>
        <c:axId val="179427976"/>
        <c:scaling>
          <c:orientation val="minMax"/>
        </c:scaling>
        <c:delete val="0"/>
        <c:axPos val="l"/>
        <c:majorGridlines/>
        <c:numFmt formatCode="0.0%" sourceLinked="0"/>
        <c:majorTickMark val="out"/>
        <c:minorTickMark val="none"/>
        <c:tickLblPos val="nextTo"/>
        <c:crossAx val="179427584"/>
        <c:crosses val="autoZero"/>
        <c:crossBetween val="between"/>
      </c:valAx>
    </c:plotArea>
    <c:legend>
      <c:legendPos val="l"/>
      <c:layout>
        <c:manualLayout>
          <c:xMode val="edge"/>
          <c:yMode val="edge"/>
          <c:x val="0.18611111111111112"/>
          <c:y val="7.8869568387284927E-2"/>
          <c:w val="0.18134698068844282"/>
          <c:h val="7.8371974336541264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pomoc'!$H$95</c:f>
              <c:strCache>
                <c:ptCount val="1"/>
                <c:pt idx="0">
                  <c:v>muži</c:v>
                </c:pt>
              </c:strCache>
            </c:strRef>
          </c:tx>
          <c:spPr>
            <a:solidFill>
              <a:srgbClr val="B7194B"/>
            </a:solidFill>
            <a:ln>
              <a:solidFill>
                <a:srgbClr val="800000"/>
              </a:solidFill>
            </a:ln>
          </c:spPr>
          <c:invertIfNegative val="0"/>
          <c:cat>
            <c:strRef>
              <c:f>'K3.4 Sociálna pomoc'!$G$96:$G$108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pomoc'!$H$96:$H$108</c:f>
              <c:numCache>
                <c:formatCode>#,##0</c:formatCode>
                <c:ptCount val="13"/>
                <c:pt idx="0">
                  <c:v>1061.1666666666667</c:v>
                </c:pt>
                <c:pt idx="1">
                  <c:v>6490.75</c:v>
                </c:pt>
                <c:pt idx="2">
                  <c:v>8487</c:v>
                </c:pt>
                <c:pt idx="3">
                  <c:v>7862.166666666667</c:v>
                </c:pt>
                <c:pt idx="4">
                  <c:v>2927</c:v>
                </c:pt>
                <c:pt idx="5">
                  <c:v>2343.5833333333335</c:v>
                </c:pt>
                <c:pt idx="6">
                  <c:v>3627.6666666666665</c:v>
                </c:pt>
                <c:pt idx="7">
                  <c:v>4941</c:v>
                </c:pt>
                <c:pt idx="8">
                  <c:v>5400.083333333333</c:v>
                </c:pt>
                <c:pt idx="9">
                  <c:v>5829.083333333333</c:v>
                </c:pt>
                <c:pt idx="10">
                  <c:v>5769.25</c:v>
                </c:pt>
                <c:pt idx="11">
                  <c:v>6071</c:v>
                </c:pt>
                <c:pt idx="12">
                  <c:v>4732.083333333333</c:v>
                </c:pt>
              </c:numCache>
            </c:numRef>
          </c:val>
          <c:extLst>
            <c:ext xmlns:c16="http://schemas.microsoft.com/office/drawing/2014/chart" uri="{C3380CC4-5D6E-409C-BE32-E72D297353CC}">
              <c16:uniqueId val="{00000000-CEEC-4125-9D39-E9B4B7E934FA}"/>
            </c:ext>
          </c:extLst>
        </c:ser>
        <c:ser>
          <c:idx val="1"/>
          <c:order val="1"/>
          <c:tx>
            <c:strRef>
              <c:f>'K3.4 Sociálna pomoc'!$I$95</c:f>
              <c:strCache>
                <c:ptCount val="1"/>
                <c:pt idx="0">
                  <c:v>ženy</c:v>
                </c:pt>
              </c:strCache>
            </c:strRef>
          </c:tx>
          <c:spPr>
            <a:solidFill>
              <a:srgbClr val="FAACBF"/>
            </a:solidFill>
            <a:ln>
              <a:solidFill>
                <a:srgbClr val="FAACBF"/>
              </a:solidFill>
            </a:ln>
          </c:spPr>
          <c:invertIfNegative val="0"/>
          <c:cat>
            <c:strRef>
              <c:f>'K3.4 Sociálna pomoc'!$G$96:$G$108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pomoc'!$I$96:$I$108</c:f>
              <c:numCache>
                <c:formatCode>#,##0</c:formatCode>
                <c:ptCount val="13"/>
                <c:pt idx="0">
                  <c:v>998</c:v>
                </c:pt>
                <c:pt idx="1">
                  <c:v>6195.916666666667</c:v>
                </c:pt>
                <c:pt idx="2">
                  <c:v>8304.3333333333339</c:v>
                </c:pt>
                <c:pt idx="3">
                  <c:v>6859.166666666667</c:v>
                </c:pt>
                <c:pt idx="4">
                  <c:v>2171.25</c:v>
                </c:pt>
                <c:pt idx="5">
                  <c:v>2888.0833333333335</c:v>
                </c:pt>
                <c:pt idx="6">
                  <c:v>4283.666666666667</c:v>
                </c:pt>
                <c:pt idx="7">
                  <c:v>5058.166666666667</c:v>
                </c:pt>
                <c:pt idx="8">
                  <c:v>5127.333333333333</c:v>
                </c:pt>
                <c:pt idx="9">
                  <c:v>5400.25</c:v>
                </c:pt>
                <c:pt idx="10">
                  <c:v>4713.583333333333</c:v>
                </c:pt>
                <c:pt idx="11">
                  <c:v>4338.083333333333</c:v>
                </c:pt>
                <c:pt idx="12">
                  <c:v>4392.916666666667</c:v>
                </c:pt>
              </c:numCache>
            </c:numRef>
          </c:val>
          <c:extLst>
            <c:ext xmlns:c16="http://schemas.microsoft.com/office/drawing/2014/chart" uri="{C3380CC4-5D6E-409C-BE32-E72D297353CC}">
              <c16:uniqueId val="{00000001-CEEC-4125-9D39-E9B4B7E934FA}"/>
            </c:ext>
          </c:extLst>
        </c:ser>
        <c:dLbls>
          <c:showLegendKey val="0"/>
          <c:showVal val="0"/>
          <c:showCatName val="0"/>
          <c:showSerName val="0"/>
          <c:showPercent val="0"/>
          <c:showBubbleSize val="0"/>
        </c:dLbls>
        <c:gapWidth val="195"/>
        <c:overlap val="-26"/>
        <c:axId val="179425624"/>
        <c:axId val="179425232"/>
      </c:barChart>
      <c:catAx>
        <c:axId val="179425624"/>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179425232"/>
        <c:crosses val="autoZero"/>
        <c:auto val="1"/>
        <c:lblAlgn val="ctr"/>
        <c:lblOffset val="100"/>
        <c:noMultiLvlLbl val="0"/>
      </c:catAx>
      <c:valAx>
        <c:axId val="179425232"/>
        <c:scaling>
          <c:orientation val="minMax"/>
          <c:max val="9000"/>
        </c:scaling>
        <c:delete val="0"/>
        <c:axPos val="l"/>
        <c:majorGridlines/>
        <c:numFmt formatCode="#,##0" sourceLinked="0"/>
        <c:majorTickMark val="out"/>
        <c:minorTickMark val="none"/>
        <c:tickLblPos val="nextTo"/>
        <c:crossAx val="179425624"/>
        <c:crosses val="autoZero"/>
        <c:crossBetween val="between"/>
        <c:majorUnit val="1000"/>
      </c:valAx>
    </c:plotArea>
    <c:legend>
      <c:legendPos val="t"/>
      <c:layout>
        <c:manualLayout>
          <c:xMode val="edge"/>
          <c:yMode val="edge"/>
          <c:x val="0.80951625838436858"/>
          <c:y val="6.0185185185185147E-2"/>
          <c:w val="0.16337489063867017"/>
          <c:h val="7.853783902012251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11910883804952"/>
          <c:y val="4.5325103592820132E-2"/>
          <c:w val="0.39421536280433472"/>
          <c:h val="0.90936709834347629"/>
        </c:manualLayout>
      </c:layout>
      <c:pieChart>
        <c:varyColors val="1"/>
        <c:ser>
          <c:idx val="0"/>
          <c:order val="0"/>
          <c:spPr>
            <a:solidFill>
              <a:srgbClr val="800000"/>
            </a:solidFill>
          </c:spPr>
          <c:dPt>
            <c:idx val="0"/>
            <c:bubble3D val="0"/>
            <c:spPr>
              <a:solidFill>
                <a:srgbClr val="FAACBF"/>
              </a:solidFill>
            </c:spPr>
            <c:extLst>
              <c:ext xmlns:c16="http://schemas.microsoft.com/office/drawing/2014/chart" uri="{C3380CC4-5D6E-409C-BE32-E72D297353CC}">
                <c16:uniqueId val="{00000001-5AB8-40A4-843C-EBA62997AD31}"/>
              </c:ext>
            </c:extLst>
          </c:dPt>
          <c:dPt>
            <c:idx val="1"/>
            <c:bubble3D val="0"/>
            <c:spPr>
              <a:solidFill>
                <a:srgbClr val="B7194B"/>
              </a:solidFill>
            </c:spPr>
            <c:extLst>
              <c:ext xmlns:c16="http://schemas.microsoft.com/office/drawing/2014/chart" uri="{C3380CC4-5D6E-409C-BE32-E72D297353CC}">
                <c16:uniqueId val="{00000003-5AB8-40A4-843C-EBA62997AD31}"/>
              </c:ext>
            </c:extLst>
          </c:dPt>
          <c:dLbls>
            <c:dLbl>
              <c:idx val="0"/>
              <c:layout>
                <c:manualLayout>
                  <c:x val="3.1855304170355023E-2"/>
                  <c:y val="3.7342039562127879E-2"/>
                </c:manualLayout>
              </c:layout>
              <c:numFmt formatCode="0%" sourceLinked="0"/>
              <c:spPr>
                <a:noFill/>
                <a:ln>
                  <a:noFill/>
                </a:ln>
                <a:effectLst/>
              </c:spPr>
              <c:txPr>
                <a:bodyPr wrap="square" lIns="38100" tIns="19050" rIns="38100" bIns="19050" anchor="ctr">
                  <a:noAutofit/>
                </a:bodyPr>
                <a:lstStyle/>
                <a:p>
                  <a:pPr>
                    <a:defRPr/>
                  </a:pPr>
                  <a:endParaRPr lang="sk-SK"/>
                </a:p>
              </c:txPr>
              <c:showLegendKey val="0"/>
              <c:showVal val="0"/>
              <c:showCatName val="1"/>
              <c:showSerName val="0"/>
              <c:showPercent val="1"/>
              <c:showBubbleSize val="0"/>
              <c:extLst>
                <c:ext xmlns:c15="http://schemas.microsoft.com/office/drawing/2012/chart" uri="{CE6537A1-D6FC-4f65-9D91-7224C49458BB}">
                  <c15:layout>
                    <c:manualLayout>
                      <c:w val="0.19246467936004524"/>
                      <c:h val="0.2055284552845528"/>
                    </c:manualLayout>
                  </c15:layout>
                </c:ext>
                <c:ext xmlns:c16="http://schemas.microsoft.com/office/drawing/2014/chart" uri="{C3380CC4-5D6E-409C-BE32-E72D297353CC}">
                  <c16:uniqueId val="{00000001-5AB8-40A4-843C-EBA62997AD31}"/>
                </c:ext>
              </c:extLst>
            </c:dLbl>
            <c:dLbl>
              <c:idx val="1"/>
              <c:layout>
                <c:manualLayout>
                  <c:x val="-3.6843613298337692E-2"/>
                  <c:y val="-0.122312627588218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B8-40A4-843C-EBA62997AD31}"/>
                </c:ext>
              </c:extLst>
            </c:dLbl>
            <c:numFmt formatCode="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extLst>
                <c:ext xmlns:c15="http://schemas.microsoft.com/office/drawing/2012/chart" uri="{02D57815-91ED-43cb-92C2-25804820EDAC}">
                  <c15:fullRef>
                    <c15:sqref>'K3.4 Sociálna pomoc'!$H$131:$K$131</c15:sqref>
                  </c15:fullRef>
                </c:ext>
              </c:extLst>
              <c:f>'K3.4 Sociálna pomoc'!$H$131:$I$131</c:f>
              <c:strCache>
                <c:ptCount val="2"/>
                <c:pt idx="0">
                  <c:v>Zamestnaní</c:v>
                </c:pt>
                <c:pt idx="1">
                  <c:v>Uchádzači o zamestnanie</c:v>
                </c:pt>
              </c:strCache>
            </c:strRef>
          </c:cat>
          <c:val>
            <c:numRef>
              <c:extLst>
                <c:ext xmlns:c15="http://schemas.microsoft.com/office/drawing/2012/chart" uri="{02D57815-91ED-43cb-92C2-25804820EDAC}">
                  <c15:fullRef>
                    <c15:sqref>'K3.4 Sociálna pomoc'!$H$144:$K$144</c15:sqref>
                  </c15:fullRef>
                </c:ext>
              </c:extLst>
              <c:f>'K3.4 Sociálna pomoc'!$H$144:$I$144</c:f>
              <c:numCache>
                <c:formatCode>#,##0</c:formatCode>
                <c:ptCount val="2"/>
                <c:pt idx="0">
                  <c:v>362.83333333333331</c:v>
                </c:pt>
                <c:pt idx="1">
                  <c:v>19509.5</c:v>
                </c:pt>
              </c:numCache>
            </c:numRef>
          </c:val>
          <c:extLst>
            <c:ext xmlns:c15="http://schemas.microsoft.com/office/drawing/2012/chart" uri="{02D57815-91ED-43cb-92C2-25804820EDAC}">
              <c15:categoryFilterExceptions>
                <c15:categoryFilterException>
                  <c15:sqref>'K3.4 Sociálna pomoc'!$J$144</c15:sqref>
                  <c15:dLbl>
                    <c:idx val="1"/>
                    <c:layout>
                      <c:manualLayout>
                        <c:x val="9.0268344524419869E-2"/>
                        <c:y val="2.5477246475210043E-2"/>
                      </c:manualLayout>
                    </c:layout>
                    <c:showLegendKey val="0"/>
                    <c:showVal val="0"/>
                    <c:showCatName val="1"/>
                    <c:showSerName val="0"/>
                    <c:showPercent val="1"/>
                    <c:showBubbleSize val="0"/>
                    <c:extLst xmlns:c16="http://schemas.microsoft.com/office/drawing/2014/chart">
                      <c:ext uri="{CE6537A1-D6FC-4f65-9D91-7224C49458BB}"/>
                      <c:ext xmlns:c16="http://schemas.microsoft.com/office/drawing/2014/chart" uri="{C3380CC4-5D6E-409C-BE32-E72D297353CC}">
                        <c16:uniqueId val="{00000004-48DE-4A4F-9DFA-99149C8884A6}"/>
                      </c:ext>
                    </c:extLst>
                  </c15:dLbl>
                </c15:categoryFilterException>
                <c15:categoryFilterException>
                  <c15:sqref>'K3.4 Sociálna pomoc'!$K$144</c15:sqref>
                  <c15:dLbl>
                    <c:idx val="1"/>
                    <c:layout>
                      <c:manualLayout>
                        <c:x val="-4.5777740205787162E-2"/>
                        <c:y val="-0.18679625433159042"/>
                      </c:manualLayout>
                    </c:layout>
                    <c:showLegendKey val="0"/>
                    <c:showVal val="0"/>
                    <c:showCatName val="1"/>
                    <c:showSerName val="0"/>
                    <c:showPercent val="1"/>
                    <c:showBubbleSize val="0"/>
                    <c:extLst xmlns:c16="http://schemas.microsoft.com/office/drawing/2014/chart">
                      <c:ext uri="{CE6537A1-D6FC-4f65-9D91-7224C49458BB}"/>
                      <c:ext xmlns:c16="http://schemas.microsoft.com/office/drawing/2014/chart" uri="{C3380CC4-5D6E-409C-BE32-E72D297353CC}">
                        <c16:uniqueId val="{00000005-48DE-4A4F-9DFA-99149C8884A6}"/>
                      </c:ext>
                    </c:extLst>
                  </c15:dLbl>
                </c15:categoryFilterException>
              </c15:categoryFilterExceptions>
            </c:ext>
            <c:ext xmlns:c16="http://schemas.microsoft.com/office/drawing/2014/chart" uri="{C3380CC4-5D6E-409C-BE32-E72D297353CC}">
              <c16:uniqueId val="{00000004-5AB8-40A4-843C-EBA62997AD31}"/>
            </c:ext>
          </c:extLst>
        </c:ser>
        <c:dLbls>
          <c:showLegendKey val="0"/>
          <c:showVal val="0"/>
          <c:showCatName val="0"/>
          <c:showSerName val="0"/>
          <c:showPercent val="0"/>
          <c:showBubbleSize val="0"/>
          <c:showLeaderLines val="1"/>
        </c:dLbls>
        <c:firstSliceAng val="78"/>
      </c:pieChart>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257808398950133"/>
          <c:y val="0.11815365983375528"/>
          <c:w val="0.44706627296587925"/>
          <c:h val="0.81428716553360247"/>
        </c:manualLayout>
      </c:layout>
      <c:pieChart>
        <c:varyColors val="1"/>
        <c:ser>
          <c:idx val="0"/>
          <c:order val="0"/>
          <c:dPt>
            <c:idx val="0"/>
            <c:bubble3D val="0"/>
            <c:spPr>
              <a:solidFill>
                <a:srgbClr val="B7194B"/>
              </a:solidFill>
            </c:spPr>
            <c:extLst>
              <c:ext xmlns:c16="http://schemas.microsoft.com/office/drawing/2014/chart" uri="{C3380CC4-5D6E-409C-BE32-E72D297353CC}">
                <c16:uniqueId val="{00000001-9C69-485C-962A-020D9F53BEF3}"/>
              </c:ext>
            </c:extLst>
          </c:dPt>
          <c:dPt>
            <c:idx val="1"/>
            <c:bubble3D val="0"/>
            <c:spPr>
              <a:solidFill>
                <a:srgbClr val="FAACBF"/>
              </a:solidFill>
            </c:spPr>
            <c:extLst>
              <c:ext xmlns:c16="http://schemas.microsoft.com/office/drawing/2014/chart" uri="{C3380CC4-5D6E-409C-BE32-E72D297353CC}">
                <c16:uniqueId val="{00000003-9C69-485C-962A-020D9F53BEF3}"/>
              </c:ext>
            </c:extLst>
          </c:dPt>
          <c:dLbls>
            <c:dLbl>
              <c:idx val="0"/>
              <c:layout>
                <c:manualLayout>
                  <c:x val="-0.19367348636061218"/>
                  <c:y val="-6.9124178012736001E-2"/>
                </c:manualLayout>
              </c:layout>
              <c:numFmt formatCode="0.0%" sourceLinked="0"/>
              <c:spPr>
                <a:noFill/>
                <a:ln>
                  <a:noFill/>
                </a:ln>
                <a:effectLst/>
              </c:spPr>
              <c:txPr>
                <a:bodyPr/>
                <a:lstStyle/>
                <a:p>
                  <a:pPr>
                    <a:defRPr sz="1050"/>
                  </a:pPr>
                  <a:endParaRPr lang="sk-SK"/>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69-485C-962A-020D9F53BEF3}"/>
                </c:ext>
              </c:extLst>
            </c:dLbl>
            <c:dLbl>
              <c:idx val="1"/>
              <c:layout>
                <c:manualLayout>
                  <c:x val="0.17502475361445752"/>
                  <c:y val="-1.9088288619201785E-2"/>
                </c:manualLayout>
              </c:layout>
              <c:numFmt formatCode="0.0%" sourceLinked="0"/>
              <c:spPr>
                <a:noFill/>
                <a:ln>
                  <a:noFill/>
                </a:ln>
                <a:effectLst/>
              </c:spPr>
              <c:txPr>
                <a:bodyPr/>
                <a:lstStyle/>
                <a:p>
                  <a:pPr>
                    <a:defRPr sz="1100"/>
                  </a:pPr>
                  <a:endParaRPr lang="sk-SK"/>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C69-485C-962A-020D9F53BEF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 Sociálna pomoc'!$G$177:$G$178</c:f>
              <c:strCache>
                <c:ptCount val="2"/>
                <c:pt idx="0">
                  <c:v>jednočlenná domácnosť</c:v>
                </c:pt>
                <c:pt idx="1">
                  <c:v>viacčlenná domácnosť</c:v>
                </c:pt>
              </c:strCache>
            </c:strRef>
          </c:cat>
          <c:val>
            <c:numRef>
              <c:f>'K3.4 Sociálna pomoc'!$K$177:$K$178</c:f>
              <c:numCache>
                <c:formatCode>#,##0</c:formatCode>
                <c:ptCount val="2"/>
                <c:pt idx="0">
                  <c:v>15530</c:v>
                </c:pt>
                <c:pt idx="1">
                  <c:v>11308</c:v>
                </c:pt>
              </c:numCache>
            </c:numRef>
          </c:val>
          <c:extLst>
            <c:ext xmlns:c16="http://schemas.microsoft.com/office/drawing/2014/chart" uri="{C3380CC4-5D6E-409C-BE32-E72D297353CC}">
              <c16:uniqueId val="{00000004-9C69-485C-962A-020D9F53BEF3}"/>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900" baseline="0">
          <a:solidFill>
            <a:schemeClr val="bg1"/>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5.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9524</xdr:colOff>
      <xdr:row>103</xdr:row>
      <xdr:rowOff>23813</xdr:rowOff>
    </xdr:from>
    <xdr:to>
      <xdr:col>4</xdr:col>
      <xdr:colOff>1952624</xdr:colOff>
      <xdr:row>123</xdr:row>
      <xdr:rowOff>180975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107156</xdr:colOff>
      <xdr:row>51</xdr:row>
      <xdr:rowOff>35718</xdr:rowOff>
    </xdr:from>
    <xdr:to>
      <xdr:col>4</xdr:col>
      <xdr:colOff>47625</xdr:colOff>
      <xdr:row>66</xdr:row>
      <xdr:rowOff>83343</xdr:rowOff>
    </xdr:to>
    <xdr:pic>
      <xdr:nvPicPr>
        <xdr:cNvPr id="5" name="Obrázok 4"/>
        <xdr:cNvPicPr/>
      </xdr:nvPicPr>
      <xdr:blipFill>
        <a:blip xmlns:r="http://schemas.openxmlformats.org/officeDocument/2006/relationships" r:embed="rId2"/>
        <a:stretch>
          <a:fillRect/>
        </a:stretch>
      </xdr:blipFill>
      <xdr:spPr>
        <a:xfrm>
          <a:off x="857250" y="11227593"/>
          <a:ext cx="5798344" cy="32623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2381</xdr:colOff>
      <xdr:row>2</xdr:row>
      <xdr:rowOff>11906</xdr:rowOff>
    </xdr:from>
    <xdr:to>
      <xdr:col>10</xdr:col>
      <xdr:colOff>440530</xdr:colOff>
      <xdr:row>18</xdr:row>
      <xdr:rowOff>23812</xdr:rowOff>
    </xdr:to>
    <xdr:graphicFrame macro="">
      <xdr:nvGraphicFramePr>
        <xdr:cNvPr id="2"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66675</xdr:colOff>
      <xdr:row>300</xdr:row>
      <xdr:rowOff>146957</xdr:rowOff>
    </xdr:from>
    <xdr:to>
      <xdr:col>3</xdr:col>
      <xdr:colOff>1197429</xdr:colOff>
      <xdr:row>313</xdr:row>
      <xdr:rowOff>166007</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357</xdr:row>
      <xdr:rowOff>28576</xdr:rowOff>
    </xdr:from>
    <xdr:to>
      <xdr:col>4</xdr:col>
      <xdr:colOff>19050</xdr:colOff>
      <xdr:row>371</xdr:row>
      <xdr:rowOff>161926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376</xdr:row>
      <xdr:rowOff>127000</xdr:rowOff>
    </xdr:from>
    <xdr:to>
      <xdr:col>2</xdr:col>
      <xdr:colOff>2053167</xdr:colOff>
      <xdr:row>391</xdr:row>
      <xdr:rowOff>169333</xdr:rowOff>
    </xdr:to>
    <xdr:pic>
      <xdr:nvPicPr>
        <xdr:cNvPr id="8" name="Obrázok 7"/>
        <xdr:cNvPicPr/>
      </xdr:nvPicPr>
      <xdr:blipFill>
        <a:blip xmlns:r="http://schemas.openxmlformats.org/officeDocument/2006/relationships" r:embed="rId3"/>
        <a:stretch>
          <a:fillRect/>
        </a:stretch>
      </xdr:blipFill>
      <xdr:spPr>
        <a:xfrm>
          <a:off x="677333" y="89016417"/>
          <a:ext cx="6106584" cy="3217333"/>
        </a:xfrm>
        <a:prstGeom prst="rect">
          <a:avLst/>
        </a:prstGeom>
      </xdr:spPr>
    </xdr:pic>
    <xdr:clientData/>
  </xdr:twoCellAnchor>
  <xdr:twoCellAnchor editAs="oneCell">
    <xdr:from>
      <xdr:col>1</xdr:col>
      <xdr:colOff>10583</xdr:colOff>
      <xdr:row>400</xdr:row>
      <xdr:rowOff>0</xdr:rowOff>
    </xdr:from>
    <xdr:to>
      <xdr:col>2</xdr:col>
      <xdr:colOff>1717886</xdr:colOff>
      <xdr:row>415</xdr:row>
      <xdr:rowOff>172720</xdr:rowOff>
    </xdr:to>
    <xdr:pic>
      <xdr:nvPicPr>
        <xdr:cNvPr id="9" name="Obrázok 8"/>
        <xdr:cNvPicPr/>
      </xdr:nvPicPr>
      <xdr:blipFill>
        <a:blip xmlns:r="http://schemas.openxmlformats.org/officeDocument/2006/relationships" r:embed="rId4"/>
        <a:stretch>
          <a:fillRect/>
        </a:stretch>
      </xdr:blipFill>
      <xdr:spPr>
        <a:xfrm>
          <a:off x="687916" y="93969417"/>
          <a:ext cx="5760720" cy="3347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20</xdr:row>
      <xdr:rowOff>76200</xdr:rowOff>
    </xdr:from>
    <xdr:to>
      <xdr:col>7</xdr:col>
      <xdr:colOff>-1</xdr:colOff>
      <xdr:row>35</xdr:row>
      <xdr:rowOff>59532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86705</xdr:colOff>
      <xdr:row>41</xdr:row>
      <xdr:rowOff>8122</xdr:rowOff>
    </xdr:from>
    <xdr:to>
      <xdr:col>5</xdr:col>
      <xdr:colOff>202406</xdr:colOff>
      <xdr:row>59</xdr:row>
      <xdr:rowOff>119285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38</xdr:row>
      <xdr:rowOff>28574</xdr:rowOff>
    </xdr:from>
    <xdr:to>
      <xdr:col>5</xdr:col>
      <xdr:colOff>0</xdr:colOff>
      <xdr:row>52</xdr:row>
      <xdr:rowOff>190500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35720</xdr:colOff>
      <xdr:row>57</xdr:row>
      <xdr:rowOff>-1</xdr:rowOff>
    </xdr:from>
    <xdr:to>
      <xdr:col>3</xdr:col>
      <xdr:colOff>881063</xdr:colOff>
      <xdr:row>71</xdr:row>
      <xdr:rowOff>211930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twoCellAnchor>
    <xdr:from>
      <xdr:col>1</xdr:col>
      <xdr:colOff>19051</xdr:colOff>
      <xdr:row>76</xdr:row>
      <xdr:rowOff>57150</xdr:rowOff>
    </xdr:from>
    <xdr:to>
      <xdr:col>3</xdr:col>
      <xdr:colOff>1035844</xdr:colOff>
      <xdr:row>90</xdr:row>
      <xdr:rowOff>133350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95</xdr:row>
      <xdr:rowOff>19050</xdr:rowOff>
    </xdr:from>
    <xdr:to>
      <xdr:col>4</xdr:col>
      <xdr:colOff>333375</xdr:colOff>
      <xdr:row>109</xdr:row>
      <xdr:rowOff>171450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57148</xdr:colOff>
      <xdr:row>130</xdr:row>
      <xdr:rowOff>33336</xdr:rowOff>
    </xdr:from>
    <xdr:to>
      <xdr:col>2</xdr:col>
      <xdr:colOff>2488406</xdr:colOff>
      <xdr:row>140</xdr:row>
      <xdr:rowOff>4761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11904</xdr:colOff>
      <xdr:row>174</xdr:row>
      <xdr:rowOff>23812</xdr:rowOff>
    </xdr:from>
    <xdr:to>
      <xdr:col>2</xdr:col>
      <xdr:colOff>2178843</xdr:colOff>
      <xdr:row>188</xdr:row>
      <xdr:rowOff>190500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7142</xdr:colOff>
      <xdr:row>191</xdr:row>
      <xdr:rowOff>188119</xdr:rowOff>
    </xdr:from>
    <xdr:to>
      <xdr:col>2</xdr:col>
      <xdr:colOff>2607468</xdr:colOff>
      <xdr:row>207</xdr:row>
      <xdr:rowOff>178594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62934</xdr:colOff>
      <xdr:row>113</xdr:row>
      <xdr:rowOff>39121</xdr:rowOff>
    </xdr:from>
    <xdr:to>
      <xdr:col>2</xdr:col>
      <xdr:colOff>1911802</xdr:colOff>
      <xdr:row>125</xdr:row>
      <xdr:rowOff>193902</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41670</xdr:colOff>
      <xdr:row>146</xdr:row>
      <xdr:rowOff>21430</xdr:rowOff>
    </xdr:from>
    <xdr:to>
      <xdr:col>4</xdr:col>
      <xdr:colOff>47625</xdr:colOff>
      <xdr:row>160</xdr:row>
      <xdr:rowOff>178593</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598489</xdr:colOff>
      <xdr:row>216</xdr:row>
      <xdr:rowOff>166686</xdr:rowOff>
    </xdr:from>
    <xdr:to>
      <xdr:col>4</xdr:col>
      <xdr:colOff>1588</xdr:colOff>
      <xdr:row>234</xdr:row>
      <xdr:rowOff>130968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35719</xdr:colOff>
      <xdr:row>266</xdr:row>
      <xdr:rowOff>83342</xdr:rowOff>
    </xdr:from>
    <xdr:to>
      <xdr:col>2</xdr:col>
      <xdr:colOff>2616994</xdr:colOff>
      <xdr:row>286</xdr:row>
      <xdr:rowOff>128586</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35719</xdr:colOff>
      <xdr:row>290</xdr:row>
      <xdr:rowOff>47627</xdr:rowOff>
    </xdr:from>
    <xdr:to>
      <xdr:col>2</xdr:col>
      <xdr:colOff>2616994</xdr:colOff>
      <xdr:row>306</xdr:row>
      <xdr:rowOff>1</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310</xdr:row>
      <xdr:rowOff>0</xdr:rowOff>
    </xdr:from>
    <xdr:to>
      <xdr:col>2</xdr:col>
      <xdr:colOff>2581275</xdr:colOff>
      <xdr:row>325</xdr:row>
      <xdr:rowOff>156482</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27214</xdr:colOff>
      <xdr:row>329</xdr:row>
      <xdr:rowOff>40822</xdr:rowOff>
    </xdr:from>
    <xdr:to>
      <xdr:col>2</xdr:col>
      <xdr:colOff>2608489</xdr:colOff>
      <xdr:row>345</xdr:row>
      <xdr:rowOff>149679</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623767</xdr:colOff>
      <xdr:row>246</xdr:row>
      <xdr:rowOff>25612</xdr:rowOff>
    </xdr:from>
    <xdr:to>
      <xdr:col>2</xdr:col>
      <xdr:colOff>1876506</xdr:colOff>
      <xdr:row>262</xdr:row>
      <xdr:rowOff>7284</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xdr:row>
      <xdr:rowOff>9524</xdr:rowOff>
    </xdr:from>
    <xdr:to>
      <xdr:col>13</xdr:col>
      <xdr:colOff>95250</xdr:colOff>
      <xdr:row>14</xdr:row>
      <xdr:rowOff>171449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23813</xdr:colOff>
      <xdr:row>30</xdr:row>
      <xdr:rowOff>33336</xdr:rowOff>
    </xdr:from>
    <xdr:to>
      <xdr:col>3</xdr:col>
      <xdr:colOff>1351359</xdr:colOff>
      <xdr:row>42</xdr:row>
      <xdr:rowOff>204786</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63</xdr:row>
      <xdr:rowOff>57150</xdr:rowOff>
    </xdr:from>
    <xdr:to>
      <xdr:col>4</xdr:col>
      <xdr:colOff>0</xdr:colOff>
      <xdr:row>75</xdr:row>
      <xdr:rowOff>190500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133</xdr:row>
      <xdr:rowOff>38099</xdr:rowOff>
    </xdr:from>
    <xdr:to>
      <xdr:col>3</xdr:col>
      <xdr:colOff>28575</xdr:colOff>
      <xdr:row>146</xdr:row>
      <xdr:rowOff>142874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150</xdr:row>
      <xdr:rowOff>38100</xdr:rowOff>
    </xdr:from>
    <xdr:to>
      <xdr:col>2</xdr:col>
      <xdr:colOff>1076325</xdr:colOff>
      <xdr:row>162</xdr:row>
      <xdr:rowOff>95250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107</xdr:row>
      <xdr:rowOff>47624</xdr:rowOff>
    </xdr:from>
    <xdr:to>
      <xdr:col>4</xdr:col>
      <xdr:colOff>416719</xdr:colOff>
      <xdr:row>118</xdr:row>
      <xdr:rowOff>47625</xdr:rowOff>
    </xdr:to>
    <xdr:graphicFrame macro="">
      <xdr:nvGraphicFramePr>
        <xdr:cNvPr id="9" name="Graf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19051</xdr:colOff>
      <xdr:row>166</xdr:row>
      <xdr:rowOff>47624</xdr:rowOff>
    </xdr:from>
    <xdr:to>
      <xdr:col>4</xdr:col>
      <xdr:colOff>416719</xdr:colOff>
      <xdr:row>177</xdr:row>
      <xdr:rowOff>47625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21433</xdr:colOff>
      <xdr:row>10</xdr:row>
      <xdr:rowOff>47625</xdr:rowOff>
    </xdr:from>
    <xdr:to>
      <xdr:col>2</xdr:col>
      <xdr:colOff>523875</xdr:colOff>
      <xdr:row>22</xdr:row>
      <xdr:rowOff>107157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46</xdr:row>
      <xdr:rowOff>-1</xdr:rowOff>
    </xdr:from>
    <xdr:to>
      <xdr:col>2</xdr:col>
      <xdr:colOff>1673678</xdr:colOff>
      <xdr:row>66</xdr:row>
      <xdr:rowOff>13606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69</xdr:row>
      <xdr:rowOff>59531</xdr:rowOff>
    </xdr:from>
    <xdr:to>
      <xdr:col>2</xdr:col>
      <xdr:colOff>11906</xdr:colOff>
      <xdr:row>84</xdr:row>
      <xdr:rowOff>190500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88</xdr:row>
      <xdr:rowOff>0</xdr:rowOff>
    </xdr:from>
    <xdr:to>
      <xdr:col>2</xdr:col>
      <xdr:colOff>171450</xdr:colOff>
      <xdr:row>103</xdr:row>
      <xdr:rowOff>27214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90488</xdr:colOff>
      <xdr:row>122</xdr:row>
      <xdr:rowOff>54429</xdr:rowOff>
    </xdr:from>
    <xdr:to>
      <xdr:col>2</xdr:col>
      <xdr:colOff>273844</xdr:colOff>
      <xdr:row>134</xdr:row>
      <xdr:rowOff>163285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28574</xdr:colOff>
      <xdr:row>138</xdr:row>
      <xdr:rowOff>9525</xdr:rowOff>
    </xdr:from>
    <xdr:to>
      <xdr:col>2</xdr:col>
      <xdr:colOff>345281</xdr:colOff>
      <xdr:row>151</xdr:row>
      <xdr:rowOff>11906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18253</xdr:colOff>
      <xdr:row>170</xdr:row>
      <xdr:rowOff>795</xdr:rowOff>
    </xdr:from>
    <xdr:to>
      <xdr:col>2</xdr:col>
      <xdr:colOff>761999</xdr:colOff>
      <xdr:row>185</xdr:row>
      <xdr:rowOff>211932</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14284</xdr:colOff>
      <xdr:row>189</xdr:row>
      <xdr:rowOff>0</xdr:rowOff>
    </xdr:from>
    <xdr:to>
      <xdr:col>2</xdr:col>
      <xdr:colOff>797718</xdr:colOff>
      <xdr:row>204</xdr:row>
      <xdr:rowOff>171450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208</xdr:row>
      <xdr:rowOff>19049</xdr:rowOff>
    </xdr:from>
    <xdr:to>
      <xdr:col>2</xdr:col>
      <xdr:colOff>1496785</xdr:colOff>
      <xdr:row>225</xdr:row>
      <xdr:rowOff>9525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xdr:colOff>
      <xdr:row>247</xdr:row>
      <xdr:rowOff>9526</xdr:rowOff>
    </xdr:from>
    <xdr:to>
      <xdr:col>3</xdr:col>
      <xdr:colOff>1238249</xdr:colOff>
      <xdr:row>266</xdr:row>
      <xdr:rowOff>152401</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227</xdr:row>
      <xdr:rowOff>209551</xdr:rowOff>
    </xdr:from>
    <xdr:to>
      <xdr:col>2</xdr:col>
      <xdr:colOff>1238250</xdr:colOff>
      <xdr:row>243</xdr:row>
      <xdr:rowOff>190501</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11907</xdr:colOff>
      <xdr:row>27</xdr:row>
      <xdr:rowOff>176211</xdr:rowOff>
    </xdr:from>
    <xdr:to>
      <xdr:col>2</xdr:col>
      <xdr:colOff>476252</xdr:colOff>
      <xdr:row>42</xdr:row>
      <xdr:rowOff>130967</xdr:rowOff>
    </xdr:to>
    <xdr:graphicFrame macro="">
      <xdr:nvGraphicFramePr>
        <xdr:cNvPr id="12" name="Graf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71437</xdr:colOff>
      <xdr:row>106</xdr:row>
      <xdr:rowOff>33338</xdr:rowOff>
    </xdr:from>
    <xdr:to>
      <xdr:col>2</xdr:col>
      <xdr:colOff>-1</xdr:colOff>
      <xdr:row>116</xdr:row>
      <xdr:rowOff>122465</xdr:rowOff>
    </xdr:to>
    <xdr:graphicFrame macro="">
      <xdr:nvGraphicFramePr>
        <xdr:cNvPr id="18" name="Graf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156</xdr:row>
      <xdr:rowOff>13607</xdr:rowOff>
    </xdr:from>
    <xdr:to>
      <xdr:col>2</xdr:col>
      <xdr:colOff>339196</xdr:colOff>
      <xdr:row>166</xdr:row>
      <xdr:rowOff>135731</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474925</xdr:colOff>
      <xdr:row>2</xdr:row>
      <xdr:rowOff>7937</xdr:rowOff>
    </xdr:from>
    <xdr:to>
      <xdr:col>10</xdr:col>
      <xdr:colOff>546363</xdr:colOff>
      <xdr:row>18</xdr:row>
      <xdr:rowOff>-1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1365252</xdr:colOff>
      <xdr:row>36</xdr:row>
      <xdr:rowOff>0</xdr:rowOff>
    </xdr:from>
    <xdr:to>
      <xdr:col>10</xdr:col>
      <xdr:colOff>254001</xdr:colOff>
      <xdr:row>51</xdr:row>
      <xdr:rowOff>190499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10948</xdr:colOff>
      <xdr:row>2</xdr:row>
      <xdr:rowOff>21896</xdr:rowOff>
    </xdr:from>
    <xdr:to>
      <xdr:col>10</xdr:col>
      <xdr:colOff>254236</xdr:colOff>
      <xdr:row>15</xdr:row>
      <xdr:rowOff>153930</xdr:rowOff>
    </xdr:to>
    <xdr:pic>
      <xdr:nvPicPr>
        <xdr:cNvPr id="4" name="Obrázok 3"/>
        <xdr:cNvPicPr>
          <a:picLocks noChangeAspect="1"/>
        </xdr:cNvPicPr>
      </xdr:nvPicPr>
      <xdr:blipFill>
        <a:blip xmlns:r="http://schemas.openxmlformats.org/officeDocument/2006/relationships" r:embed="rId1"/>
        <a:stretch>
          <a:fillRect/>
        </a:stretch>
      </xdr:blipFill>
      <xdr:spPr>
        <a:xfrm>
          <a:off x="766379" y="481724"/>
          <a:ext cx="5761219" cy="2901948"/>
        </a:xfrm>
        <a:prstGeom prst="rect">
          <a:avLst/>
        </a:prstGeom>
      </xdr:spPr>
    </xdr:pic>
    <xdr:clientData/>
  </xdr:twoCellAnchor>
  <xdr:twoCellAnchor editAs="oneCell">
    <xdr:from>
      <xdr:col>1</xdr:col>
      <xdr:colOff>32845</xdr:colOff>
      <xdr:row>34</xdr:row>
      <xdr:rowOff>186120</xdr:rowOff>
    </xdr:from>
    <xdr:to>
      <xdr:col>11</xdr:col>
      <xdr:colOff>12271</xdr:colOff>
      <xdr:row>49</xdr:row>
      <xdr:rowOff>131379</xdr:rowOff>
    </xdr:to>
    <xdr:pic>
      <xdr:nvPicPr>
        <xdr:cNvPr id="5" name="Obrázok 4"/>
        <xdr:cNvPicPr>
          <a:picLocks noChangeAspect="1"/>
        </xdr:cNvPicPr>
      </xdr:nvPicPr>
      <xdr:blipFill>
        <a:blip xmlns:r="http://schemas.openxmlformats.org/officeDocument/2006/relationships" r:embed="rId2"/>
        <a:stretch>
          <a:fillRect/>
        </a:stretch>
      </xdr:blipFill>
      <xdr:spPr>
        <a:xfrm>
          <a:off x="788276" y="7324396"/>
          <a:ext cx="6110461" cy="3065517"/>
        </a:xfrm>
        <a:prstGeom prst="rect">
          <a:avLst/>
        </a:prstGeom>
      </xdr:spPr>
    </xdr:pic>
    <xdr:clientData/>
  </xdr:twoCellAnchor>
  <xdr:twoCellAnchor editAs="oneCell">
    <xdr:from>
      <xdr:col>1</xdr:col>
      <xdr:colOff>32845</xdr:colOff>
      <xdr:row>54</xdr:row>
      <xdr:rowOff>0</xdr:rowOff>
    </xdr:from>
    <xdr:to>
      <xdr:col>10</xdr:col>
      <xdr:colOff>306616</xdr:colOff>
      <xdr:row>67</xdr:row>
      <xdr:rowOff>54741</xdr:rowOff>
    </xdr:to>
    <xdr:pic>
      <xdr:nvPicPr>
        <xdr:cNvPr id="6" name="Obrázok 5"/>
        <xdr:cNvPicPr>
          <a:picLocks noChangeAspect="1"/>
        </xdr:cNvPicPr>
      </xdr:nvPicPr>
      <xdr:blipFill>
        <a:blip xmlns:r="http://schemas.openxmlformats.org/officeDocument/2006/relationships" r:embed="rId3"/>
        <a:stretch>
          <a:fillRect/>
        </a:stretch>
      </xdr:blipFill>
      <xdr:spPr>
        <a:xfrm>
          <a:off x="788276" y="11298621"/>
          <a:ext cx="5791702" cy="2758965"/>
        </a:xfrm>
        <a:prstGeom prst="rect">
          <a:avLst/>
        </a:prstGeom>
      </xdr:spPr>
    </xdr:pic>
    <xdr:clientData/>
  </xdr:twoCellAnchor>
  <xdr:twoCellAnchor editAs="oneCell">
    <xdr:from>
      <xdr:col>1</xdr:col>
      <xdr:colOff>0</xdr:colOff>
      <xdr:row>87</xdr:row>
      <xdr:rowOff>208016</xdr:rowOff>
    </xdr:from>
    <xdr:to>
      <xdr:col>12</xdr:col>
      <xdr:colOff>298946</xdr:colOff>
      <xdr:row>103</xdr:row>
      <xdr:rowOff>-1</xdr:rowOff>
    </xdr:to>
    <xdr:pic>
      <xdr:nvPicPr>
        <xdr:cNvPr id="8" name="Obrázok 7"/>
        <xdr:cNvPicPr>
          <a:picLocks noChangeAspect="1"/>
        </xdr:cNvPicPr>
      </xdr:nvPicPr>
      <xdr:blipFill>
        <a:blip xmlns:r="http://schemas.openxmlformats.org/officeDocument/2006/relationships" r:embed="rId4"/>
        <a:stretch>
          <a:fillRect/>
        </a:stretch>
      </xdr:blipFill>
      <xdr:spPr>
        <a:xfrm>
          <a:off x="755431" y="18371206"/>
          <a:ext cx="7043084" cy="3120259"/>
        </a:xfrm>
        <a:prstGeom prst="rect">
          <a:avLst/>
        </a:prstGeom>
      </xdr:spPr>
    </xdr:pic>
    <xdr:clientData/>
  </xdr:twoCellAnchor>
  <xdr:twoCellAnchor editAs="oneCell">
    <xdr:from>
      <xdr:col>1</xdr:col>
      <xdr:colOff>0</xdr:colOff>
      <xdr:row>71</xdr:row>
      <xdr:rowOff>0</xdr:rowOff>
    </xdr:from>
    <xdr:to>
      <xdr:col>9</xdr:col>
      <xdr:colOff>10947</xdr:colOff>
      <xdr:row>84</xdr:row>
      <xdr:rowOff>99588</xdr:rowOff>
    </xdr:to>
    <xdr:pic>
      <xdr:nvPicPr>
        <xdr:cNvPr id="14" name="Obrázok 13"/>
        <xdr:cNvPicPr>
          <a:picLocks noChangeAspect="1"/>
        </xdr:cNvPicPr>
      </xdr:nvPicPr>
      <xdr:blipFill>
        <a:blip xmlns:r="http://schemas.openxmlformats.org/officeDocument/2006/relationships" r:embed="rId5"/>
        <a:stretch>
          <a:fillRect/>
        </a:stretch>
      </xdr:blipFill>
      <xdr:spPr>
        <a:xfrm>
          <a:off x="755431" y="14834914"/>
          <a:ext cx="4915775" cy="2803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1:K237"/>
  <sheetViews>
    <sheetView zoomScaleNormal="100" workbookViewId="0">
      <pane ySplit="3" topLeftCell="A4" activePane="bottomLeft" state="frozen"/>
      <selection activeCell="B1" sqref="B1"/>
      <selection pane="bottomLeft" activeCell="A4" sqref="A4"/>
    </sheetView>
  </sheetViews>
  <sheetFormatPr defaultRowHeight="16.5" x14ac:dyDescent="0.3"/>
  <cols>
    <col min="1" max="1" width="12.42578125" style="3" customWidth="1"/>
    <col min="2" max="2" width="10.5703125" style="1032" customWidth="1"/>
    <col min="3" max="3" width="73" style="10" customWidth="1"/>
    <col min="4" max="4" width="15.140625" style="3" customWidth="1"/>
    <col min="5" max="5" width="18.7109375" style="3" customWidth="1"/>
    <col min="6" max="6" width="29.28515625" style="3" customWidth="1"/>
    <col min="7" max="8" width="9.140625" style="3"/>
    <col min="9" max="9" width="22.7109375" style="3" customWidth="1"/>
    <col min="10" max="10" width="9.140625" style="3"/>
    <col min="11" max="11" width="10.85546875" style="3" customWidth="1"/>
    <col min="12" max="16384" width="9.140625" style="3"/>
  </cols>
  <sheetData>
    <row r="1" spans="1:11" s="32" customFormat="1" x14ac:dyDescent="0.3">
      <c r="B1" s="1031"/>
      <c r="C1" s="246"/>
      <c r="K1" s="247"/>
    </row>
    <row r="2" spans="1:11" ht="17.25" thickBot="1" x14ac:dyDescent="0.35">
      <c r="A2" s="22" t="s">
        <v>2068</v>
      </c>
    </row>
    <row r="3" spans="1:11" ht="83.25" thickBot="1" x14ac:dyDescent="0.35">
      <c r="A3" s="56" t="s">
        <v>703</v>
      </c>
      <c r="B3" s="1033" t="s">
        <v>2069</v>
      </c>
      <c r="C3" s="56" t="s">
        <v>2070</v>
      </c>
      <c r="D3" s="56" t="s">
        <v>2071</v>
      </c>
      <c r="E3" s="56" t="s">
        <v>2072</v>
      </c>
      <c r="F3" s="56" t="s">
        <v>653</v>
      </c>
    </row>
    <row r="4" spans="1:11" s="32" customFormat="1" x14ac:dyDescent="0.3">
      <c r="A4" s="32" t="s">
        <v>1042</v>
      </c>
      <c r="B4" s="1031" t="s">
        <v>657</v>
      </c>
      <c r="C4" s="553" t="s">
        <v>2074</v>
      </c>
      <c r="D4" s="32" t="s">
        <v>1326</v>
      </c>
      <c r="E4" s="32" t="s">
        <v>1068</v>
      </c>
      <c r="F4" s="32" t="s">
        <v>671</v>
      </c>
    </row>
    <row r="5" spans="1:11" s="32" customFormat="1" x14ac:dyDescent="0.3">
      <c r="A5" s="32" t="s">
        <v>1042</v>
      </c>
      <c r="B5" s="1031" t="s">
        <v>659</v>
      </c>
      <c r="C5" s="553" t="s">
        <v>1671</v>
      </c>
      <c r="D5" s="32" t="s">
        <v>1326</v>
      </c>
      <c r="E5" s="32" t="s">
        <v>1068</v>
      </c>
      <c r="F5" s="32" t="s">
        <v>671</v>
      </c>
    </row>
    <row r="6" spans="1:11" s="32" customFormat="1" x14ac:dyDescent="0.3">
      <c r="A6" s="32" t="s">
        <v>1042</v>
      </c>
      <c r="B6" s="1031" t="s">
        <v>660</v>
      </c>
      <c r="C6" s="553" t="s">
        <v>2075</v>
      </c>
      <c r="D6" s="32" t="s">
        <v>1326</v>
      </c>
      <c r="E6" s="32" t="s">
        <v>1068</v>
      </c>
      <c r="F6" s="32" t="s">
        <v>658</v>
      </c>
    </row>
    <row r="7" spans="1:11" s="32" customFormat="1" x14ac:dyDescent="0.3">
      <c r="A7" s="32" t="s">
        <v>1042</v>
      </c>
      <c r="B7" s="1031" t="s">
        <v>661</v>
      </c>
      <c r="C7" s="553" t="s">
        <v>2359</v>
      </c>
      <c r="D7" s="32" t="s">
        <v>1043</v>
      </c>
      <c r="E7" s="32" t="s">
        <v>1068</v>
      </c>
      <c r="F7" s="32" t="s">
        <v>658</v>
      </c>
    </row>
    <row r="8" spans="1:11" s="32" customFormat="1" x14ac:dyDescent="0.3">
      <c r="A8" s="32" t="s">
        <v>1042</v>
      </c>
      <c r="B8" s="1031" t="s">
        <v>662</v>
      </c>
      <c r="C8" s="553" t="s">
        <v>2116</v>
      </c>
      <c r="D8" s="32" t="s">
        <v>1043</v>
      </c>
      <c r="E8" s="32" t="s">
        <v>1068</v>
      </c>
      <c r="F8" s="32" t="s">
        <v>658</v>
      </c>
    </row>
    <row r="9" spans="1:11" s="1034" customFormat="1" ht="18" customHeight="1" x14ac:dyDescent="0.3">
      <c r="A9" s="1034" t="s">
        <v>1042</v>
      </c>
      <c r="B9" s="1035" t="s">
        <v>1672</v>
      </c>
      <c r="C9" s="553" t="s">
        <v>2076</v>
      </c>
      <c r="D9" s="32" t="s">
        <v>1043</v>
      </c>
      <c r="E9" s="32" t="s">
        <v>1068</v>
      </c>
      <c r="F9" s="32" t="s">
        <v>671</v>
      </c>
    </row>
    <row r="10" spans="1:11" s="32" customFormat="1" ht="14.25" customHeight="1" x14ac:dyDescent="0.3">
      <c r="A10" s="32" t="s">
        <v>1042</v>
      </c>
      <c r="B10" s="1031" t="s">
        <v>1673</v>
      </c>
      <c r="C10" s="1036" t="s">
        <v>2077</v>
      </c>
      <c r="D10" s="32" t="s">
        <v>1044</v>
      </c>
      <c r="E10" s="32" t="s">
        <v>1068</v>
      </c>
      <c r="F10" s="32" t="s">
        <v>658</v>
      </c>
    </row>
    <row r="11" spans="1:11" s="32" customFormat="1" x14ac:dyDescent="0.3">
      <c r="A11" s="32" t="s">
        <v>1047</v>
      </c>
      <c r="B11" s="1031" t="s">
        <v>1674</v>
      </c>
      <c r="C11" s="553" t="s">
        <v>2078</v>
      </c>
      <c r="D11" s="32" t="s">
        <v>1045</v>
      </c>
      <c r="E11" s="32" t="s">
        <v>1068</v>
      </c>
      <c r="F11" s="32" t="s">
        <v>2360</v>
      </c>
    </row>
    <row r="12" spans="1:11" s="32" customFormat="1" ht="18.75" customHeight="1" x14ac:dyDescent="0.3">
      <c r="A12" s="32" t="s">
        <v>1047</v>
      </c>
      <c r="B12" s="1031" t="s">
        <v>1513</v>
      </c>
      <c r="C12" s="553" t="s">
        <v>1171</v>
      </c>
      <c r="D12" s="32" t="s">
        <v>1045</v>
      </c>
      <c r="E12" s="32" t="s">
        <v>1068</v>
      </c>
      <c r="F12" s="32" t="s">
        <v>2360</v>
      </c>
    </row>
    <row r="13" spans="1:11" s="32" customFormat="1" x14ac:dyDescent="0.3">
      <c r="A13" s="32" t="s">
        <v>1047</v>
      </c>
      <c r="B13" s="1031" t="s">
        <v>1514</v>
      </c>
      <c r="C13" s="553" t="s">
        <v>663</v>
      </c>
      <c r="D13" s="32" t="s">
        <v>1045</v>
      </c>
      <c r="E13" s="32" t="s">
        <v>1068</v>
      </c>
      <c r="F13" s="32" t="s">
        <v>2360</v>
      </c>
    </row>
    <row r="14" spans="1:11" s="32" customFormat="1" x14ac:dyDescent="0.3">
      <c r="A14" s="32" t="s">
        <v>1047</v>
      </c>
      <c r="B14" s="1031" t="s">
        <v>1172</v>
      </c>
      <c r="C14" s="553" t="s">
        <v>2083</v>
      </c>
      <c r="D14" s="32" t="s">
        <v>1046</v>
      </c>
      <c r="E14" s="32" t="s">
        <v>1068</v>
      </c>
      <c r="F14" s="32" t="s">
        <v>665</v>
      </c>
    </row>
    <row r="15" spans="1:11" s="32" customFormat="1" x14ac:dyDescent="0.3">
      <c r="A15" s="32" t="s">
        <v>1047</v>
      </c>
      <c r="B15" s="1031" t="s">
        <v>1515</v>
      </c>
      <c r="C15" s="553" t="s">
        <v>2079</v>
      </c>
      <c r="D15" s="32" t="s">
        <v>1045</v>
      </c>
      <c r="E15" s="32" t="s">
        <v>1068</v>
      </c>
      <c r="F15" s="32" t="s">
        <v>2361</v>
      </c>
    </row>
    <row r="16" spans="1:11" s="32" customFormat="1" x14ac:dyDescent="0.3">
      <c r="A16" s="32" t="s">
        <v>1047</v>
      </c>
      <c r="B16" s="1031" t="s">
        <v>1516</v>
      </c>
      <c r="C16" s="553" t="s">
        <v>2080</v>
      </c>
      <c r="D16" s="32" t="s">
        <v>1045</v>
      </c>
      <c r="E16" s="32" t="s">
        <v>1068</v>
      </c>
      <c r="F16" s="32" t="s">
        <v>2361</v>
      </c>
    </row>
    <row r="17" spans="1:7" s="32" customFormat="1" x14ac:dyDescent="0.3">
      <c r="A17" s="32" t="s">
        <v>1047</v>
      </c>
      <c r="B17" s="1031" t="s">
        <v>1517</v>
      </c>
      <c r="C17" s="553" t="s">
        <v>2081</v>
      </c>
      <c r="D17" s="32" t="s">
        <v>1045</v>
      </c>
      <c r="E17" s="32" t="s">
        <v>1068</v>
      </c>
      <c r="F17" s="32" t="s">
        <v>2361</v>
      </c>
    </row>
    <row r="18" spans="1:7" s="32" customFormat="1" x14ac:dyDescent="0.3">
      <c r="A18" s="32" t="s">
        <v>1047</v>
      </c>
      <c r="B18" s="1031" t="s">
        <v>1518</v>
      </c>
      <c r="C18" s="553" t="s">
        <v>2117</v>
      </c>
      <c r="D18" s="32" t="s">
        <v>1045</v>
      </c>
      <c r="E18" s="32" t="s">
        <v>1068</v>
      </c>
      <c r="F18" s="32" t="s">
        <v>664</v>
      </c>
    </row>
    <row r="19" spans="1:7" s="32" customFormat="1" x14ac:dyDescent="0.3">
      <c r="A19" s="32" t="s">
        <v>1047</v>
      </c>
      <c r="B19" s="1031" t="s">
        <v>1519</v>
      </c>
      <c r="C19" s="553" t="s">
        <v>2118</v>
      </c>
      <c r="D19" s="32" t="s">
        <v>1046</v>
      </c>
      <c r="E19" s="32" t="s">
        <v>1068</v>
      </c>
      <c r="F19" s="32" t="s">
        <v>664</v>
      </c>
    </row>
    <row r="20" spans="1:7" s="32" customFormat="1" x14ac:dyDescent="0.3">
      <c r="A20" s="32" t="s">
        <v>1047</v>
      </c>
      <c r="B20" s="1031" t="s">
        <v>1520</v>
      </c>
      <c r="C20" s="553" t="s">
        <v>2082</v>
      </c>
      <c r="D20" s="32" t="s">
        <v>1046</v>
      </c>
      <c r="E20" s="32" t="s">
        <v>1068</v>
      </c>
      <c r="F20" s="32" t="s">
        <v>665</v>
      </c>
    </row>
    <row r="21" spans="1:7" s="32" customFormat="1" x14ac:dyDescent="0.3">
      <c r="A21" s="32" t="s">
        <v>1048</v>
      </c>
      <c r="B21" s="1031" t="s">
        <v>1675</v>
      </c>
      <c r="C21" s="553" t="s">
        <v>666</v>
      </c>
      <c r="D21" s="32" t="s">
        <v>1049</v>
      </c>
      <c r="E21" s="32" t="s">
        <v>1068</v>
      </c>
      <c r="F21" s="32" t="s">
        <v>668</v>
      </c>
    </row>
    <row r="22" spans="1:7" s="32" customFormat="1" x14ac:dyDescent="0.3">
      <c r="A22" s="32" t="s">
        <v>1048</v>
      </c>
      <c r="B22" s="1031" t="s">
        <v>1676</v>
      </c>
      <c r="C22" s="553" t="s">
        <v>667</v>
      </c>
      <c r="D22" s="32" t="s">
        <v>1049</v>
      </c>
      <c r="E22" s="32" t="s">
        <v>1068</v>
      </c>
      <c r="F22" s="32" t="s">
        <v>668</v>
      </c>
    </row>
    <row r="23" spans="1:7" s="32" customFormat="1" x14ac:dyDescent="0.3">
      <c r="A23" s="32" t="s">
        <v>1048</v>
      </c>
      <c r="B23" s="1031" t="s">
        <v>1769</v>
      </c>
      <c r="C23" s="553" t="s">
        <v>669</v>
      </c>
      <c r="D23" s="32" t="s">
        <v>2362</v>
      </c>
      <c r="E23" s="32" t="s">
        <v>1068</v>
      </c>
      <c r="F23" s="32" t="s">
        <v>668</v>
      </c>
    </row>
    <row r="24" spans="1:7" s="32" customFormat="1" x14ac:dyDescent="0.3">
      <c r="A24" s="32" t="s">
        <v>1048</v>
      </c>
      <c r="B24" s="1031" t="s">
        <v>1770</v>
      </c>
      <c r="C24" s="553" t="s">
        <v>670</v>
      </c>
      <c r="D24" s="32" t="s">
        <v>2363</v>
      </c>
      <c r="E24" s="32" t="s">
        <v>1068</v>
      </c>
      <c r="F24" s="32" t="s">
        <v>668</v>
      </c>
    </row>
    <row r="25" spans="1:7" s="32" customFormat="1" x14ac:dyDescent="0.3">
      <c r="A25" s="32" t="s">
        <v>1048</v>
      </c>
      <c r="B25" s="1031" t="s">
        <v>1521</v>
      </c>
      <c r="C25" s="553" t="s">
        <v>1177</v>
      </c>
      <c r="D25" s="32" t="s">
        <v>2363</v>
      </c>
      <c r="E25" s="32" t="s">
        <v>1068</v>
      </c>
      <c r="F25" s="32" t="s">
        <v>668</v>
      </c>
    </row>
    <row r="26" spans="1:7" s="32" customFormat="1" x14ac:dyDescent="0.3">
      <c r="A26" s="32" t="s">
        <v>1048</v>
      </c>
      <c r="B26" s="1031" t="s">
        <v>1677</v>
      </c>
      <c r="C26" s="553" t="s">
        <v>2119</v>
      </c>
      <c r="D26" s="32" t="s">
        <v>1050</v>
      </c>
      <c r="E26" s="32" t="s">
        <v>1068</v>
      </c>
      <c r="F26" s="32" t="s">
        <v>668</v>
      </c>
    </row>
    <row r="27" spans="1:7" s="32" customFormat="1" x14ac:dyDescent="0.3">
      <c r="A27" s="32" t="s">
        <v>1048</v>
      </c>
      <c r="B27" s="1031" t="s">
        <v>1678</v>
      </c>
      <c r="C27" s="553" t="s">
        <v>2121</v>
      </c>
      <c r="D27" s="32" t="s">
        <v>2364</v>
      </c>
      <c r="E27" s="32" t="s">
        <v>1068</v>
      </c>
      <c r="F27" s="32" t="s">
        <v>668</v>
      </c>
    </row>
    <row r="28" spans="1:7" s="32" customFormat="1" x14ac:dyDescent="0.3">
      <c r="A28" s="32" t="s">
        <v>1052</v>
      </c>
      <c r="B28" s="1031" t="s">
        <v>769</v>
      </c>
      <c r="C28" s="553" t="s">
        <v>2015</v>
      </c>
      <c r="D28" s="32" t="s">
        <v>1051</v>
      </c>
      <c r="E28" s="32" t="s">
        <v>1068</v>
      </c>
      <c r="F28" s="32" t="s">
        <v>671</v>
      </c>
      <c r="G28" s="347"/>
    </row>
    <row r="29" spans="1:7" s="32" customFormat="1" x14ac:dyDescent="0.3">
      <c r="A29" s="32" t="s">
        <v>1048</v>
      </c>
      <c r="B29" s="1031" t="s">
        <v>1183</v>
      </c>
      <c r="C29" s="553" t="s">
        <v>2120</v>
      </c>
      <c r="D29" s="32" t="s">
        <v>1051</v>
      </c>
      <c r="E29" s="32" t="s">
        <v>1068</v>
      </c>
      <c r="F29" s="32" t="s">
        <v>668</v>
      </c>
    </row>
    <row r="30" spans="1:7" s="32" customFormat="1" x14ac:dyDescent="0.3">
      <c r="A30" s="32" t="s">
        <v>1052</v>
      </c>
      <c r="B30" s="1031" t="s">
        <v>2365</v>
      </c>
      <c r="C30" s="553" t="s">
        <v>2121</v>
      </c>
      <c r="D30" s="32" t="s">
        <v>1051</v>
      </c>
      <c r="E30" s="32" t="s">
        <v>1068</v>
      </c>
      <c r="F30" s="32" t="s">
        <v>668</v>
      </c>
      <c r="G30" s="347"/>
    </row>
    <row r="31" spans="1:7" s="32" customFormat="1" x14ac:dyDescent="0.3">
      <c r="A31" s="32" t="s">
        <v>1052</v>
      </c>
      <c r="B31" s="1031" t="s">
        <v>1181</v>
      </c>
      <c r="C31" s="553" t="s">
        <v>2084</v>
      </c>
      <c r="D31" s="32" t="s">
        <v>1051</v>
      </c>
      <c r="E31" s="32" t="s">
        <v>1068</v>
      </c>
      <c r="F31" s="32" t="s">
        <v>668</v>
      </c>
      <c r="G31" s="347"/>
    </row>
    <row r="32" spans="1:7" s="32" customFormat="1" x14ac:dyDescent="0.3">
      <c r="A32" s="32" t="s">
        <v>1052</v>
      </c>
      <c r="B32" s="1031" t="s">
        <v>1681</v>
      </c>
      <c r="C32" s="553" t="s">
        <v>672</v>
      </c>
      <c r="D32" s="32" t="s">
        <v>1051</v>
      </c>
      <c r="E32" s="32" t="s">
        <v>1068</v>
      </c>
      <c r="F32" s="32" t="s">
        <v>1182</v>
      </c>
      <c r="G32" s="347"/>
    </row>
    <row r="33" spans="1:7" s="32" customFormat="1" x14ac:dyDescent="0.3">
      <c r="A33" s="32" t="s">
        <v>1052</v>
      </c>
      <c r="B33" s="1031" t="s">
        <v>1682</v>
      </c>
      <c r="C33" s="553" t="s">
        <v>2085</v>
      </c>
      <c r="D33" s="32" t="s">
        <v>1051</v>
      </c>
      <c r="E33" s="32" t="s">
        <v>1068</v>
      </c>
      <c r="F33" s="32" t="s">
        <v>668</v>
      </c>
      <c r="G33" s="347"/>
    </row>
    <row r="34" spans="1:7" s="32" customFormat="1" x14ac:dyDescent="0.3">
      <c r="A34" s="32" t="s">
        <v>1052</v>
      </c>
      <c r="B34" s="1031" t="s">
        <v>1683</v>
      </c>
      <c r="C34" s="553" t="s">
        <v>2114</v>
      </c>
      <c r="D34" s="32" t="s">
        <v>1051</v>
      </c>
      <c r="E34" s="32" t="s">
        <v>1068</v>
      </c>
      <c r="F34" s="32" t="s">
        <v>668</v>
      </c>
      <c r="G34" s="347"/>
    </row>
    <row r="35" spans="1:7" s="32" customFormat="1" x14ac:dyDescent="0.3">
      <c r="A35" s="32" t="s">
        <v>1052</v>
      </c>
      <c r="B35" s="1031" t="s">
        <v>1522</v>
      </c>
      <c r="C35" s="553" t="s">
        <v>2115</v>
      </c>
      <c r="D35" s="32" t="s">
        <v>1051</v>
      </c>
      <c r="E35" s="32" t="s">
        <v>1068</v>
      </c>
      <c r="F35" s="32" t="s">
        <v>668</v>
      </c>
    </row>
    <row r="36" spans="1:7" s="32" customFormat="1" x14ac:dyDescent="0.3">
      <c r="A36" s="98" t="s">
        <v>1052</v>
      </c>
      <c r="B36" s="1031" t="s">
        <v>1684</v>
      </c>
      <c r="C36" s="553" t="s">
        <v>2122</v>
      </c>
      <c r="D36" s="32" t="s">
        <v>1051</v>
      </c>
      <c r="E36" s="32" t="s">
        <v>1068</v>
      </c>
      <c r="F36" s="32" t="s">
        <v>668</v>
      </c>
    </row>
    <row r="37" spans="1:7" s="32" customFormat="1" x14ac:dyDescent="0.3">
      <c r="A37" s="32" t="s">
        <v>1052</v>
      </c>
      <c r="B37" s="1031" t="s">
        <v>1685</v>
      </c>
      <c r="C37" s="553" t="s">
        <v>2086</v>
      </c>
      <c r="D37" s="32" t="s">
        <v>1051</v>
      </c>
      <c r="E37" s="32" t="s">
        <v>1068</v>
      </c>
      <c r="F37" s="32" t="s">
        <v>668</v>
      </c>
    </row>
    <row r="38" spans="1:7" s="32" customFormat="1" x14ac:dyDescent="0.3">
      <c r="A38" s="32" t="s">
        <v>1052</v>
      </c>
      <c r="B38" s="1031" t="s">
        <v>1686</v>
      </c>
      <c r="C38" s="553" t="s">
        <v>2123</v>
      </c>
      <c r="D38" s="32" t="s">
        <v>1051</v>
      </c>
      <c r="E38" s="32" t="s">
        <v>1068</v>
      </c>
      <c r="F38" s="32" t="s">
        <v>668</v>
      </c>
      <c r="G38" s="347"/>
    </row>
    <row r="39" spans="1:7" s="32" customFormat="1" x14ac:dyDescent="0.3">
      <c r="A39" s="32" t="s">
        <v>1052</v>
      </c>
      <c r="B39" s="1031" t="s">
        <v>1687</v>
      </c>
      <c r="C39" s="553" t="s">
        <v>2124</v>
      </c>
      <c r="D39" s="32" t="s">
        <v>1051</v>
      </c>
      <c r="E39" s="32" t="s">
        <v>1068</v>
      </c>
      <c r="F39" s="32" t="s">
        <v>668</v>
      </c>
      <c r="G39" s="347"/>
    </row>
    <row r="40" spans="1:7" s="32" customFormat="1" x14ac:dyDescent="0.3">
      <c r="A40" s="32" t="s">
        <v>1052</v>
      </c>
      <c r="B40" s="1031" t="s">
        <v>678</v>
      </c>
      <c r="C40" s="553" t="s">
        <v>2125</v>
      </c>
      <c r="D40" s="32" t="s">
        <v>1053</v>
      </c>
      <c r="E40" s="32" t="s">
        <v>1068</v>
      </c>
      <c r="F40" s="32" t="s">
        <v>668</v>
      </c>
      <c r="G40" s="347"/>
    </row>
    <row r="41" spans="1:7" s="32" customFormat="1" x14ac:dyDescent="0.3">
      <c r="A41" s="32" t="s">
        <v>1052</v>
      </c>
      <c r="B41" s="1031" t="s">
        <v>1523</v>
      </c>
      <c r="C41" s="553" t="s">
        <v>2087</v>
      </c>
      <c r="D41" s="32" t="s">
        <v>1053</v>
      </c>
      <c r="E41" s="32" t="s">
        <v>1068</v>
      </c>
      <c r="F41" s="32" t="s">
        <v>668</v>
      </c>
    </row>
    <row r="42" spans="1:7" s="32" customFormat="1" x14ac:dyDescent="0.3">
      <c r="A42" s="32" t="s">
        <v>1052</v>
      </c>
      <c r="B42" s="1031" t="s">
        <v>1524</v>
      </c>
      <c r="C42" s="553" t="s">
        <v>2088</v>
      </c>
      <c r="D42" s="32" t="s">
        <v>1053</v>
      </c>
      <c r="E42" s="32" t="s">
        <v>1068</v>
      </c>
      <c r="F42" s="32" t="s">
        <v>668</v>
      </c>
    </row>
    <row r="43" spans="1:7" s="32" customFormat="1" x14ac:dyDescent="0.3">
      <c r="A43" s="32" t="s">
        <v>1052</v>
      </c>
      <c r="B43" s="1031" t="s">
        <v>1688</v>
      </c>
      <c r="C43" s="553" t="s">
        <v>1689</v>
      </c>
      <c r="D43" s="32" t="s">
        <v>2366</v>
      </c>
      <c r="E43" s="32" t="s">
        <v>1068</v>
      </c>
      <c r="F43" s="32" t="s">
        <v>668</v>
      </c>
    </row>
    <row r="44" spans="1:7" s="32" customFormat="1" x14ac:dyDescent="0.3">
      <c r="A44" s="32" t="s">
        <v>1052</v>
      </c>
      <c r="B44" s="1031" t="s">
        <v>1690</v>
      </c>
      <c r="C44" s="553" t="s">
        <v>1691</v>
      </c>
      <c r="D44" s="32" t="s">
        <v>2366</v>
      </c>
      <c r="E44" s="32" t="s">
        <v>1068</v>
      </c>
      <c r="F44" s="32" t="s">
        <v>668</v>
      </c>
    </row>
    <row r="45" spans="1:7" s="32" customFormat="1" x14ac:dyDescent="0.3">
      <c r="A45" s="32" t="s">
        <v>2367</v>
      </c>
      <c r="B45" s="1031" t="s">
        <v>1679</v>
      </c>
      <c r="C45" s="553" t="s">
        <v>2126</v>
      </c>
      <c r="D45" s="32" t="s">
        <v>1054</v>
      </c>
      <c r="E45" s="32" t="s">
        <v>1068</v>
      </c>
      <c r="F45" s="32" t="s">
        <v>673</v>
      </c>
    </row>
    <row r="46" spans="1:7" s="32" customFormat="1" x14ac:dyDescent="0.3">
      <c r="A46" s="32" t="s">
        <v>2367</v>
      </c>
      <c r="B46" s="1031" t="s">
        <v>1680</v>
      </c>
      <c r="C46" s="553" t="s">
        <v>2127</v>
      </c>
      <c r="D46" s="32" t="s">
        <v>1054</v>
      </c>
      <c r="E46" s="32" t="s">
        <v>1068</v>
      </c>
      <c r="F46" s="32" t="s">
        <v>673</v>
      </c>
      <c r="G46" s="347"/>
    </row>
    <row r="47" spans="1:7" s="32" customFormat="1" x14ac:dyDescent="0.3">
      <c r="A47" s="32" t="s">
        <v>1055</v>
      </c>
      <c r="B47" s="1031" t="s">
        <v>1692</v>
      </c>
      <c r="C47" s="553" t="s">
        <v>2089</v>
      </c>
      <c r="D47" s="32" t="s">
        <v>1054</v>
      </c>
      <c r="E47" s="32" t="s">
        <v>1068</v>
      </c>
      <c r="F47" s="32" t="s">
        <v>671</v>
      </c>
    </row>
    <row r="48" spans="1:7" s="32" customFormat="1" x14ac:dyDescent="0.3">
      <c r="A48" s="32" t="s">
        <v>1055</v>
      </c>
      <c r="B48" s="1031" t="s">
        <v>1530</v>
      </c>
      <c r="C48" s="553" t="s">
        <v>2368</v>
      </c>
      <c r="D48" s="32" t="s">
        <v>1056</v>
      </c>
      <c r="E48" s="32" t="s">
        <v>1068</v>
      </c>
      <c r="F48" s="32" t="s">
        <v>668</v>
      </c>
    </row>
    <row r="49" spans="1:6" s="32" customFormat="1" x14ac:dyDescent="0.3">
      <c r="A49" s="32" t="s">
        <v>1055</v>
      </c>
      <c r="B49" s="1031" t="s">
        <v>1525</v>
      </c>
      <c r="C49" s="553" t="s">
        <v>677</v>
      </c>
      <c r="D49" s="32" t="s">
        <v>1057</v>
      </c>
      <c r="E49" s="32" t="s">
        <v>1068</v>
      </c>
      <c r="F49" s="32" t="s">
        <v>671</v>
      </c>
    </row>
    <row r="50" spans="1:6" s="32" customFormat="1" x14ac:dyDescent="0.3">
      <c r="A50" s="32" t="s">
        <v>1055</v>
      </c>
      <c r="B50" s="1031" t="s">
        <v>1526</v>
      </c>
      <c r="C50" s="553" t="s">
        <v>676</v>
      </c>
      <c r="D50" s="32" t="s">
        <v>1057</v>
      </c>
      <c r="E50" s="32" t="s">
        <v>1068</v>
      </c>
      <c r="F50" s="32" t="s">
        <v>671</v>
      </c>
    </row>
    <row r="51" spans="1:6" s="32" customFormat="1" x14ac:dyDescent="0.3">
      <c r="A51" s="32" t="s">
        <v>1058</v>
      </c>
      <c r="B51" s="1031" t="s">
        <v>1527</v>
      </c>
      <c r="C51" s="553" t="s">
        <v>674</v>
      </c>
      <c r="D51" s="32" t="s">
        <v>1057</v>
      </c>
      <c r="E51" s="32" t="s">
        <v>1068</v>
      </c>
      <c r="F51" s="32" t="s">
        <v>675</v>
      </c>
    </row>
    <row r="52" spans="1:6" s="32" customFormat="1" x14ac:dyDescent="0.3">
      <c r="A52" s="32" t="s">
        <v>1058</v>
      </c>
      <c r="B52" s="1031" t="s">
        <v>1528</v>
      </c>
      <c r="C52" s="553" t="s">
        <v>2090</v>
      </c>
      <c r="D52" s="32" t="s">
        <v>1057</v>
      </c>
      <c r="E52" s="32" t="s">
        <v>1068</v>
      </c>
      <c r="F52" s="32" t="s">
        <v>671</v>
      </c>
    </row>
    <row r="53" spans="1:6" s="32" customFormat="1" x14ac:dyDescent="0.3">
      <c r="A53" s="32" t="s">
        <v>1058</v>
      </c>
      <c r="B53" s="1031" t="s">
        <v>2369</v>
      </c>
      <c r="C53" s="553" t="s">
        <v>1771</v>
      </c>
      <c r="D53" s="246" t="s">
        <v>1057</v>
      </c>
      <c r="E53" s="32" t="s">
        <v>1068</v>
      </c>
      <c r="F53" s="32" t="s">
        <v>668</v>
      </c>
    </row>
    <row r="54" spans="1:6" s="32" customFormat="1" x14ac:dyDescent="0.3">
      <c r="A54" s="32" t="s">
        <v>1058</v>
      </c>
      <c r="B54" s="1031" t="s">
        <v>1529</v>
      </c>
      <c r="C54" s="553" t="s">
        <v>1193</v>
      </c>
      <c r="D54" s="32" t="s">
        <v>1057</v>
      </c>
      <c r="E54" s="32" t="s">
        <v>1068</v>
      </c>
      <c r="F54" s="32" t="s">
        <v>668</v>
      </c>
    </row>
    <row r="55" spans="1:6" s="32" customFormat="1" x14ac:dyDescent="0.3">
      <c r="A55" s="32" t="s">
        <v>1058</v>
      </c>
      <c r="B55" s="1031" t="s">
        <v>1194</v>
      </c>
      <c r="C55" s="553" t="s">
        <v>2128</v>
      </c>
      <c r="D55" s="32" t="s">
        <v>1057</v>
      </c>
      <c r="E55" s="32" t="s">
        <v>1068</v>
      </c>
      <c r="F55" s="32" t="s">
        <v>668</v>
      </c>
    </row>
    <row r="56" spans="1:6" s="32" customFormat="1" x14ac:dyDescent="0.3">
      <c r="A56" s="32" t="s">
        <v>1058</v>
      </c>
      <c r="B56" s="1031" t="s">
        <v>1693</v>
      </c>
      <c r="C56" s="553" t="s">
        <v>2370</v>
      </c>
      <c r="D56" s="32" t="s">
        <v>1057</v>
      </c>
      <c r="E56" s="32" t="s">
        <v>1068</v>
      </c>
      <c r="F56" s="32" t="s">
        <v>668</v>
      </c>
    </row>
    <row r="57" spans="1:6" s="32" customFormat="1" x14ac:dyDescent="0.3">
      <c r="A57" s="32" t="s">
        <v>1058</v>
      </c>
      <c r="B57" s="1031" t="s">
        <v>1195</v>
      </c>
      <c r="C57" s="553" t="s">
        <v>2129</v>
      </c>
      <c r="D57" s="32" t="s">
        <v>1057</v>
      </c>
      <c r="E57" s="32" t="s">
        <v>1068</v>
      </c>
      <c r="F57" s="32" t="s">
        <v>668</v>
      </c>
    </row>
    <row r="58" spans="1:6" s="32" customFormat="1" x14ac:dyDescent="0.3">
      <c r="A58" s="32" t="s">
        <v>1058</v>
      </c>
      <c r="B58" s="1031" t="s">
        <v>1532</v>
      </c>
      <c r="C58" s="553" t="s">
        <v>2130</v>
      </c>
      <c r="D58" s="32" t="s">
        <v>1057</v>
      </c>
      <c r="E58" s="32" t="s">
        <v>1068</v>
      </c>
      <c r="F58" s="32" t="s">
        <v>668</v>
      </c>
    </row>
    <row r="59" spans="1:6" s="32" customFormat="1" x14ac:dyDescent="0.3">
      <c r="A59" s="32" t="s">
        <v>1058</v>
      </c>
      <c r="B59" s="1031" t="s">
        <v>1695</v>
      </c>
      <c r="C59" s="553" t="s">
        <v>2371</v>
      </c>
      <c r="D59" s="32" t="s">
        <v>1057</v>
      </c>
      <c r="E59" s="32" t="s">
        <v>1068</v>
      </c>
      <c r="F59" s="32" t="s">
        <v>668</v>
      </c>
    </row>
    <row r="60" spans="1:6" s="32" customFormat="1" x14ac:dyDescent="0.3">
      <c r="A60" s="32" t="s">
        <v>1058</v>
      </c>
      <c r="B60" s="1031" t="s">
        <v>1694</v>
      </c>
      <c r="C60" s="553" t="s">
        <v>2371</v>
      </c>
      <c r="D60" s="32" t="s">
        <v>1057</v>
      </c>
      <c r="E60" s="32" t="s">
        <v>1068</v>
      </c>
      <c r="F60" s="32" t="s">
        <v>668</v>
      </c>
    </row>
    <row r="61" spans="1:6" s="32" customFormat="1" x14ac:dyDescent="0.3">
      <c r="A61" s="32" t="s">
        <v>1058</v>
      </c>
      <c r="B61" s="1031" t="s">
        <v>1196</v>
      </c>
      <c r="C61" s="554" t="s">
        <v>2372</v>
      </c>
      <c r="D61" s="32" t="s">
        <v>1057</v>
      </c>
      <c r="E61" s="32" t="s">
        <v>1068</v>
      </c>
      <c r="F61" s="32" t="s">
        <v>668</v>
      </c>
    </row>
    <row r="62" spans="1:6" s="32" customFormat="1" x14ac:dyDescent="0.3">
      <c r="A62" s="32" t="s">
        <v>1531</v>
      </c>
      <c r="B62" s="1031" t="s">
        <v>1197</v>
      </c>
      <c r="C62" s="553" t="s">
        <v>2373</v>
      </c>
      <c r="D62" s="32" t="s">
        <v>1059</v>
      </c>
      <c r="E62" s="32" t="s">
        <v>1068</v>
      </c>
      <c r="F62" s="32" t="s">
        <v>671</v>
      </c>
    </row>
    <row r="63" spans="1:6" s="32" customFormat="1" x14ac:dyDescent="0.3">
      <c r="A63" s="32" t="s">
        <v>1531</v>
      </c>
      <c r="B63" s="1031" t="s">
        <v>1534</v>
      </c>
      <c r="C63" s="553" t="s">
        <v>1697</v>
      </c>
      <c r="D63" s="32" t="s">
        <v>1059</v>
      </c>
      <c r="E63" s="32" t="s">
        <v>1068</v>
      </c>
      <c r="F63" s="32" t="s">
        <v>2374</v>
      </c>
    </row>
    <row r="64" spans="1:6" s="32" customFormat="1" x14ac:dyDescent="0.3">
      <c r="A64" s="32" t="s">
        <v>1531</v>
      </c>
      <c r="B64" s="1031" t="s">
        <v>1536</v>
      </c>
      <c r="C64" s="553" t="s">
        <v>1533</v>
      </c>
      <c r="D64" s="32" t="s">
        <v>1059</v>
      </c>
      <c r="E64" s="32" t="s">
        <v>1068</v>
      </c>
      <c r="F64" s="32" t="s">
        <v>2374</v>
      </c>
    </row>
    <row r="65" spans="1:6" s="32" customFormat="1" x14ac:dyDescent="0.3">
      <c r="A65" s="32" t="s">
        <v>1531</v>
      </c>
      <c r="B65" s="1031" t="s">
        <v>1537</v>
      </c>
      <c r="C65" s="553" t="s">
        <v>1698</v>
      </c>
      <c r="D65" s="32" t="s">
        <v>1059</v>
      </c>
      <c r="E65" s="32" t="s">
        <v>1068</v>
      </c>
      <c r="F65" s="32" t="s">
        <v>1141</v>
      </c>
    </row>
    <row r="66" spans="1:6" s="32" customFormat="1" x14ac:dyDescent="0.3">
      <c r="A66" s="32" t="s">
        <v>1531</v>
      </c>
      <c r="B66" s="1031" t="s">
        <v>1538</v>
      </c>
      <c r="C66" s="553" t="s">
        <v>1535</v>
      </c>
      <c r="D66" s="32" t="s">
        <v>1059</v>
      </c>
      <c r="E66" s="32" t="s">
        <v>1068</v>
      </c>
      <c r="F66" s="32" t="s">
        <v>1141</v>
      </c>
    </row>
    <row r="67" spans="1:6" s="32" customFormat="1" x14ac:dyDescent="0.3">
      <c r="A67" s="32" t="s">
        <v>1531</v>
      </c>
      <c r="B67" s="1031" t="s">
        <v>1539</v>
      </c>
      <c r="C67" s="553" t="s">
        <v>1699</v>
      </c>
      <c r="D67" s="32" t="s">
        <v>1059</v>
      </c>
      <c r="E67" s="32" t="s">
        <v>1068</v>
      </c>
      <c r="F67" s="32" t="s">
        <v>1142</v>
      </c>
    </row>
    <row r="68" spans="1:6" s="32" customFormat="1" x14ac:dyDescent="0.3">
      <c r="A68" s="32" t="s">
        <v>1531</v>
      </c>
      <c r="B68" s="1031" t="s">
        <v>1540</v>
      </c>
      <c r="C68" s="553" t="s">
        <v>1700</v>
      </c>
      <c r="D68" s="32" t="s">
        <v>1059</v>
      </c>
      <c r="E68" s="32" t="s">
        <v>1068</v>
      </c>
      <c r="F68" s="32" t="s">
        <v>1143</v>
      </c>
    </row>
    <row r="69" spans="1:6" s="32" customFormat="1" x14ac:dyDescent="0.3">
      <c r="A69" s="32" t="s">
        <v>1531</v>
      </c>
      <c r="B69" s="1031" t="s">
        <v>1541</v>
      </c>
      <c r="C69" s="553" t="s">
        <v>1146</v>
      </c>
      <c r="D69" s="32" t="s">
        <v>1059</v>
      </c>
      <c r="E69" s="32" t="s">
        <v>1068</v>
      </c>
      <c r="F69" s="32" t="s">
        <v>1143</v>
      </c>
    </row>
    <row r="70" spans="1:6" s="32" customFormat="1" x14ac:dyDescent="0.3">
      <c r="A70" s="32" t="s">
        <v>1531</v>
      </c>
      <c r="B70" s="1031" t="s">
        <v>1542</v>
      </c>
      <c r="C70" s="553" t="s">
        <v>1147</v>
      </c>
      <c r="D70" s="32" t="s">
        <v>1059</v>
      </c>
      <c r="E70" s="32" t="s">
        <v>1068</v>
      </c>
      <c r="F70" s="32" t="s">
        <v>1143</v>
      </c>
    </row>
    <row r="71" spans="1:6" s="32" customFormat="1" x14ac:dyDescent="0.3">
      <c r="A71" s="32" t="s">
        <v>1531</v>
      </c>
      <c r="B71" s="1031" t="s">
        <v>1543</v>
      </c>
      <c r="C71" s="553" t="s">
        <v>1701</v>
      </c>
      <c r="D71" s="32" t="s">
        <v>1059</v>
      </c>
      <c r="E71" s="32" t="s">
        <v>1068</v>
      </c>
      <c r="F71" s="32" t="s">
        <v>1144</v>
      </c>
    </row>
    <row r="72" spans="1:6" s="32" customFormat="1" x14ac:dyDescent="0.3">
      <c r="A72" s="32" t="s">
        <v>1531</v>
      </c>
      <c r="B72" s="1031" t="s">
        <v>1544</v>
      </c>
      <c r="C72" s="553" t="s">
        <v>1152</v>
      </c>
      <c r="D72" s="32" t="s">
        <v>1059</v>
      </c>
      <c r="E72" s="32" t="s">
        <v>1068</v>
      </c>
      <c r="F72" s="32" t="s">
        <v>1144</v>
      </c>
    </row>
    <row r="73" spans="1:6" s="32" customFormat="1" x14ac:dyDescent="0.3">
      <c r="A73" s="32" t="s">
        <v>1531</v>
      </c>
      <c r="B73" s="1031" t="s">
        <v>1545</v>
      </c>
      <c r="C73" s="553" t="s">
        <v>1151</v>
      </c>
      <c r="D73" s="32" t="s">
        <v>1059</v>
      </c>
      <c r="E73" s="32" t="s">
        <v>1068</v>
      </c>
      <c r="F73" s="32" t="s">
        <v>1144</v>
      </c>
    </row>
    <row r="74" spans="1:6" s="32" customFormat="1" x14ac:dyDescent="0.3">
      <c r="A74" s="32" t="s">
        <v>1531</v>
      </c>
      <c r="B74" s="1031" t="s">
        <v>1696</v>
      </c>
      <c r="C74" s="553" t="s">
        <v>1150</v>
      </c>
      <c r="D74" s="32" t="s">
        <v>1059</v>
      </c>
      <c r="E74" s="32" t="s">
        <v>1068</v>
      </c>
      <c r="F74" s="32" t="s">
        <v>1144</v>
      </c>
    </row>
    <row r="75" spans="1:6" s="32" customFormat="1" x14ac:dyDescent="0.3">
      <c r="A75" s="32" t="s">
        <v>1531</v>
      </c>
      <c r="B75" s="1031" t="s">
        <v>1548</v>
      </c>
      <c r="C75" s="553" t="s">
        <v>1149</v>
      </c>
      <c r="D75" s="32" t="s">
        <v>1059</v>
      </c>
      <c r="E75" s="32" t="s">
        <v>1068</v>
      </c>
      <c r="F75" s="32" t="s">
        <v>1144</v>
      </c>
    </row>
    <row r="76" spans="1:6" s="32" customFormat="1" x14ac:dyDescent="0.3">
      <c r="A76" s="32" t="s">
        <v>1531</v>
      </c>
      <c r="B76" s="1031" t="s">
        <v>1549</v>
      </c>
      <c r="C76" s="553" t="s">
        <v>1148</v>
      </c>
      <c r="D76" s="32" t="s">
        <v>1059</v>
      </c>
      <c r="E76" s="32" t="s">
        <v>1068</v>
      </c>
      <c r="F76" s="32" t="s">
        <v>1145</v>
      </c>
    </row>
    <row r="77" spans="1:6" s="32" customFormat="1" x14ac:dyDescent="0.3">
      <c r="A77" s="32" t="s">
        <v>1531</v>
      </c>
      <c r="B77" s="1031" t="s">
        <v>1546</v>
      </c>
      <c r="C77" s="553" t="s">
        <v>2091</v>
      </c>
      <c r="D77" s="32" t="s">
        <v>1059</v>
      </c>
      <c r="E77" s="32" t="s">
        <v>1068</v>
      </c>
      <c r="F77" s="32" t="s">
        <v>671</v>
      </c>
    </row>
    <row r="78" spans="1:6" s="32" customFormat="1" x14ac:dyDescent="0.3">
      <c r="A78" s="32" t="s">
        <v>1531</v>
      </c>
      <c r="B78" s="1031" t="s">
        <v>1702</v>
      </c>
      <c r="C78" s="553" t="s">
        <v>2092</v>
      </c>
      <c r="D78" s="32" t="s">
        <v>1059</v>
      </c>
      <c r="E78" s="32" t="s">
        <v>1068</v>
      </c>
      <c r="F78" s="32" t="s">
        <v>671</v>
      </c>
    </row>
    <row r="79" spans="1:6" s="32" customFormat="1" x14ac:dyDescent="0.3">
      <c r="A79" s="32" t="s">
        <v>1531</v>
      </c>
      <c r="B79" s="1031" t="s">
        <v>1554</v>
      </c>
      <c r="C79" s="553" t="s">
        <v>1157</v>
      </c>
      <c r="D79" s="32" t="s">
        <v>1059</v>
      </c>
      <c r="E79" s="32" t="s">
        <v>1068</v>
      </c>
      <c r="F79" s="32" t="s">
        <v>671</v>
      </c>
    </row>
    <row r="80" spans="1:6" s="32" customFormat="1" x14ac:dyDescent="0.3">
      <c r="A80" s="32" t="s">
        <v>1531</v>
      </c>
      <c r="B80" s="1031" t="s">
        <v>1703</v>
      </c>
      <c r="C80" s="553" t="s">
        <v>2093</v>
      </c>
      <c r="D80" s="32" t="s">
        <v>1059</v>
      </c>
      <c r="E80" s="32" t="s">
        <v>1068</v>
      </c>
      <c r="F80" s="32" t="s">
        <v>671</v>
      </c>
    </row>
    <row r="81" spans="1:6" s="32" customFormat="1" x14ac:dyDescent="0.3">
      <c r="A81" s="32" t="s">
        <v>1531</v>
      </c>
      <c r="B81" s="1031" t="s">
        <v>1704</v>
      </c>
      <c r="C81" s="553" t="s">
        <v>2375</v>
      </c>
      <c r="D81" s="32" t="s">
        <v>1059</v>
      </c>
      <c r="E81" s="32" t="s">
        <v>1068</v>
      </c>
      <c r="F81" s="32" t="s">
        <v>671</v>
      </c>
    </row>
    <row r="82" spans="1:6" s="32" customFormat="1" x14ac:dyDescent="0.3">
      <c r="A82" s="32" t="s">
        <v>1531</v>
      </c>
      <c r="B82" s="1031" t="s">
        <v>1705</v>
      </c>
      <c r="C82" s="553" t="s">
        <v>2376</v>
      </c>
      <c r="D82" s="32" t="s">
        <v>1059</v>
      </c>
      <c r="E82" s="32" t="s">
        <v>1068</v>
      </c>
      <c r="F82" s="32" t="s">
        <v>671</v>
      </c>
    </row>
    <row r="83" spans="1:6" s="32" customFormat="1" x14ac:dyDescent="0.3">
      <c r="A83" s="32" t="s">
        <v>1531</v>
      </c>
      <c r="B83" s="1031" t="s">
        <v>1706</v>
      </c>
      <c r="C83" s="553" t="s">
        <v>2094</v>
      </c>
      <c r="D83" s="32" t="s">
        <v>1059</v>
      </c>
      <c r="E83" s="32" t="s">
        <v>1068</v>
      </c>
      <c r="F83" s="32" t="s">
        <v>671</v>
      </c>
    </row>
    <row r="84" spans="1:6" s="32" customFormat="1" x14ac:dyDescent="0.3">
      <c r="A84" s="32" t="s">
        <v>1531</v>
      </c>
      <c r="B84" s="1031" t="s">
        <v>1707</v>
      </c>
      <c r="C84" s="553" t="s">
        <v>2377</v>
      </c>
      <c r="D84" s="32" t="s">
        <v>1059</v>
      </c>
      <c r="E84" s="32" t="s">
        <v>1068</v>
      </c>
      <c r="F84" s="32" t="s">
        <v>671</v>
      </c>
    </row>
    <row r="85" spans="1:6" s="32" customFormat="1" x14ac:dyDescent="0.3">
      <c r="A85" s="32" t="s">
        <v>1531</v>
      </c>
      <c r="B85" s="1031" t="s">
        <v>1708</v>
      </c>
      <c r="C85" s="553" t="s">
        <v>2378</v>
      </c>
      <c r="D85" s="32" t="s">
        <v>1059</v>
      </c>
      <c r="E85" s="32" t="s">
        <v>1068</v>
      </c>
      <c r="F85" s="32" t="s">
        <v>671</v>
      </c>
    </row>
    <row r="86" spans="1:6" s="32" customFormat="1" x14ac:dyDescent="0.3">
      <c r="A86" s="32" t="s">
        <v>1531</v>
      </c>
      <c r="B86" s="1031" t="s">
        <v>1709</v>
      </c>
      <c r="C86" s="553" t="s">
        <v>2095</v>
      </c>
      <c r="D86" s="32" t="s">
        <v>1059</v>
      </c>
      <c r="E86" s="32" t="s">
        <v>1068</v>
      </c>
      <c r="F86" s="32" t="s">
        <v>671</v>
      </c>
    </row>
    <row r="87" spans="1:6" s="32" customFormat="1" x14ac:dyDescent="0.3">
      <c r="A87" s="32" t="s">
        <v>1531</v>
      </c>
      <c r="B87" s="1031" t="s">
        <v>1710</v>
      </c>
      <c r="C87" s="553" t="s">
        <v>2379</v>
      </c>
      <c r="D87" s="32" t="s">
        <v>1059</v>
      </c>
      <c r="E87" s="32" t="s">
        <v>1068</v>
      </c>
      <c r="F87" s="32" t="s">
        <v>671</v>
      </c>
    </row>
    <row r="88" spans="1:6" s="32" customFormat="1" x14ac:dyDescent="0.3">
      <c r="A88" s="32" t="s">
        <v>1531</v>
      </c>
      <c r="B88" s="1031" t="s">
        <v>2380</v>
      </c>
      <c r="C88" s="553" t="s">
        <v>1711</v>
      </c>
      <c r="D88" s="32" t="s">
        <v>1059</v>
      </c>
      <c r="E88" s="32" t="s">
        <v>1068</v>
      </c>
      <c r="F88" s="32" t="s">
        <v>2381</v>
      </c>
    </row>
    <row r="89" spans="1:6" s="32" customFormat="1" x14ac:dyDescent="0.3">
      <c r="A89" s="32" t="s">
        <v>1061</v>
      </c>
      <c r="B89" s="1031" t="s">
        <v>1550</v>
      </c>
      <c r="C89" s="553" t="s">
        <v>2382</v>
      </c>
      <c r="D89" s="32" t="s">
        <v>1060</v>
      </c>
      <c r="E89" s="32" t="s">
        <v>1068</v>
      </c>
      <c r="F89" s="555" t="s">
        <v>1547</v>
      </c>
    </row>
    <row r="90" spans="1:6" s="32" customFormat="1" x14ac:dyDescent="0.3">
      <c r="A90" s="32" t="s">
        <v>1061</v>
      </c>
      <c r="B90" s="1031" t="s">
        <v>1551</v>
      </c>
      <c r="C90" s="553" t="s">
        <v>2147</v>
      </c>
      <c r="D90" s="32" t="s">
        <v>1060</v>
      </c>
      <c r="E90" s="32" t="s">
        <v>1068</v>
      </c>
      <c r="F90" s="246" t="s">
        <v>679</v>
      </c>
    </row>
    <row r="91" spans="1:6" s="32" customFormat="1" x14ac:dyDescent="0.3">
      <c r="A91" s="32" t="s">
        <v>1062</v>
      </c>
      <c r="B91" s="1031" t="s">
        <v>1552</v>
      </c>
      <c r="C91" s="553" t="s">
        <v>2148</v>
      </c>
      <c r="D91" s="32" t="s">
        <v>1060</v>
      </c>
      <c r="E91" s="32" t="s">
        <v>1068</v>
      </c>
      <c r="F91" s="246" t="s">
        <v>1198</v>
      </c>
    </row>
    <row r="92" spans="1:6" s="32" customFormat="1" x14ac:dyDescent="0.3">
      <c r="A92" s="32" t="s">
        <v>1062</v>
      </c>
      <c r="B92" s="1031" t="s">
        <v>1553</v>
      </c>
      <c r="C92" s="553" t="s">
        <v>2149</v>
      </c>
      <c r="D92" s="32" t="s">
        <v>1060</v>
      </c>
      <c r="E92" s="32" t="s">
        <v>1068</v>
      </c>
      <c r="F92" s="246" t="s">
        <v>1199</v>
      </c>
    </row>
    <row r="93" spans="1:6" s="32" customFormat="1" x14ac:dyDescent="0.3">
      <c r="A93" s="32" t="s">
        <v>1062</v>
      </c>
      <c r="B93" s="1031" t="s">
        <v>1772</v>
      </c>
      <c r="C93" s="553" t="s">
        <v>2150</v>
      </c>
      <c r="D93" s="32" t="s">
        <v>1060</v>
      </c>
      <c r="E93" s="32" t="s">
        <v>1068</v>
      </c>
      <c r="F93" s="246" t="s">
        <v>1198</v>
      </c>
    </row>
    <row r="94" spans="1:6" s="32" customFormat="1" x14ac:dyDescent="0.3">
      <c r="A94" s="32" t="s">
        <v>1063</v>
      </c>
      <c r="B94" s="1031" t="s">
        <v>1712</v>
      </c>
      <c r="C94" s="553" t="s">
        <v>2151</v>
      </c>
      <c r="D94" s="32" t="s">
        <v>1060</v>
      </c>
      <c r="E94" s="32" t="s">
        <v>1068</v>
      </c>
      <c r="F94" s="246" t="s">
        <v>1198</v>
      </c>
    </row>
    <row r="95" spans="1:6" s="32" customFormat="1" x14ac:dyDescent="0.3">
      <c r="A95" s="32" t="s">
        <v>1064</v>
      </c>
      <c r="B95" s="1031" t="s">
        <v>1713</v>
      </c>
      <c r="C95" s="553" t="s">
        <v>2152</v>
      </c>
      <c r="D95" s="32" t="s">
        <v>1060</v>
      </c>
      <c r="E95" s="32" t="s">
        <v>1068</v>
      </c>
      <c r="F95" s="246" t="s">
        <v>1198</v>
      </c>
    </row>
    <row r="96" spans="1:6" s="32" customFormat="1" x14ac:dyDescent="0.3">
      <c r="A96" s="32" t="s">
        <v>1062</v>
      </c>
      <c r="B96" s="1031" t="s">
        <v>2383</v>
      </c>
      <c r="C96" s="553" t="s">
        <v>2153</v>
      </c>
      <c r="D96" s="32" t="s">
        <v>1060</v>
      </c>
      <c r="E96" s="32" t="s">
        <v>1068</v>
      </c>
      <c r="F96" s="246" t="s">
        <v>1198</v>
      </c>
    </row>
    <row r="97" spans="1:6" s="32" customFormat="1" x14ac:dyDescent="0.3">
      <c r="A97" s="32" t="s">
        <v>1066</v>
      </c>
      <c r="B97" s="1031" t="s">
        <v>1714</v>
      </c>
      <c r="C97" s="553" t="s">
        <v>680</v>
      </c>
      <c r="D97" s="32" t="s">
        <v>1065</v>
      </c>
      <c r="E97" s="32" t="s">
        <v>1068</v>
      </c>
      <c r="F97" s="32" t="s">
        <v>681</v>
      </c>
    </row>
    <row r="98" spans="1:6" s="32" customFormat="1" x14ac:dyDescent="0.3">
      <c r="A98" s="32" t="s">
        <v>682</v>
      </c>
      <c r="B98" s="1037" t="s">
        <v>683</v>
      </c>
      <c r="C98" s="553" t="s">
        <v>2096</v>
      </c>
      <c r="D98" s="32" t="s">
        <v>684</v>
      </c>
      <c r="E98" s="32" t="s">
        <v>684</v>
      </c>
      <c r="F98" s="32" t="s">
        <v>658</v>
      </c>
    </row>
    <row r="99" spans="1:6" s="32" customFormat="1" x14ac:dyDescent="0.3">
      <c r="A99" s="32" t="s">
        <v>682</v>
      </c>
      <c r="B99" s="1037" t="s">
        <v>654</v>
      </c>
      <c r="C99" s="553" t="s">
        <v>2097</v>
      </c>
      <c r="D99" s="32" t="s">
        <v>684</v>
      </c>
      <c r="E99" s="32" t="s">
        <v>684</v>
      </c>
      <c r="F99" s="32" t="s">
        <v>658</v>
      </c>
    </row>
    <row r="100" spans="1:6" s="32" customFormat="1" x14ac:dyDescent="0.3">
      <c r="A100" s="32" t="s">
        <v>682</v>
      </c>
      <c r="B100" s="1037" t="s">
        <v>685</v>
      </c>
      <c r="C100" s="553" t="s">
        <v>686</v>
      </c>
      <c r="D100" s="32" t="s">
        <v>684</v>
      </c>
      <c r="E100" s="32" t="s">
        <v>684</v>
      </c>
      <c r="F100" s="32" t="s">
        <v>658</v>
      </c>
    </row>
    <row r="101" spans="1:6" s="32" customFormat="1" x14ac:dyDescent="0.3">
      <c r="A101" s="32" t="s">
        <v>682</v>
      </c>
      <c r="B101" s="1037" t="s">
        <v>687</v>
      </c>
      <c r="C101" s="553" t="s">
        <v>2098</v>
      </c>
      <c r="D101" s="32" t="s">
        <v>684</v>
      </c>
      <c r="E101" s="32" t="s">
        <v>684</v>
      </c>
      <c r="F101" s="32" t="s">
        <v>658</v>
      </c>
    </row>
    <row r="102" spans="1:6" s="32" customFormat="1" x14ac:dyDescent="0.3">
      <c r="A102" s="32" t="s">
        <v>682</v>
      </c>
      <c r="B102" s="1037" t="s">
        <v>688</v>
      </c>
      <c r="C102" s="553" t="s">
        <v>2099</v>
      </c>
      <c r="D102" s="32" t="s">
        <v>684</v>
      </c>
      <c r="E102" s="32" t="s">
        <v>684</v>
      </c>
      <c r="F102" s="32" t="s">
        <v>658</v>
      </c>
    </row>
    <row r="103" spans="1:6" s="32" customFormat="1" x14ac:dyDescent="0.3">
      <c r="A103" s="32" t="s">
        <v>682</v>
      </c>
      <c r="B103" s="1037" t="s">
        <v>689</v>
      </c>
      <c r="C103" s="553" t="s">
        <v>2100</v>
      </c>
      <c r="D103" s="32" t="s">
        <v>684</v>
      </c>
      <c r="E103" s="32" t="s">
        <v>684</v>
      </c>
      <c r="F103" s="32" t="s">
        <v>658</v>
      </c>
    </row>
    <row r="104" spans="1:6" s="32" customFormat="1" x14ac:dyDescent="0.3">
      <c r="A104" s="32" t="s">
        <v>682</v>
      </c>
      <c r="B104" s="1037" t="s">
        <v>690</v>
      </c>
      <c r="C104" s="553" t="s">
        <v>2101</v>
      </c>
      <c r="D104" s="32" t="s">
        <v>684</v>
      </c>
      <c r="E104" s="32" t="s">
        <v>684</v>
      </c>
      <c r="F104" s="32" t="s">
        <v>658</v>
      </c>
    </row>
    <row r="105" spans="1:6" s="32" customFormat="1" x14ac:dyDescent="0.3">
      <c r="A105" s="32" t="s">
        <v>682</v>
      </c>
      <c r="B105" s="1037" t="s">
        <v>691</v>
      </c>
      <c r="C105" s="553" t="s">
        <v>692</v>
      </c>
      <c r="D105" s="32" t="s">
        <v>684</v>
      </c>
      <c r="E105" s="32" t="s">
        <v>684</v>
      </c>
      <c r="F105" s="32" t="s">
        <v>658</v>
      </c>
    </row>
    <row r="106" spans="1:6" s="32" customFormat="1" x14ac:dyDescent="0.3">
      <c r="A106" s="32" t="s">
        <v>682</v>
      </c>
      <c r="B106" s="1037" t="s">
        <v>693</v>
      </c>
      <c r="C106" s="553" t="s">
        <v>2102</v>
      </c>
      <c r="D106" s="32" t="s">
        <v>684</v>
      </c>
      <c r="E106" s="32" t="s">
        <v>684</v>
      </c>
      <c r="F106" s="32" t="s">
        <v>658</v>
      </c>
    </row>
    <row r="107" spans="1:6" s="32" customFormat="1" x14ac:dyDescent="0.3">
      <c r="A107" s="32" t="s">
        <v>682</v>
      </c>
      <c r="B107" s="1037" t="s">
        <v>655</v>
      </c>
      <c r="C107" s="553" t="s">
        <v>2103</v>
      </c>
      <c r="D107" s="32" t="s">
        <v>684</v>
      </c>
      <c r="E107" s="32" t="s">
        <v>684</v>
      </c>
      <c r="F107" s="32" t="s">
        <v>658</v>
      </c>
    </row>
    <row r="108" spans="1:6" s="32" customFormat="1" x14ac:dyDescent="0.3">
      <c r="A108" s="32" t="s">
        <v>682</v>
      </c>
      <c r="B108" s="1037" t="s">
        <v>656</v>
      </c>
      <c r="C108" s="553" t="s">
        <v>2104</v>
      </c>
      <c r="D108" s="32" t="s">
        <v>684</v>
      </c>
      <c r="E108" s="32" t="s">
        <v>684</v>
      </c>
      <c r="F108" s="32" t="s">
        <v>658</v>
      </c>
    </row>
    <row r="109" spans="1:6" s="32" customFormat="1" x14ac:dyDescent="0.3">
      <c r="A109" s="32" t="s">
        <v>682</v>
      </c>
      <c r="B109" s="1037" t="s">
        <v>694</v>
      </c>
      <c r="C109" s="553" t="s">
        <v>2105</v>
      </c>
      <c r="D109" s="32" t="s">
        <v>684</v>
      </c>
      <c r="E109" s="32" t="s">
        <v>684</v>
      </c>
      <c r="F109" s="32" t="s">
        <v>770</v>
      </c>
    </row>
    <row r="110" spans="1:6" s="32" customFormat="1" x14ac:dyDescent="0.3">
      <c r="A110" s="32" t="s">
        <v>682</v>
      </c>
      <c r="B110" s="1037" t="s">
        <v>695</v>
      </c>
      <c r="C110" s="553" t="s">
        <v>2106</v>
      </c>
      <c r="D110" s="32" t="s">
        <v>684</v>
      </c>
      <c r="E110" s="32" t="s">
        <v>684</v>
      </c>
      <c r="F110" s="32" t="s">
        <v>770</v>
      </c>
    </row>
    <row r="111" spans="1:6" s="32" customFormat="1" x14ac:dyDescent="0.3">
      <c r="A111" s="32" t="s">
        <v>682</v>
      </c>
      <c r="B111" s="1037" t="s">
        <v>696</v>
      </c>
      <c r="C111" s="553" t="s">
        <v>2107</v>
      </c>
      <c r="D111" s="32" t="s">
        <v>684</v>
      </c>
      <c r="E111" s="32" t="s">
        <v>684</v>
      </c>
      <c r="F111" s="32" t="s">
        <v>771</v>
      </c>
    </row>
    <row r="112" spans="1:6" s="32" customFormat="1" x14ac:dyDescent="0.3">
      <c r="A112" s="32" t="s">
        <v>682</v>
      </c>
      <c r="B112" s="1037" t="s">
        <v>697</v>
      </c>
      <c r="C112" s="553" t="s">
        <v>2108</v>
      </c>
      <c r="D112" s="32" t="s">
        <v>684</v>
      </c>
      <c r="E112" s="32" t="s">
        <v>684</v>
      </c>
      <c r="F112" s="32" t="s">
        <v>772</v>
      </c>
    </row>
    <row r="113" spans="1:6" s="32" customFormat="1" ht="14.25" customHeight="1" x14ac:dyDescent="0.3">
      <c r="A113" s="32" t="s">
        <v>682</v>
      </c>
      <c r="B113" s="1037" t="s">
        <v>1555</v>
      </c>
      <c r="C113" s="553" t="s">
        <v>2109</v>
      </c>
      <c r="D113" s="32" t="s">
        <v>684</v>
      </c>
      <c r="E113" s="32" t="s">
        <v>684</v>
      </c>
      <c r="F113" s="32" t="s">
        <v>2384</v>
      </c>
    </row>
    <row r="114" spans="1:6" s="32" customFormat="1" x14ac:dyDescent="0.3">
      <c r="A114" s="32" t="s">
        <v>682</v>
      </c>
      <c r="B114" s="1037" t="s">
        <v>1556</v>
      </c>
      <c r="C114" s="553" t="s">
        <v>2110</v>
      </c>
      <c r="D114" s="32" t="s">
        <v>684</v>
      </c>
      <c r="E114" s="32" t="s">
        <v>684</v>
      </c>
      <c r="F114" s="32" t="s">
        <v>2384</v>
      </c>
    </row>
    <row r="115" spans="1:6" s="32" customFormat="1" x14ac:dyDescent="0.3">
      <c r="A115" s="32" t="s">
        <v>698</v>
      </c>
      <c r="B115" s="1037" t="s">
        <v>1557</v>
      </c>
      <c r="C115" s="553" t="s">
        <v>2131</v>
      </c>
      <c r="D115" s="32" t="s">
        <v>684</v>
      </c>
      <c r="E115" s="32" t="s">
        <v>684</v>
      </c>
      <c r="F115" s="32" t="s">
        <v>668</v>
      </c>
    </row>
    <row r="116" spans="1:6" s="32" customFormat="1" x14ac:dyDescent="0.3">
      <c r="A116" s="32" t="s">
        <v>698</v>
      </c>
      <c r="B116" s="1037" t="s">
        <v>1558</v>
      </c>
      <c r="C116" s="553" t="s">
        <v>2111</v>
      </c>
      <c r="D116" s="32" t="s">
        <v>684</v>
      </c>
      <c r="E116" s="32" t="s">
        <v>684</v>
      </c>
      <c r="F116" s="32" t="s">
        <v>673</v>
      </c>
    </row>
    <row r="117" spans="1:6" s="32" customFormat="1" x14ac:dyDescent="0.3">
      <c r="A117" s="32" t="s">
        <v>698</v>
      </c>
      <c r="B117" s="1037" t="s">
        <v>1559</v>
      </c>
      <c r="C117" s="553" t="s">
        <v>1247</v>
      </c>
      <c r="D117" s="32" t="s">
        <v>684</v>
      </c>
      <c r="E117" s="32" t="s">
        <v>684</v>
      </c>
      <c r="F117" s="32" t="s">
        <v>673</v>
      </c>
    </row>
    <row r="118" spans="1:6" s="32" customFormat="1" x14ac:dyDescent="0.3">
      <c r="A118" s="32" t="s">
        <v>698</v>
      </c>
      <c r="B118" s="1037" t="s">
        <v>1560</v>
      </c>
      <c r="C118" s="553" t="s">
        <v>1248</v>
      </c>
      <c r="D118" s="32" t="s">
        <v>684</v>
      </c>
      <c r="E118" s="32" t="s">
        <v>684</v>
      </c>
      <c r="F118" s="32" t="s">
        <v>773</v>
      </c>
    </row>
    <row r="119" spans="1:6" s="32" customFormat="1" x14ac:dyDescent="0.3">
      <c r="A119" s="32" t="s">
        <v>698</v>
      </c>
      <c r="B119" s="1037" t="s">
        <v>1561</v>
      </c>
      <c r="C119" s="553" t="s">
        <v>1249</v>
      </c>
      <c r="D119" s="32" t="s">
        <v>684</v>
      </c>
      <c r="E119" s="32" t="s">
        <v>684</v>
      </c>
      <c r="F119" s="32" t="s">
        <v>773</v>
      </c>
    </row>
    <row r="120" spans="1:6" s="32" customFormat="1" x14ac:dyDescent="0.3">
      <c r="A120" s="32" t="s">
        <v>698</v>
      </c>
      <c r="B120" s="1037" t="s">
        <v>1562</v>
      </c>
      <c r="C120" s="553" t="s">
        <v>2132</v>
      </c>
      <c r="D120" s="32" t="s">
        <v>684</v>
      </c>
      <c r="E120" s="32" t="s">
        <v>684</v>
      </c>
      <c r="F120" s="32" t="s">
        <v>673</v>
      </c>
    </row>
    <row r="121" spans="1:6" s="32" customFormat="1" x14ac:dyDescent="0.3">
      <c r="A121" s="32" t="s">
        <v>698</v>
      </c>
      <c r="B121" s="1037" t="s">
        <v>1563</v>
      </c>
      <c r="C121" s="553" t="s">
        <v>2133</v>
      </c>
      <c r="D121" s="32" t="s">
        <v>684</v>
      </c>
      <c r="E121" s="32" t="s">
        <v>684</v>
      </c>
      <c r="F121" s="32" t="s">
        <v>1254</v>
      </c>
    </row>
    <row r="122" spans="1:6" s="32" customFormat="1" x14ac:dyDescent="0.3">
      <c r="A122" s="32" t="s">
        <v>698</v>
      </c>
      <c r="B122" s="1037" t="s">
        <v>1564</v>
      </c>
      <c r="C122" s="553" t="s">
        <v>2134</v>
      </c>
      <c r="D122" s="32" t="s">
        <v>684</v>
      </c>
      <c r="E122" s="32" t="s">
        <v>684</v>
      </c>
      <c r="F122" s="32" t="s">
        <v>1254</v>
      </c>
    </row>
    <row r="123" spans="1:6" s="32" customFormat="1" x14ac:dyDescent="0.3">
      <c r="A123" s="32" t="s">
        <v>698</v>
      </c>
      <c r="B123" s="1037" t="s">
        <v>1565</v>
      </c>
      <c r="C123" s="553" t="s">
        <v>1250</v>
      </c>
      <c r="D123" s="32" t="s">
        <v>684</v>
      </c>
      <c r="E123" s="32" t="s">
        <v>684</v>
      </c>
      <c r="F123" s="32" t="s">
        <v>671</v>
      </c>
    </row>
    <row r="124" spans="1:6" s="32" customFormat="1" x14ac:dyDescent="0.3">
      <c r="A124" s="32" t="s">
        <v>698</v>
      </c>
      <c r="B124" s="1037" t="s">
        <v>1566</v>
      </c>
      <c r="C124" s="553" t="s">
        <v>1251</v>
      </c>
      <c r="D124" s="32" t="s">
        <v>684</v>
      </c>
      <c r="E124" s="32" t="s">
        <v>684</v>
      </c>
      <c r="F124" s="32" t="s">
        <v>671</v>
      </c>
    </row>
    <row r="125" spans="1:6" s="32" customFormat="1" x14ac:dyDescent="0.3">
      <c r="A125" s="32" t="s">
        <v>698</v>
      </c>
      <c r="B125" s="1037" t="s">
        <v>1567</v>
      </c>
      <c r="C125" s="553" t="s">
        <v>1715</v>
      </c>
      <c r="D125" s="32" t="s">
        <v>684</v>
      </c>
      <c r="E125" s="32" t="s">
        <v>684</v>
      </c>
      <c r="F125" s="32" t="s">
        <v>1255</v>
      </c>
    </row>
    <row r="126" spans="1:6" s="32" customFormat="1" x14ac:dyDescent="0.3">
      <c r="A126" s="32" t="s">
        <v>698</v>
      </c>
      <c r="B126" s="1037" t="s">
        <v>1568</v>
      </c>
      <c r="C126" s="553" t="s">
        <v>1252</v>
      </c>
      <c r="D126" s="32" t="s">
        <v>684</v>
      </c>
      <c r="E126" s="32" t="s">
        <v>684</v>
      </c>
      <c r="F126" s="32" t="s">
        <v>1143</v>
      </c>
    </row>
    <row r="127" spans="1:6" s="32" customFormat="1" x14ac:dyDescent="0.3">
      <c r="A127" s="32" t="s">
        <v>698</v>
      </c>
      <c r="B127" s="1037" t="s">
        <v>1569</v>
      </c>
      <c r="C127" s="553" t="s">
        <v>699</v>
      </c>
      <c r="D127" s="32" t="s">
        <v>684</v>
      </c>
      <c r="E127" s="32" t="s">
        <v>684</v>
      </c>
      <c r="F127" s="32" t="s">
        <v>2385</v>
      </c>
    </row>
    <row r="128" spans="1:6" s="32" customFormat="1" x14ac:dyDescent="0.3">
      <c r="A128" s="32" t="s">
        <v>698</v>
      </c>
      <c r="B128" s="1037" t="s">
        <v>1570</v>
      </c>
      <c r="C128" s="553" t="s">
        <v>700</v>
      </c>
      <c r="D128" s="32" t="s">
        <v>684</v>
      </c>
      <c r="E128" s="32" t="s">
        <v>684</v>
      </c>
      <c r="F128" s="32" t="s">
        <v>2385</v>
      </c>
    </row>
    <row r="129" spans="1:6" s="32" customFormat="1" x14ac:dyDescent="0.3">
      <c r="A129" s="32" t="s">
        <v>698</v>
      </c>
      <c r="B129" s="1037" t="s">
        <v>1571</v>
      </c>
      <c r="C129" s="553" t="s">
        <v>701</v>
      </c>
      <c r="D129" s="32" t="s">
        <v>684</v>
      </c>
      <c r="E129" s="32" t="s">
        <v>684</v>
      </c>
      <c r="F129" s="32" t="s">
        <v>2385</v>
      </c>
    </row>
    <row r="130" spans="1:6" s="32" customFormat="1" x14ac:dyDescent="0.3">
      <c r="A130" s="32" t="s">
        <v>698</v>
      </c>
      <c r="B130" s="1037" t="s">
        <v>1572</v>
      </c>
      <c r="C130" s="553" t="s">
        <v>1573</v>
      </c>
      <c r="D130" s="32" t="s">
        <v>684</v>
      </c>
      <c r="E130" s="32" t="s">
        <v>684</v>
      </c>
      <c r="F130" s="32" t="s">
        <v>2385</v>
      </c>
    </row>
    <row r="131" spans="1:6" s="32" customFormat="1" x14ac:dyDescent="0.3">
      <c r="A131" s="32" t="s">
        <v>698</v>
      </c>
      <c r="B131" s="1037" t="s">
        <v>1574</v>
      </c>
      <c r="C131" s="553" t="s">
        <v>1716</v>
      </c>
      <c r="D131" s="32" t="s">
        <v>684</v>
      </c>
      <c r="E131" s="32" t="s">
        <v>684</v>
      </c>
      <c r="F131" s="32" t="s">
        <v>2386</v>
      </c>
    </row>
    <row r="132" spans="1:6" s="32" customFormat="1" x14ac:dyDescent="0.3">
      <c r="A132" s="32" t="s">
        <v>698</v>
      </c>
      <c r="B132" s="1037" t="s">
        <v>1575</v>
      </c>
      <c r="C132" s="553" t="s">
        <v>2112</v>
      </c>
      <c r="D132" s="32" t="s">
        <v>684</v>
      </c>
      <c r="E132" s="32" t="s">
        <v>684</v>
      </c>
      <c r="F132" s="32" t="s">
        <v>1145</v>
      </c>
    </row>
    <row r="133" spans="1:6" s="32" customFormat="1" x14ac:dyDescent="0.3">
      <c r="A133" s="32" t="s">
        <v>698</v>
      </c>
      <c r="B133" s="1037" t="s">
        <v>1576</v>
      </c>
      <c r="C133" s="553" t="s">
        <v>1253</v>
      </c>
      <c r="D133" s="32" t="s">
        <v>684</v>
      </c>
      <c r="E133" s="32" t="s">
        <v>684</v>
      </c>
      <c r="F133" s="32" t="s">
        <v>1142</v>
      </c>
    </row>
    <row r="134" spans="1:6" s="32" customFormat="1" x14ac:dyDescent="0.3">
      <c r="A134" s="32" t="s">
        <v>1067</v>
      </c>
      <c r="B134" s="1037" t="s">
        <v>1577</v>
      </c>
      <c r="C134" s="553" t="s">
        <v>2154</v>
      </c>
      <c r="D134" s="32" t="s">
        <v>684</v>
      </c>
      <c r="E134" s="32" t="s">
        <v>684</v>
      </c>
      <c r="F134" s="32" t="s">
        <v>1579</v>
      </c>
    </row>
    <row r="135" spans="1:6" s="32" customFormat="1" x14ac:dyDescent="0.3">
      <c r="A135" s="32" t="s">
        <v>1067</v>
      </c>
      <c r="B135" s="1037" t="s">
        <v>1578</v>
      </c>
      <c r="C135" s="553" t="s">
        <v>2155</v>
      </c>
      <c r="D135" s="32" t="s">
        <v>684</v>
      </c>
      <c r="E135" s="32" t="s">
        <v>684</v>
      </c>
      <c r="F135" s="32" t="s">
        <v>1579</v>
      </c>
    </row>
    <row r="136" spans="1:6" s="32" customFormat="1" x14ac:dyDescent="0.3">
      <c r="A136" s="32" t="s">
        <v>1067</v>
      </c>
      <c r="B136" s="1037" t="s">
        <v>1580</v>
      </c>
      <c r="C136" s="553" t="s">
        <v>2156</v>
      </c>
      <c r="D136" s="32" t="s">
        <v>684</v>
      </c>
      <c r="E136" s="32" t="s">
        <v>684</v>
      </c>
      <c r="F136" s="32" t="s">
        <v>1579</v>
      </c>
    </row>
    <row r="137" spans="1:6" s="32" customFormat="1" x14ac:dyDescent="0.3">
      <c r="A137" s="32" t="s">
        <v>1067</v>
      </c>
      <c r="B137" s="1037" t="s">
        <v>1581</v>
      </c>
      <c r="C137" s="553" t="s">
        <v>2146</v>
      </c>
      <c r="D137" s="32" t="s">
        <v>684</v>
      </c>
      <c r="E137" s="32" t="s">
        <v>684</v>
      </c>
      <c r="F137" s="32" t="s">
        <v>1579</v>
      </c>
    </row>
    <row r="138" spans="1:6" s="32" customFormat="1" x14ac:dyDescent="0.3">
      <c r="A138" s="32" t="s">
        <v>1067</v>
      </c>
      <c r="B138" s="1037" t="s">
        <v>1256</v>
      </c>
      <c r="C138" s="553" t="s">
        <v>2157</v>
      </c>
      <c r="D138" s="32" t="s">
        <v>684</v>
      </c>
      <c r="E138" s="32" t="s">
        <v>684</v>
      </c>
      <c r="F138" s="32" t="s">
        <v>1579</v>
      </c>
    </row>
    <row r="139" spans="1:6" s="32" customFormat="1" x14ac:dyDescent="0.3">
      <c r="A139" s="32" t="s">
        <v>1258</v>
      </c>
      <c r="B139" s="1037" t="s">
        <v>1257</v>
      </c>
      <c r="C139" s="553" t="s">
        <v>2113</v>
      </c>
      <c r="D139" s="32" t="s">
        <v>684</v>
      </c>
      <c r="E139" s="32" t="s">
        <v>684</v>
      </c>
      <c r="F139" s="32" t="s">
        <v>774</v>
      </c>
    </row>
    <row r="140" spans="1:6" s="32" customFormat="1" x14ac:dyDescent="0.3">
      <c r="A140" s="32" t="s">
        <v>1258</v>
      </c>
      <c r="B140" s="1037" t="s">
        <v>1582</v>
      </c>
      <c r="C140" s="553" t="s">
        <v>702</v>
      </c>
      <c r="D140" s="32" t="s">
        <v>684</v>
      </c>
      <c r="E140" s="32" t="s">
        <v>684</v>
      </c>
      <c r="F140" s="32" t="s">
        <v>775</v>
      </c>
    </row>
    <row r="141" spans="1:6" s="32" customFormat="1" x14ac:dyDescent="0.3">
      <c r="B141" s="1037"/>
      <c r="C141" s="553"/>
    </row>
    <row r="142" spans="1:6" x14ac:dyDescent="0.3">
      <c r="A142" s="32"/>
      <c r="B142" s="1037"/>
      <c r="C142" s="75"/>
    </row>
    <row r="143" spans="1:6" x14ac:dyDescent="0.3">
      <c r="A143" s="516" t="s">
        <v>704</v>
      </c>
      <c r="B143" s="1037"/>
      <c r="C143" s="75"/>
    </row>
    <row r="144" spans="1:6" x14ac:dyDescent="0.3">
      <c r="A144" s="55" t="s">
        <v>2073</v>
      </c>
    </row>
    <row r="145" spans="1:1" x14ac:dyDescent="0.3">
      <c r="A145" s="124" t="s">
        <v>1470</v>
      </c>
    </row>
    <row r="146" spans="1:1" x14ac:dyDescent="0.3">
      <c r="A146" s="124" t="s">
        <v>705</v>
      </c>
    </row>
    <row r="147" spans="1:1" x14ac:dyDescent="0.3">
      <c r="A147" s="124" t="s">
        <v>1471</v>
      </c>
    </row>
    <row r="148" spans="1:1" x14ac:dyDescent="0.3">
      <c r="A148" s="124" t="s">
        <v>706</v>
      </c>
    </row>
    <row r="149" spans="1:1" x14ac:dyDescent="0.3">
      <c r="A149" s="124" t="s">
        <v>707</v>
      </c>
    </row>
    <row r="150" spans="1:1" x14ac:dyDescent="0.3">
      <c r="A150" s="124" t="s">
        <v>708</v>
      </c>
    </row>
    <row r="151" spans="1:1" x14ac:dyDescent="0.3">
      <c r="A151" s="124" t="s">
        <v>709</v>
      </c>
    </row>
    <row r="152" spans="1:1" x14ac:dyDescent="0.3">
      <c r="A152" s="124" t="s">
        <v>710</v>
      </c>
    </row>
    <row r="153" spans="1:1" x14ac:dyDescent="0.3">
      <c r="A153" s="124" t="s">
        <v>1159</v>
      </c>
    </row>
    <row r="154" spans="1:1" x14ac:dyDescent="0.3">
      <c r="A154" s="124" t="s">
        <v>711</v>
      </c>
    </row>
    <row r="155" spans="1:1" x14ac:dyDescent="0.3">
      <c r="A155" s="124" t="s">
        <v>712</v>
      </c>
    </row>
    <row r="156" spans="1:1" x14ac:dyDescent="0.3">
      <c r="A156" s="124" t="s">
        <v>713</v>
      </c>
    </row>
    <row r="157" spans="1:1" x14ac:dyDescent="0.3">
      <c r="A157" s="124" t="s">
        <v>714</v>
      </c>
    </row>
    <row r="158" spans="1:1" x14ac:dyDescent="0.3">
      <c r="A158" s="124" t="s">
        <v>1472</v>
      </c>
    </row>
    <row r="159" spans="1:1" x14ac:dyDescent="0.3">
      <c r="A159" s="124" t="s">
        <v>715</v>
      </c>
    </row>
    <row r="160" spans="1:1" x14ac:dyDescent="0.3">
      <c r="A160" s="124" t="s">
        <v>716</v>
      </c>
    </row>
    <row r="161" spans="1:1" x14ac:dyDescent="0.3">
      <c r="A161" s="124" t="s">
        <v>717</v>
      </c>
    </row>
    <row r="162" spans="1:1" x14ac:dyDescent="0.3">
      <c r="A162" s="124" t="s">
        <v>718</v>
      </c>
    </row>
    <row r="163" spans="1:1" x14ac:dyDescent="0.3">
      <c r="A163" s="124" t="s">
        <v>1473</v>
      </c>
    </row>
    <row r="164" spans="1:1" x14ac:dyDescent="0.3">
      <c r="A164" s="124" t="s">
        <v>719</v>
      </c>
    </row>
    <row r="165" spans="1:1" x14ac:dyDescent="0.3">
      <c r="A165" s="124" t="s">
        <v>720</v>
      </c>
    </row>
    <row r="166" spans="1:1" x14ac:dyDescent="0.3">
      <c r="A166" s="124" t="s">
        <v>721</v>
      </c>
    </row>
    <row r="167" spans="1:1" x14ac:dyDescent="0.3">
      <c r="A167" s="124" t="s">
        <v>1160</v>
      </c>
    </row>
    <row r="168" spans="1:1" x14ac:dyDescent="0.3">
      <c r="A168" s="124" t="s">
        <v>722</v>
      </c>
    </row>
    <row r="169" spans="1:1" x14ac:dyDescent="0.3">
      <c r="A169" s="124" t="s">
        <v>723</v>
      </c>
    </row>
    <row r="170" spans="1:1" x14ac:dyDescent="0.3">
      <c r="A170" s="124" t="s">
        <v>724</v>
      </c>
    </row>
    <row r="171" spans="1:1" x14ac:dyDescent="0.3">
      <c r="A171" s="124" t="s">
        <v>725</v>
      </c>
    </row>
    <row r="172" spans="1:1" x14ac:dyDescent="0.3">
      <c r="A172" s="124" t="s">
        <v>726</v>
      </c>
    </row>
    <row r="173" spans="1:1" x14ac:dyDescent="0.3">
      <c r="A173" s="124" t="s">
        <v>1474</v>
      </c>
    </row>
    <row r="174" spans="1:1" x14ac:dyDescent="0.3">
      <c r="A174" s="124" t="s">
        <v>1475</v>
      </c>
    </row>
    <row r="175" spans="1:1" x14ac:dyDescent="0.3">
      <c r="A175" s="124" t="s">
        <v>1476</v>
      </c>
    </row>
    <row r="176" spans="1:1" x14ac:dyDescent="0.3">
      <c r="A176" s="124" t="s">
        <v>727</v>
      </c>
    </row>
    <row r="177" spans="1:1" x14ac:dyDescent="0.3">
      <c r="A177" s="124" t="s">
        <v>1477</v>
      </c>
    </row>
    <row r="178" spans="1:1" x14ac:dyDescent="0.3">
      <c r="A178" s="124" t="s">
        <v>1478</v>
      </c>
    </row>
    <row r="179" spans="1:1" x14ac:dyDescent="0.3">
      <c r="A179" s="124" t="s">
        <v>728</v>
      </c>
    </row>
    <row r="180" spans="1:1" x14ac:dyDescent="0.3">
      <c r="A180" s="124" t="s">
        <v>1479</v>
      </c>
    </row>
    <row r="181" spans="1:1" x14ac:dyDescent="0.3">
      <c r="A181" s="124" t="s">
        <v>1480</v>
      </c>
    </row>
    <row r="182" spans="1:1" x14ac:dyDescent="0.3">
      <c r="A182" s="124" t="s">
        <v>729</v>
      </c>
    </row>
    <row r="183" spans="1:1" x14ac:dyDescent="0.3">
      <c r="A183" s="124" t="s">
        <v>730</v>
      </c>
    </row>
    <row r="184" spans="1:1" x14ac:dyDescent="0.3">
      <c r="A184" s="124" t="s">
        <v>731</v>
      </c>
    </row>
    <row r="185" spans="1:1" x14ac:dyDescent="0.3">
      <c r="A185" s="124" t="s">
        <v>732</v>
      </c>
    </row>
    <row r="186" spans="1:1" x14ac:dyDescent="0.3">
      <c r="A186" s="124" t="s">
        <v>733</v>
      </c>
    </row>
    <row r="187" spans="1:1" x14ac:dyDescent="0.3">
      <c r="A187" s="124" t="s">
        <v>1481</v>
      </c>
    </row>
    <row r="188" spans="1:1" x14ac:dyDescent="0.3">
      <c r="A188" s="124" t="s">
        <v>734</v>
      </c>
    </row>
    <row r="189" spans="1:1" x14ac:dyDescent="0.3">
      <c r="A189" s="124" t="s">
        <v>1482</v>
      </c>
    </row>
    <row r="190" spans="1:1" x14ac:dyDescent="0.3">
      <c r="A190" s="124" t="s">
        <v>735</v>
      </c>
    </row>
    <row r="191" spans="1:1" x14ac:dyDescent="0.3">
      <c r="A191" s="124" t="s">
        <v>736</v>
      </c>
    </row>
    <row r="192" spans="1:1" x14ac:dyDescent="0.3">
      <c r="A192" s="124" t="s">
        <v>1161</v>
      </c>
    </row>
    <row r="193" spans="1:1" x14ac:dyDescent="0.3">
      <c r="A193" s="124" t="s">
        <v>737</v>
      </c>
    </row>
    <row r="194" spans="1:1" x14ac:dyDescent="0.3">
      <c r="A194" s="124" t="s">
        <v>738</v>
      </c>
    </row>
    <row r="195" spans="1:1" x14ac:dyDescent="0.3">
      <c r="A195" s="124" t="s">
        <v>739</v>
      </c>
    </row>
    <row r="196" spans="1:1" x14ac:dyDescent="0.3">
      <c r="A196" s="124" t="s">
        <v>740</v>
      </c>
    </row>
    <row r="197" spans="1:1" x14ac:dyDescent="0.3">
      <c r="A197" s="124" t="s">
        <v>741</v>
      </c>
    </row>
    <row r="198" spans="1:1" x14ac:dyDescent="0.3">
      <c r="A198" s="124" t="s">
        <v>742</v>
      </c>
    </row>
    <row r="199" spans="1:1" x14ac:dyDescent="0.3">
      <c r="A199" s="124" t="s">
        <v>743</v>
      </c>
    </row>
    <row r="200" spans="1:1" x14ac:dyDescent="0.3">
      <c r="A200" s="124" t="s">
        <v>1162</v>
      </c>
    </row>
    <row r="201" spans="1:1" x14ac:dyDescent="0.3">
      <c r="A201" s="124" t="s">
        <v>1163</v>
      </c>
    </row>
    <row r="202" spans="1:1" x14ac:dyDescent="0.3">
      <c r="A202" s="124" t="s">
        <v>744</v>
      </c>
    </row>
    <row r="203" spans="1:1" x14ac:dyDescent="0.3">
      <c r="A203" s="124" t="s">
        <v>745</v>
      </c>
    </row>
    <row r="204" spans="1:1" x14ac:dyDescent="0.3">
      <c r="A204" s="124" t="s">
        <v>746</v>
      </c>
    </row>
    <row r="205" spans="1:1" x14ac:dyDescent="0.3">
      <c r="A205" s="124" t="s">
        <v>1164</v>
      </c>
    </row>
    <row r="206" spans="1:1" x14ac:dyDescent="0.3">
      <c r="A206" s="124" t="s">
        <v>747</v>
      </c>
    </row>
    <row r="207" spans="1:1" x14ac:dyDescent="0.3">
      <c r="A207" s="124" t="s">
        <v>748</v>
      </c>
    </row>
    <row r="208" spans="1:1" x14ac:dyDescent="0.3">
      <c r="A208" s="124" t="s">
        <v>749</v>
      </c>
    </row>
    <row r="209" spans="1:1" x14ac:dyDescent="0.3">
      <c r="A209" s="124" t="s">
        <v>1483</v>
      </c>
    </row>
    <row r="210" spans="1:1" x14ac:dyDescent="0.3">
      <c r="A210" s="124" t="s">
        <v>1484</v>
      </c>
    </row>
    <row r="211" spans="1:1" x14ac:dyDescent="0.3">
      <c r="A211" s="124" t="s">
        <v>750</v>
      </c>
    </row>
    <row r="212" spans="1:1" x14ac:dyDescent="0.3">
      <c r="A212" s="124" t="s">
        <v>1485</v>
      </c>
    </row>
    <row r="213" spans="1:1" x14ac:dyDescent="0.3">
      <c r="A213" s="124" t="s">
        <v>1486</v>
      </c>
    </row>
    <row r="214" spans="1:1" x14ac:dyDescent="0.3">
      <c r="A214" s="124" t="s">
        <v>1487</v>
      </c>
    </row>
    <row r="215" spans="1:1" x14ac:dyDescent="0.3">
      <c r="A215" s="124" t="s">
        <v>751</v>
      </c>
    </row>
    <row r="216" spans="1:1" x14ac:dyDescent="0.3">
      <c r="A216" s="124" t="s">
        <v>752</v>
      </c>
    </row>
    <row r="217" spans="1:1" x14ac:dyDescent="0.3">
      <c r="A217" s="124" t="s">
        <v>1165</v>
      </c>
    </row>
    <row r="218" spans="1:1" x14ac:dyDescent="0.3">
      <c r="A218" s="124" t="s">
        <v>753</v>
      </c>
    </row>
    <row r="219" spans="1:1" x14ac:dyDescent="0.3">
      <c r="A219" s="124" t="s">
        <v>754</v>
      </c>
    </row>
    <row r="220" spans="1:1" x14ac:dyDescent="0.3">
      <c r="A220" s="124" t="s">
        <v>755</v>
      </c>
    </row>
    <row r="221" spans="1:1" x14ac:dyDescent="0.3">
      <c r="A221" s="124" t="s">
        <v>756</v>
      </c>
    </row>
    <row r="222" spans="1:1" x14ac:dyDescent="0.3">
      <c r="A222" s="124" t="s">
        <v>757</v>
      </c>
    </row>
    <row r="223" spans="1:1" x14ac:dyDescent="0.3">
      <c r="A223" s="124" t="s">
        <v>758</v>
      </c>
    </row>
    <row r="224" spans="1:1" x14ac:dyDescent="0.3">
      <c r="A224" s="124" t="s">
        <v>759</v>
      </c>
    </row>
    <row r="225" spans="1:1" x14ac:dyDescent="0.3">
      <c r="A225" s="124" t="s">
        <v>760</v>
      </c>
    </row>
    <row r="226" spans="1:1" x14ac:dyDescent="0.3">
      <c r="A226" s="124" t="s">
        <v>1488</v>
      </c>
    </row>
    <row r="227" spans="1:1" x14ac:dyDescent="0.3">
      <c r="A227" s="124" t="s">
        <v>1489</v>
      </c>
    </row>
    <row r="228" spans="1:1" x14ac:dyDescent="0.3">
      <c r="A228" s="124" t="s">
        <v>761</v>
      </c>
    </row>
    <row r="229" spans="1:1" x14ac:dyDescent="0.3">
      <c r="A229" s="124" t="s">
        <v>762</v>
      </c>
    </row>
    <row r="230" spans="1:1" x14ac:dyDescent="0.3">
      <c r="A230" s="124" t="s">
        <v>763</v>
      </c>
    </row>
    <row r="231" spans="1:1" x14ac:dyDescent="0.3">
      <c r="A231" s="124" t="s">
        <v>1490</v>
      </c>
    </row>
    <row r="232" spans="1:1" x14ac:dyDescent="0.3">
      <c r="A232" s="124" t="s">
        <v>764</v>
      </c>
    </row>
    <row r="233" spans="1:1" x14ac:dyDescent="0.3">
      <c r="A233" s="124" t="s">
        <v>765</v>
      </c>
    </row>
    <row r="234" spans="1:1" x14ac:dyDescent="0.3">
      <c r="A234" s="124" t="s">
        <v>766</v>
      </c>
    </row>
    <row r="235" spans="1:1" x14ac:dyDescent="0.3">
      <c r="A235" s="124" t="s">
        <v>767</v>
      </c>
    </row>
    <row r="236" spans="1:1" x14ac:dyDescent="0.3">
      <c r="A236" s="124" t="s">
        <v>1166</v>
      </c>
    </row>
    <row r="237" spans="1:1" x14ac:dyDescent="0.3">
      <c r="A237" s="124" t="s">
        <v>1491</v>
      </c>
    </row>
  </sheetData>
  <hyperlinks>
    <hyperlink ref="C4:C10" location="'K3.1 Sociálne poistenie'!A1" display="Počet prípadov a priemerná výška nemocenských dávok v roku 2018"/>
    <hyperlink ref="C21:C29" location="'K3.3 Štátna sociálna podpora'!A1" display="Prídavok na dieťa"/>
    <hyperlink ref="C28:C46" location="'K3.4 Sociálna pomoc'!A1" display="Sumy pomoci v hmotnej núdzi a osobitného príspevku platné v roku 2018"/>
    <hyperlink ref="C45:C54" location="'K3.4.4 Sociálpráv.ochrana detí'!A1" display="Počet detí, pre ktoré sa vykonávala v rokoch 2017 a 2018 sociálna kuratela"/>
    <hyperlink ref="C89:C90" location="'K3.4.9 ESSPROS príjmy'!A1" display="Štruktúra príjmov na sociálnu ochranu v EU28 v roku 2016"/>
    <hyperlink ref="C91:C96" location="'K3.4.9 ESSPROS výdavky'!A1" display="Hrubé výdavky na sociálnu ochranu v PPS na obyvateľa a v % HDP, 2016"/>
    <hyperlink ref="C94" location="'K3.4.9 ESSPROS testované dávky'!A1" display="Testované dávky sociálnej ochrany (% zo všetkých sociálnych dávok), 2016*"/>
    <hyperlink ref="C95" location="'K3.4.9 ESSPROS dôchodky'!A1" display="Výdavky na dôchodky, 2016"/>
    <hyperlink ref="C97" location="'K3.5 ESF a EFRO'!A1" display="Podiel prioritných osí na celkovej alokácii OP ĽZ"/>
    <hyperlink ref="C98:C112" location="'Príloha ku kapitole 3 - 1.časť'!A1" display="Výdavky základného fondu nemocenského poistenia (ZFNP) a nemocenské dávky v roku 2018"/>
    <hyperlink ref="C115:C133" location="'Príloha ku kapitole 3 - 2.časť'!A1" display="Počet poberateľov a čerpanie finančných prostriedkov na resocializačný príspevok v rokoch 2017 a 2018"/>
    <hyperlink ref="C134:C138" location="'Príloha ku kapitole 3 - 3.časť'!A1" display="Hrubé výdavky na sociálnu ochranu, 2016"/>
    <hyperlink ref="C139:C140" location="'Príloha ku kapitole 3 - 4.časť'!A1" display="Vyhlásené vyzvania pre národné projekty a dopytovo-orientované výzvy za rok 2018"/>
    <hyperlink ref="C11:C20" location="'K3.2 Dôchodkové sporenie'!A1" display="Rozdelenie majetku v dôchodkových fondoch k 31.12.2018 (v mil. eur)"/>
    <hyperlink ref="C41:C42" location="'K3.4 Sociálna pomoc'!A1" display="Regionálne rozdelenie detí, na ktoré sa poskytla dotácia na stravu 2019 (priemer)"/>
    <hyperlink ref="C57" location="'K3.4.6 ŤZP a kompenzácie'!A1" display="Počet platných preukazov"/>
    <hyperlink ref="C130" location="'Príloha ku kapitole 3 - 2.časť'!A1" display="Počet poberateľov a čerpanie finančných prostriedkov na resocializačný príspevok v rokoch 2017 a 2018"/>
    <hyperlink ref="C6" location="'K3.1 Sociálne poistenie'!A1" display="Počet prípadov a priemerná výška nemocenských dávok v roku 2018"/>
    <hyperlink ref="C7" location="'K3.1 Sociálne poistenie'!A1" display="Počet prípadov a priemerná výška nemocenských dávok v roku 2018"/>
    <hyperlink ref="C43" location="'K3.4 Sociálna pomoc'!A1" display="Regionálne rozdelenie detí, na ktoré sa poskytla dotácia na stravu 2019 (priemer)"/>
    <hyperlink ref="C44" location="'K3.4 Sociálna pomoc'!A1" display="Regionálne rozdelenie detí, na ktoré sa poskytla dotácia na stravu 2019 (priemer)"/>
    <hyperlink ref="C63:C85" location="'K3.4.7 a 8 Soc.služby a dotácie'!A1" display="Poskytovatelia sociálnych služieb"/>
    <hyperlink ref="C86" location="'K3.4.7 a 8 Soc.služby a dotácie'!A1" display="Poskytovatelia sociálnych služieb"/>
    <hyperlink ref="C30" location="'K3.4 Sociálna pomoc'!A1" display="Sumy pomoci v hmotnej núdzi a osobitného príspevku platné v roku 2018"/>
    <hyperlink ref="C87" location="'K3.4.7 a 8 Soc.služby a dotácie'!A1" display="Poskytovatelia sociálnych služie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AH63"/>
  <sheetViews>
    <sheetView zoomScale="80" zoomScaleNormal="80" workbookViewId="0">
      <selection activeCell="F26" sqref="F26"/>
    </sheetView>
  </sheetViews>
  <sheetFormatPr defaultRowHeight="16.5" x14ac:dyDescent="0.3"/>
  <cols>
    <col min="1" max="1" width="7.5703125" style="266" customWidth="1"/>
    <col min="2" max="5" width="9.140625" style="266"/>
    <col min="6" max="12" width="9.140625" style="1"/>
    <col min="13" max="13" width="23.7109375" style="1" customWidth="1"/>
    <col min="14" max="14" width="16" style="1" customWidth="1"/>
    <col min="15" max="15" width="22.28515625" style="1" customWidth="1"/>
    <col min="16" max="16" width="13.42578125" style="1" bestFit="1" customWidth="1"/>
    <col min="17" max="17" width="10.42578125" style="1" customWidth="1"/>
    <col min="18" max="18" width="10" style="1" bestFit="1" customWidth="1"/>
    <col min="19" max="19" width="2.7109375" style="1" customWidth="1"/>
    <col min="20" max="20" width="16.5703125" style="1" customWidth="1"/>
    <col min="21" max="21" width="10" style="1" customWidth="1"/>
    <col min="22" max="22" width="9.140625" style="1"/>
    <col min="23" max="23" width="3.140625" style="1" customWidth="1"/>
    <col min="24" max="24" width="9.140625" style="1"/>
    <col min="25" max="25" width="3.140625" style="1" customWidth="1"/>
    <col min="26" max="27" width="9.140625" style="1"/>
    <col min="28" max="28" width="17.28515625" style="1" customWidth="1"/>
    <col min="29" max="29" width="17.85546875" style="1" customWidth="1"/>
    <col min="30" max="30" width="9.5703125" style="1" bestFit="1" customWidth="1"/>
    <col min="31" max="31" width="9.28515625" style="1" bestFit="1" customWidth="1"/>
    <col min="32" max="32" width="9.7109375" style="1" customWidth="1"/>
    <col min="33" max="33" width="10.42578125" style="1" bestFit="1" customWidth="1"/>
    <col min="34" max="34" width="5.42578125" style="1" bestFit="1" customWidth="1"/>
    <col min="35" max="16384" width="9.140625" style="1"/>
  </cols>
  <sheetData>
    <row r="2" spans="1:34" x14ac:dyDescent="0.3">
      <c r="B2" s="429" t="s">
        <v>2351</v>
      </c>
    </row>
    <row r="3" spans="1:34" ht="48.75" customHeight="1" x14ac:dyDescent="0.3">
      <c r="M3" s="196" t="s">
        <v>1082</v>
      </c>
      <c r="N3" s="196" t="s">
        <v>269</v>
      </c>
      <c r="O3" s="196" t="s">
        <v>270</v>
      </c>
      <c r="P3" s="196" t="s">
        <v>271</v>
      </c>
      <c r="Q3" s="196" t="s">
        <v>261</v>
      </c>
      <c r="R3" s="176"/>
      <c r="S3" s="177"/>
      <c r="X3" s="3"/>
    </row>
    <row r="4" spans="1:34" ht="16.5" customHeight="1" x14ac:dyDescent="0.3">
      <c r="M4" s="178" t="s">
        <v>2065</v>
      </c>
      <c r="N4" s="197">
        <v>34.9</v>
      </c>
      <c r="O4" s="197">
        <v>20.100000000000001</v>
      </c>
      <c r="P4" s="197">
        <v>40.1</v>
      </c>
      <c r="Q4" s="197">
        <v>4.9000000000000004</v>
      </c>
      <c r="R4" s="179"/>
      <c r="T4" s="180"/>
      <c r="AA4" s="181"/>
      <c r="AB4" s="182"/>
      <c r="AC4" s="181"/>
      <c r="AD4" s="181"/>
      <c r="AE4" s="181"/>
      <c r="AF4" s="181"/>
      <c r="AG4" s="181"/>
      <c r="AH4" s="181"/>
    </row>
    <row r="5" spans="1:34" x14ac:dyDescent="0.3">
      <c r="A5" s="428"/>
      <c r="M5" s="183" t="s">
        <v>272</v>
      </c>
      <c r="N5" s="198">
        <v>38.9</v>
      </c>
      <c r="O5" s="198">
        <v>20</v>
      </c>
      <c r="P5" s="198">
        <v>38.799999999999997</v>
      </c>
      <c r="Q5" s="198">
        <v>2.2999999999999998</v>
      </c>
      <c r="R5" s="179"/>
      <c r="T5" s="180"/>
      <c r="AF5" s="184"/>
      <c r="AG5" s="184"/>
    </row>
    <row r="6" spans="1:34" x14ac:dyDescent="0.3">
      <c r="M6" s="185" t="s">
        <v>273</v>
      </c>
      <c r="N6" s="199">
        <v>34.700000000000003</v>
      </c>
      <c r="O6" s="198">
        <v>21.4</v>
      </c>
      <c r="P6" s="198">
        <v>42</v>
      </c>
      <c r="Q6" s="198">
        <v>1.8</v>
      </c>
      <c r="R6" s="179"/>
      <c r="T6" s="180"/>
      <c r="AF6" s="184"/>
      <c r="AG6" s="184"/>
    </row>
    <row r="7" spans="1:34" x14ac:dyDescent="0.3">
      <c r="M7" s="186" t="s">
        <v>274</v>
      </c>
      <c r="N7" s="200">
        <v>50.4</v>
      </c>
      <c r="O7" s="201">
        <v>24.4</v>
      </c>
      <c r="P7" s="198">
        <v>23.9</v>
      </c>
      <c r="Q7" s="201">
        <v>1.3</v>
      </c>
      <c r="R7" s="179"/>
      <c r="T7" s="180"/>
      <c r="AF7" s="184"/>
      <c r="AG7" s="184"/>
    </row>
    <row r="8" spans="1:34" x14ac:dyDescent="0.3">
      <c r="M8" s="186" t="s">
        <v>275</v>
      </c>
      <c r="N8" s="200">
        <v>11</v>
      </c>
      <c r="O8" s="201">
        <v>7.9</v>
      </c>
      <c r="P8" s="202">
        <v>77.8</v>
      </c>
      <c r="Q8" s="201">
        <v>3.3</v>
      </c>
      <c r="R8" s="179"/>
      <c r="T8" s="180"/>
      <c r="AF8" s="184"/>
      <c r="AG8" s="184"/>
    </row>
    <row r="9" spans="1:34" x14ac:dyDescent="0.3">
      <c r="M9" s="186" t="s">
        <v>276</v>
      </c>
      <c r="N9" s="200">
        <v>34.299999999999997</v>
      </c>
      <c r="O9" s="201">
        <v>30.8</v>
      </c>
      <c r="P9" s="198">
        <v>33.200000000000003</v>
      </c>
      <c r="Q9" s="201">
        <v>1.6</v>
      </c>
      <c r="R9" s="179"/>
      <c r="T9" s="180"/>
      <c r="AF9" s="184"/>
      <c r="AG9" s="184"/>
    </row>
    <row r="10" spans="1:34" x14ac:dyDescent="0.3">
      <c r="M10" s="186" t="s">
        <v>277</v>
      </c>
      <c r="N10" s="203">
        <v>76</v>
      </c>
      <c r="O10" s="201">
        <v>1</v>
      </c>
      <c r="P10" s="198">
        <v>22.9</v>
      </c>
      <c r="Q10" s="201">
        <v>0.1</v>
      </c>
      <c r="R10" s="179"/>
      <c r="T10" s="180"/>
      <c r="AF10" s="184"/>
      <c r="AG10" s="184"/>
    </row>
    <row r="11" spans="1:34" x14ac:dyDescent="0.3">
      <c r="M11" s="186" t="s">
        <v>278</v>
      </c>
      <c r="N11" s="200">
        <v>30.2</v>
      </c>
      <c r="O11" s="201">
        <v>9.1</v>
      </c>
      <c r="P11" s="198">
        <v>56.9</v>
      </c>
      <c r="Q11" s="201">
        <v>3.8</v>
      </c>
      <c r="R11" s="179"/>
      <c r="T11" s="180"/>
      <c r="AF11" s="184"/>
      <c r="AG11" s="184"/>
    </row>
    <row r="12" spans="1:34" x14ac:dyDescent="0.3">
      <c r="M12" s="188" t="s">
        <v>279</v>
      </c>
      <c r="N12" s="204">
        <v>31.9</v>
      </c>
      <c r="O12" s="198">
        <v>24.2</v>
      </c>
      <c r="P12" s="198">
        <v>38.700000000000003</v>
      </c>
      <c r="Q12" s="201">
        <v>5.2</v>
      </c>
      <c r="R12" s="179"/>
      <c r="T12" s="180"/>
      <c r="AF12" s="184"/>
      <c r="AG12" s="184"/>
    </row>
    <row r="13" spans="1:34" x14ac:dyDescent="0.3">
      <c r="M13" s="189" t="s">
        <v>280</v>
      </c>
      <c r="N13" s="198">
        <v>45.1</v>
      </c>
      <c r="O13" s="198">
        <v>13.5</v>
      </c>
      <c r="P13" s="198">
        <v>39.299999999999997</v>
      </c>
      <c r="Q13" s="201">
        <v>2.2000000000000002</v>
      </c>
      <c r="R13" s="179"/>
      <c r="T13" s="180"/>
      <c r="AF13" s="184"/>
      <c r="AG13" s="184"/>
    </row>
    <row r="14" spans="1:34" x14ac:dyDescent="0.3">
      <c r="M14" s="189" t="s">
        <v>281</v>
      </c>
      <c r="N14" s="198">
        <v>41.2</v>
      </c>
      <c r="O14" s="198">
        <v>19.100000000000001</v>
      </c>
      <c r="P14" s="198">
        <v>36.700000000000003</v>
      </c>
      <c r="Q14" s="201">
        <v>3.1</v>
      </c>
      <c r="R14" s="179"/>
      <c r="T14" s="180"/>
      <c r="AF14" s="184"/>
      <c r="AG14" s="184"/>
    </row>
    <row r="15" spans="1:34" x14ac:dyDescent="0.3">
      <c r="M15" s="189" t="s">
        <v>282</v>
      </c>
      <c r="N15" s="198">
        <v>27.3</v>
      </c>
      <c r="O15" s="198">
        <v>32.4</v>
      </c>
      <c r="P15" s="198">
        <v>37.299999999999997</v>
      </c>
      <c r="Q15" s="201">
        <v>3</v>
      </c>
      <c r="R15" s="179"/>
      <c r="T15" s="180"/>
      <c r="AF15" s="184"/>
      <c r="AG15" s="184"/>
    </row>
    <row r="16" spans="1:34" x14ac:dyDescent="0.3">
      <c r="M16" s="189" t="s">
        <v>283</v>
      </c>
      <c r="N16" s="198">
        <v>34.299999999999997</v>
      </c>
      <c r="O16" s="198">
        <v>15.8</v>
      </c>
      <c r="P16" s="198">
        <v>47.7</v>
      </c>
      <c r="Q16" s="201">
        <v>2.1</v>
      </c>
      <c r="R16" s="179"/>
      <c r="T16" s="180"/>
      <c r="AF16" s="184"/>
      <c r="AG16" s="184"/>
    </row>
    <row r="17" spans="2:33" x14ac:dyDescent="0.3">
      <c r="M17" s="189" t="s">
        <v>284</v>
      </c>
      <c r="N17" s="198">
        <v>25</v>
      </c>
      <c r="O17" s="198">
        <v>20</v>
      </c>
      <c r="P17" s="198">
        <v>47.4</v>
      </c>
      <c r="Q17" s="201">
        <v>7.6</v>
      </c>
      <c r="R17" s="179"/>
      <c r="T17" s="180"/>
      <c r="AF17" s="184"/>
      <c r="AG17" s="184"/>
    </row>
    <row r="18" spans="2:33" x14ac:dyDescent="0.3">
      <c r="M18" s="189" t="s">
        <v>285</v>
      </c>
      <c r="N18" s="198">
        <v>41.8</v>
      </c>
      <c r="O18" s="198">
        <v>17.100000000000001</v>
      </c>
      <c r="P18" s="198">
        <v>40.200000000000003</v>
      </c>
      <c r="Q18" s="201">
        <v>0.9</v>
      </c>
      <c r="R18" s="179"/>
      <c r="T18" s="180"/>
      <c r="AF18" s="184"/>
      <c r="AG18" s="184"/>
    </row>
    <row r="19" spans="2:33" x14ac:dyDescent="0.3">
      <c r="B19" s="864" t="s">
        <v>2140</v>
      </c>
      <c r="M19" s="189" t="s">
        <v>286</v>
      </c>
      <c r="N19" s="198">
        <v>56.6</v>
      </c>
      <c r="O19" s="198">
        <v>18.899999999999999</v>
      </c>
      <c r="P19" s="198">
        <v>23.3</v>
      </c>
      <c r="Q19" s="201">
        <v>1.3</v>
      </c>
      <c r="R19" s="179"/>
      <c r="T19" s="180"/>
      <c r="AF19" s="184"/>
      <c r="AG19" s="184"/>
    </row>
    <row r="20" spans="2:33" x14ac:dyDescent="0.3">
      <c r="B20" s="864"/>
      <c r="M20" s="189" t="s">
        <v>287</v>
      </c>
      <c r="N20" s="198">
        <v>26.3</v>
      </c>
      <c r="O20" s="198">
        <v>23.9</v>
      </c>
      <c r="P20" s="198">
        <v>44.4</v>
      </c>
      <c r="Q20" s="201">
        <v>5.4</v>
      </c>
      <c r="R20" s="179"/>
      <c r="T20" s="180"/>
      <c r="AF20" s="184"/>
      <c r="AG20" s="184"/>
    </row>
    <row r="21" spans="2:33" x14ac:dyDescent="0.3">
      <c r="M21" s="189" t="s">
        <v>288</v>
      </c>
      <c r="N21" s="198">
        <v>37</v>
      </c>
      <c r="O21" s="198">
        <v>29.7</v>
      </c>
      <c r="P21" s="198">
        <v>33.200000000000003</v>
      </c>
      <c r="Q21" s="201">
        <v>0</v>
      </c>
      <c r="R21" s="179"/>
      <c r="T21" s="180"/>
      <c r="AF21" s="184"/>
      <c r="AG21" s="184"/>
    </row>
    <row r="22" spans="2:33" x14ac:dyDescent="0.3">
      <c r="M22" s="189" t="s">
        <v>289</v>
      </c>
      <c r="N22" s="198">
        <v>26.2</v>
      </c>
      <c r="O22" s="198">
        <v>10.4</v>
      </c>
      <c r="P22" s="198">
        <v>61.7</v>
      </c>
      <c r="Q22" s="201">
        <v>1.8</v>
      </c>
      <c r="R22" s="179"/>
      <c r="T22" s="180"/>
      <c r="AF22" s="184"/>
      <c r="AG22" s="184"/>
    </row>
    <row r="23" spans="2:33" x14ac:dyDescent="0.3">
      <c r="M23" s="189" t="s">
        <v>290</v>
      </c>
      <c r="N23" s="198">
        <v>29.3</v>
      </c>
      <c r="O23" s="198">
        <v>31.8</v>
      </c>
      <c r="P23" s="198">
        <v>22.9</v>
      </c>
      <c r="Q23" s="201">
        <v>16</v>
      </c>
      <c r="R23" s="179"/>
      <c r="T23" s="180"/>
      <c r="AF23" s="184"/>
      <c r="AG23" s="184"/>
    </row>
    <row r="24" spans="2:33" x14ac:dyDescent="0.3">
      <c r="M24" s="189" t="s">
        <v>291</v>
      </c>
      <c r="N24" s="198">
        <v>36.4</v>
      </c>
      <c r="O24" s="198">
        <v>27</v>
      </c>
      <c r="P24" s="198">
        <v>35.299999999999997</v>
      </c>
      <c r="Q24" s="201">
        <v>1.3</v>
      </c>
      <c r="R24" s="179"/>
      <c r="T24" s="180"/>
      <c r="AF24" s="184"/>
      <c r="AG24" s="184"/>
    </row>
    <row r="25" spans="2:33" x14ac:dyDescent="0.3">
      <c r="M25" s="189" t="s">
        <v>292</v>
      </c>
      <c r="N25" s="198">
        <v>47.2</v>
      </c>
      <c r="O25" s="198">
        <v>21.5</v>
      </c>
      <c r="P25" s="198">
        <v>18.3</v>
      </c>
      <c r="Q25" s="201">
        <v>13</v>
      </c>
      <c r="R25" s="179"/>
      <c r="T25" s="180"/>
      <c r="AF25" s="184"/>
      <c r="AG25" s="184"/>
    </row>
    <row r="26" spans="2:33" x14ac:dyDescent="0.3">
      <c r="M26" s="189" t="s">
        <v>293</v>
      </c>
      <c r="N26" s="198">
        <v>30.4</v>
      </c>
      <c r="O26" s="198">
        <v>16.100000000000001</v>
      </c>
      <c r="P26" s="198">
        <v>45.3</v>
      </c>
      <c r="Q26" s="201">
        <v>8.1</v>
      </c>
      <c r="R26" s="179"/>
      <c r="T26" s="180"/>
      <c r="AF26" s="184"/>
      <c r="AG26" s="184"/>
    </row>
    <row r="27" spans="2:33" x14ac:dyDescent="0.3">
      <c r="M27" s="189" t="s">
        <v>294</v>
      </c>
      <c r="N27" s="198">
        <v>44.2</v>
      </c>
      <c r="O27" s="198">
        <v>29.3</v>
      </c>
      <c r="P27" s="198">
        <v>25.8</v>
      </c>
      <c r="Q27" s="201">
        <v>0.8</v>
      </c>
      <c r="R27" s="179"/>
      <c r="T27" s="180"/>
      <c r="AF27" s="184"/>
      <c r="AG27" s="184"/>
    </row>
    <row r="28" spans="2:33" x14ac:dyDescent="0.3">
      <c r="M28" s="189" t="s">
        <v>295</v>
      </c>
      <c r="N28" s="198">
        <v>27.7</v>
      </c>
      <c r="O28" s="198">
        <v>41.9</v>
      </c>
      <c r="P28" s="198">
        <v>29</v>
      </c>
      <c r="Q28" s="201">
        <v>1.4</v>
      </c>
      <c r="R28" s="179"/>
      <c r="T28" s="180"/>
      <c r="AF28" s="184"/>
      <c r="AG28" s="184"/>
    </row>
    <row r="29" spans="2:33" x14ac:dyDescent="0.3">
      <c r="M29" s="373" t="s">
        <v>296</v>
      </c>
      <c r="N29" s="374">
        <v>48.6</v>
      </c>
      <c r="O29" s="374">
        <v>22.2</v>
      </c>
      <c r="P29" s="374">
        <v>26.1</v>
      </c>
      <c r="Q29" s="375">
        <v>3.1</v>
      </c>
      <c r="R29" s="179"/>
      <c r="T29" s="180"/>
      <c r="AF29" s="184"/>
      <c r="AG29" s="184"/>
    </row>
    <row r="30" spans="2:33" x14ac:dyDescent="0.3">
      <c r="M30" s="189" t="s">
        <v>297</v>
      </c>
      <c r="N30" s="198">
        <v>31.9</v>
      </c>
      <c r="O30" s="198">
        <v>13.8</v>
      </c>
      <c r="P30" s="198">
        <v>49.1</v>
      </c>
      <c r="Q30" s="201">
        <v>5.2</v>
      </c>
      <c r="R30" s="179"/>
      <c r="T30" s="180"/>
      <c r="AF30" s="184"/>
      <c r="AG30" s="184"/>
    </row>
    <row r="31" spans="2:33" x14ac:dyDescent="0.3">
      <c r="M31" s="189" t="s">
        <v>298</v>
      </c>
      <c r="N31" s="198">
        <v>38</v>
      </c>
      <c r="O31" s="198">
        <v>9.1</v>
      </c>
      <c r="P31" s="198">
        <v>50.9</v>
      </c>
      <c r="Q31" s="201">
        <v>2.1</v>
      </c>
      <c r="R31" s="179"/>
      <c r="T31" s="180"/>
      <c r="AF31" s="184"/>
      <c r="AG31" s="184"/>
    </row>
    <row r="32" spans="2:33" x14ac:dyDescent="0.3">
      <c r="M32" s="183" t="s">
        <v>299</v>
      </c>
      <c r="N32" s="204">
        <v>27.2</v>
      </c>
      <c r="O32" s="204">
        <v>10.1</v>
      </c>
      <c r="P32" s="198">
        <v>50.6</v>
      </c>
      <c r="Q32" s="198">
        <v>12.1</v>
      </c>
      <c r="R32" s="179"/>
      <c r="T32" s="180"/>
      <c r="AF32" s="184"/>
      <c r="AG32" s="184"/>
    </row>
    <row r="33" spans="1:33" x14ac:dyDescent="0.3">
      <c r="AF33" s="184"/>
      <c r="AG33" s="184"/>
    </row>
    <row r="34" spans="1:33" x14ac:dyDescent="0.3">
      <c r="A34" s="429"/>
      <c r="AF34" s="184"/>
      <c r="AG34" s="184"/>
    </row>
    <row r="35" spans="1:33" x14ac:dyDescent="0.3">
      <c r="A35" s="428"/>
      <c r="AF35" s="184"/>
      <c r="AG35" s="184"/>
    </row>
    <row r="36" spans="1:33" x14ac:dyDescent="0.3">
      <c r="A36" s="807"/>
      <c r="B36" s="429" t="s">
        <v>2352</v>
      </c>
      <c r="V36" s="3"/>
      <c r="W36" s="3"/>
      <c r="X36" s="3"/>
      <c r="Y36" s="3"/>
      <c r="Z36" s="3"/>
      <c r="AA36" s="3"/>
    </row>
    <row r="37" spans="1:33" x14ac:dyDescent="0.3">
      <c r="V37" s="3"/>
      <c r="W37" s="3"/>
      <c r="X37" s="3"/>
      <c r="Y37" s="3"/>
      <c r="Z37" s="3"/>
    </row>
    <row r="38" spans="1:33" ht="17.25" thickBot="1" x14ac:dyDescent="0.35">
      <c r="M38" s="1" t="s">
        <v>2063</v>
      </c>
      <c r="V38" s="3"/>
      <c r="W38" s="3"/>
      <c r="X38" s="3"/>
      <c r="Y38" s="3"/>
      <c r="Z38" s="3"/>
    </row>
    <row r="39" spans="1:33" x14ac:dyDescent="0.3">
      <c r="M39" s="191" t="s">
        <v>260</v>
      </c>
      <c r="N39" s="205">
        <v>0.23699999999999999</v>
      </c>
      <c r="O39" s="210" t="s">
        <v>260</v>
      </c>
      <c r="P39" s="206">
        <v>0.23699999999999999</v>
      </c>
      <c r="V39" s="3"/>
      <c r="W39" s="3"/>
      <c r="X39" s="3"/>
      <c r="Y39" s="3"/>
      <c r="Z39" s="3"/>
    </row>
    <row r="40" spans="1:33" ht="17.25" thickBot="1" x14ac:dyDescent="0.35">
      <c r="M40" s="192" t="s">
        <v>261</v>
      </c>
      <c r="N40" s="207">
        <v>0.03</v>
      </c>
      <c r="O40" s="211" t="s">
        <v>261</v>
      </c>
      <c r="P40" s="208">
        <v>0.03</v>
      </c>
      <c r="T40" s="57"/>
      <c r="U40" s="193"/>
      <c r="V40" s="3"/>
      <c r="W40" s="3"/>
      <c r="X40" s="3"/>
      <c r="Y40" s="3"/>
      <c r="Z40" s="3"/>
    </row>
    <row r="41" spans="1:33" ht="15" customHeight="1" x14ac:dyDescent="0.3">
      <c r="M41" s="194" t="s">
        <v>262</v>
      </c>
      <c r="N41" s="205">
        <v>0.502</v>
      </c>
      <c r="O41" s="927" t="s">
        <v>1081</v>
      </c>
      <c r="P41" s="924">
        <v>0.73399999999999999</v>
      </c>
      <c r="T41" s="57"/>
      <c r="U41" s="193"/>
      <c r="V41" s="3"/>
      <c r="W41" s="3"/>
      <c r="X41" s="3"/>
      <c r="Y41" s="3"/>
      <c r="Z41" s="3"/>
      <c r="AA41" s="3"/>
    </row>
    <row r="42" spans="1:33" x14ac:dyDescent="0.3">
      <c r="M42" s="195" t="s">
        <v>263</v>
      </c>
      <c r="N42" s="209">
        <v>0.192</v>
      </c>
      <c r="O42" s="928"/>
      <c r="P42" s="925"/>
      <c r="T42" s="57"/>
      <c r="U42" s="193"/>
      <c r="V42" s="3"/>
      <c r="W42" s="3"/>
      <c r="X42" s="3"/>
      <c r="Y42" s="3"/>
      <c r="Z42" s="3"/>
      <c r="AA42" s="3"/>
    </row>
    <row r="43" spans="1:33" x14ac:dyDescent="0.3">
      <c r="M43" s="195" t="s">
        <v>264</v>
      </c>
      <c r="N43" s="209">
        <v>3.5000000000000003E-2</v>
      </c>
      <c r="O43" s="928"/>
      <c r="P43" s="925"/>
      <c r="T43" s="57"/>
      <c r="U43" s="193"/>
      <c r="V43" s="3"/>
      <c r="W43" s="3"/>
      <c r="X43" s="3"/>
      <c r="Y43" s="3"/>
      <c r="Z43" s="3"/>
      <c r="AA43" s="3"/>
    </row>
    <row r="44" spans="1:33" ht="17.25" thickBot="1" x14ac:dyDescent="0.35">
      <c r="M44" s="192" t="s">
        <v>265</v>
      </c>
      <c r="N44" s="207">
        <v>5.0000000000000001E-3</v>
      </c>
      <c r="O44" s="929"/>
      <c r="P44" s="926"/>
      <c r="T44" s="57"/>
      <c r="U44" s="193"/>
      <c r="V44" s="3"/>
      <c r="W44" s="3"/>
      <c r="X44" s="3"/>
      <c r="Y44" s="3"/>
      <c r="Z44" s="3"/>
      <c r="AA44" s="3"/>
    </row>
    <row r="45" spans="1:33" x14ac:dyDescent="0.3">
      <c r="T45" s="57"/>
      <c r="U45" s="193"/>
      <c r="V45" s="3"/>
      <c r="W45" s="3"/>
      <c r="X45" s="3"/>
      <c r="Y45" s="3"/>
      <c r="Z45" s="3"/>
      <c r="AA45" s="3"/>
    </row>
    <row r="46" spans="1:33" x14ac:dyDescent="0.3">
      <c r="M46" s="177"/>
      <c r="N46" s="177"/>
      <c r="O46" s="177"/>
      <c r="P46" s="177"/>
      <c r="T46" s="3"/>
      <c r="U46" s="3"/>
      <c r="V46" s="3"/>
      <c r="W46" s="3"/>
      <c r="X46" s="3"/>
      <c r="Y46" s="3"/>
      <c r="Z46" s="3"/>
      <c r="AA46" s="3"/>
    </row>
    <row r="47" spans="1:33" x14ac:dyDescent="0.3">
      <c r="M47" s="594"/>
      <c r="N47" s="594"/>
      <c r="O47" s="594"/>
      <c r="P47" s="177"/>
      <c r="R47" s="3"/>
      <c r="T47" s="3"/>
      <c r="U47" s="3"/>
      <c r="V47" s="3"/>
      <c r="W47" s="3"/>
      <c r="X47" s="3"/>
      <c r="Y47" s="3"/>
      <c r="Z47" s="3"/>
      <c r="AA47" s="3"/>
    </row>
    <row r="48" spans="1:33" x14ac:dyDescent="0.3">
      <c r="M48" s="594"/>
      <c r="N48" s="595"/>
      <c r="O48" s="596"/>
      <c r="P48" s="177"/>
      <c r="T48" s="3"/>
      <c r="U48" s="3"/>
      <c r="V48" s="3"/>
      <c r="W48" s="3"/>
      <c r="X48" s="3"/>
      <c r="Y48" s="3"/>
      <c r="Z48" s="3"/>
      <c r="AA48" s="3"/>
    </row>
    <row r="49" spans="2:27" x14ac:dyDescent="0.3">
      <c r="M49" s="177"/>
      <c r="N49" s="177"/>
      <c r="O49" s="596"/>
      <c r="P49" s="177"/>
      <c r="T49" s="3"/>
      <c r="U49" s="3"/>
      <c r="V49" s="3"/>
      <c r="W49" s="3"/>
      <c r="X49" s="3"/>
      <c r="Y49" s="3"/>
      <c r="Z49" s="3"/>
      <c r="AA49" s="3"/>
    </row>
    <row r="50" spans="2:27" x14ac:dyDescent="0.3">
      <c r="M50" s="594"/>
      <c r="N50" s="594"/>
      <c r="O50" s="596"/>
      <c r="P50" s="177"/>
      <c r="T50" s="3"/>
      <c r="U50" s="3"/>
      <c r="V50" s="3"/>
      <c r="W50" s="3"/>
      <c r="X50" s="3"/>
      <c r="Y50" s="3"/>
      <c r="Z50" s="3"/>
      <c r="AA50" s="3"/>
    </row>
    <row r="51" spans="2:27" x14ac:dyDescent="0.3">
      <c r="M51" s="597"/>
      <c r="N51" s="598"/>
      <c r="O51" s="596"/>
      <c r="P51" s="177"/>
      <c r="T51" s="3"/>
      <c r="U51" s="3"/>
      <c r="V51" s="3"/>
      <c r="W51" s="3"/>
      <c r="X51" s="3"/>
      <c r="Y51" s="3"/>
      <c r="Z51" s="3"/>
      <c r="AA51" s="3"/>
    </row>
    <row r="52" spans="2:27" x14ac:dyDescent="0.3">
      <c r="M52" s="599"/>
      <c r="N52" s="594"/>
      <c r="O52" s="596"/>
      <c r="P52" s="177"/>
      <c r="T52" s="3"/>
      <c r="U52" s="3"/>
      <c r="V52" s="3"/>
      <c r="W52" s="3"/>
      <c r="X52" s="3"/>
      <c r="Y52" s="3"/>
      <c r="Z52" s="3"/>
      <c r="AA52" s="3"/>
    </row>
    <row r="53" spans="2:27" x14ac:dyDescent="0.3">
      <c r="B53" s="865" t="s">
        <v>2064</v>
      </c>
      <c r="M53" s="600"/>
      <c r="N53" s="177"/>
      <c r="O53" s="596"/>
      <c r="P53" s="177"/>
      <c r="T53" s="3"/>
      <c r="U53" s="3"/>
      <c r="V53" s="3"/>
      <c r="W53" s="3"/>
      <c r="X53" s="3"/>
      <c r="Y53" s="3"/>
      <c r="Z53" s="3"/>
      <c r="AA53" s="3"/>
    </row>
    <row r="54" spans="2:27" x14ac:dyDescent="0.3">
      <c r="B54" s="864"/>
      <c r="M54" s="600"/>
      <c r="N54" s="177"/>
      <c r="O54" s="596"/>
      <c r="P54" s="177"/>
      <c r="T54" s="3"/>
      <c r="U54" s="3"/>
      <c r="V54" s="3"/>
      <c r="W54" s="3"/>
      <c r="X54" s="3"/>
      <c r="Y54" s="3"/>
      <c r="Z54" s="3"/>
      <c r="AA54" s="3"/>
    </row>
    <row r="55" spans="2:27" x14ac:dyDescent="0.3">
      <c r="M55" s="600"/>
      <c r="N55" s="177"/>
      <c r="O55" s="596"/>
      <c r="P55" s="177"/>
      <c r="T55" s="3"/>
      <c r="U55" s="3"/>
      <c r="V55" s="3"/>
      <c r="W55" s="3"/>
      <c r="X55" s="3"/>
      <c r="Y55" s="3"/>
      <c r="Z55" s="3"/>
      <c r="AA55" s="3"/>
    </row>
    <row r="56" spans="2:27" x14ac:dyDescent="0.3">
      <c r="M56" s="594"/>
      <c r="N56" s="594"/>
      <c r="O56" s="596"/>
      <c r="P56" s="177"/>
      <c r="T56" s="3"/>
      <c r="U56" s="3"/>
      <c r="V56" s="3"/>
      <c r="W56" s="3"/>
      <c r="X56" s="3"/>
      <c r="Y56" s="3"/>
      <c r="Z56" s="3"/>
      <c r="AA56" s="3"/>
    </row>
    <row r="57" spans="2:27" x14ac:dyDescent="0.3">
      <c r="M57" s="594"/>
      <c r="N57" s="594"/>
      <c r="O57" s="596"/>
      <c r="P57" s="177"/>
      <c r="T57" s="3"/>
      <c r="U57" s="3"/>
      <c r="V57" s="3"/>
      <c r="W57" s="3"/>
      <c r="X57" s="3"/>
      <c r="Y57" s="3"/>
      <c r="Z57" s="3"/>
      <c r="AA57" s="3"/>
    </row>
    <row r="58" spans="2:27" x14ac:dyDescent="0.3">
      <c r="M58" s="600"/>
      <c r="N58" s="177"/>
      <c r="O58" s="177"/>
      <c r="P58" s="177"/>
      <c r="T58" s="3"/>
      <c r="U58" s="3"/>
      <c r="V58" s="3"/>
      <c r="W58" s="3"/>
      <c r="X58" s="3"/>
      <c r="Y58" s="3"/>
      <c r="Z58" s="3"/>
      <c r="AA58" s="3"/>
    </row>
    <row r="59" spans="2:27" x14ac:dyDescent="0.3">
      <c r="M59" s="177"/>
      <c r="N59" s="177"/>
      <c r="O59" s="177"/>
      <c r="P59" s="177"/>
      <c r="T59" s="3"/>
      <c r="U59" s="3"/>
      <c r="V59" s="3"/>
      <c r="W59" s="3"/>
      <c r="X59" s="3"/>
      <c r="Y59" s="3"/>
      <c r="Z59" s="3"/>
      <c r="AA59" s="3"/>
    </row>
    <row r="60" spans="2:27" x14ac:dyDescent="0.3">
      <c r="T60" s="3"/>
      <c r="U60" s="3"/>
      <c r="V60" s="3"/>
      <c r="W60" s="3"/>
      <c r="X60" s="3"/>
      <c r="Y60" s="3"/>
      <c r="Z60" s="3"/>
      <c r="AA60" s="3"/>
    </row>
    <row r="61" spans="2:27" x14ac:dyDescent="0.3">
      <c r="T61" s="3"/>
      <c r="U61" s="3"/>
      <c r="V61" s="3"/>
      <c r="W61" s="3"/>
      <c r="X61" s="3"/>
      <c r="Y61" s="3"/>
      <c r="Z61" s="3"/>
      <c r="AA61" s="3"/>
    </row>
    <row r="62" spans="2:27" x14ac:dyDescent="0.3">
      <c r="T62" s="3"/>
      <c r="U62" s="3"/>
      <c r="V62" s="3"/>
      <c r="W62" s="3"/>
      <c r="X62" s="3"/>
      <c r="Y62" s="3"/>
      <c r="Z62" s="3"/>
      <c r="AA62" s="3"/>
    </row>
    <row r="63" spans="2:27" ht="15" customHeight="1" x14ac:dyDescent="0.3">
      <c r="T63" s="3"/>
      <c r="U63" s="3"/>
      <c r="V63" s="3"/>
      <c r="W63" s="3"/>
      <c r="X63" s="3"/>
      <c r="Y63" s="3"/>
      <c r="Z63" s="3"/>
      <c r="AA63" s="3"/>
    </row>
  </sheetData>
  <mergeCells count="2">
    <mergeCell ref="P41:P44"/>
    <mergeCell ref="O41:O44"/>
  </mergeCells>
  <conditionalFormatting sqref="N4:N5 N32">
    <cfRule type="cellIs" dxfId="14" priority="14" operator="greaterThan">
      <formula>70</formula>
    </cfRule>
  </conditionalFormatting>
  <conditionalFormatting sqref="R4:R32">
    <cfRule type="cellIs" dxfId="13" priority="12" operator="greaterThan">
      <formula>69</formula>
    </cfRule>
    <cfRule type="cellIs" dxfId="12" priority="13" operator="greaterThan">
      <formula>70</formula>
    </cfRule>
  </conditionalFormatting>
  <conditionalFormatting sqref="O4:O5 O32">
    <cfRule type="cellIs" dxfId="11" priority="10" operator="greaterThan">
      <formula>30</formula>
    </cfRule>
    <cfRule type="cellIs" dxfId="10" priority="11" operator="lessThan">
      <formula>5</formula>
    </cfRule>
  </conditionalFormatting>
  <conditionalFormatting sqref="T4:T32">
    <cfRule type="cellIs" dxfId="9" priority="9" operator="greaterThan">
      <formula>0</formula>
    </cfRule>
  </conditionalFormatting>
  <conditionalFormatting sqref="P4:P5">
    <cfRule type="cellIs" dxfId="8" priority="8" operator="greaterThan">
      <formula>50</formula>
    </cfRule>
  </conditionalFormatting>
  <conditionalFormatting sqref="N6:P7 N8:O8 N9:P9 N11:P31 O10:P10">
    <cfRule type="cellIs" dxfId="7" priority="7" operator="greaterThan">
      <formula>70</formula>
    </cfRule>
  </conditionalFormatting>
  <conditionalFormatting sqref="P32">
    <cfRule type="cellIs" dxfId="6" priority="1" operator="greaterThan">
      <formula>70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AV202"/>
  <sheetViews>
    <sheetView zoomScale="87" zoomScaleNormal="87" workbookViewId="0">
      <selection activeCell="W100" sqref="W100"/>
    </sheetView>
  </sheetViews>
  <sheetFormatPr defaultRowHeight="16.5" x14ac:dyDescent="0.3"/>
  <cols>
    <col min="1" max="1" width="11.28515625" style="268" bestFit="1" customWidth="1"/>
    <col min="2" max="17" width="9.140625" style="214"/>
    <col min="18" max="18" width="12.5703125" style="214" customWidth="1"/>
    <col min="19" max="19" width="9.7109375" style="214" customWidth="1"/>
    <col min="20" max="20" width="11.7109375" style="214" customWidth="1"/>
    <col min="21" max="22" width="9.140625" style="214"/>
    <col min="23" max="23" width="11.42578125" style="214" customWidth="1"/>
    <col min="24" max="38" width="9.140625" style="214"/>
    <col min="39" max="39" width="9.140625" style="214" customWidth="1"/>
    <col min="40" max="16384" width="9.140625" style="214"/>
  </cols>
  <sheetData>
    <row r="2" spans="1:48" x14ac:dyDescent="0.3">
      <c r="A2" s="808"/>
      <c r="B2" s="213" t="s">
        <v>2353</v>
      </c>
      <c r="W2" s="3"/>
    </row>
    <row r="3" spans="1:48" ht="20.25" x14ac:dyDescent="0.3">
      <c r="A3" s="607"/>
      <c r="W3" s="3"/>
      <c r="AB3" s="268"/>
      <c r="AC3" s="268"/>
      <c r="AD3" s="268"/>
      <c r="AE3" s="268"/>
      <c r="AF3" s="268"/>
      <c r="AG3" s="268"/>
      <c r="AH3" s="268"/>
      <c r="AI3" s="268"/>
      <c r="AJ3" s="268"/>
      <c r="AK3" s="268"/>
      <c r="AL3" s="268"/>
      <c r="AM3" s="268"/>
      <c r="AN3" s="268"/>
      <c r="AO3" s="268"/>
      <c r="AP3" s="268"/>
      <c r="AQ3" s="268"/>
      <c r="AR3" s="268"/>
      <c r="AS3" s="268"/>
      <c r="AT3" s="268"/>
      <c r="AU3" s="268"/>
      <c r="AV3" s="268"/>
    </row>
    <row r="4" spans="1:48" ht="14.25" customHeight="1" x14ac:dyDescent="0.3">
      <c r="A4" s="267"/>
      <c r="R4" s="277" t="s">
        <v>812</v>
      </c>
      <c r="S4" s="278" t="s">
        <v>304</v>
      </c>
      <c r="W4" s="3"/>
      <c r="AB4" s="268"/>
      <c r="AC4" s="268"/>
      <c r="AD4" s="268"/>
      <c r="AE4" s="268"/>
      <c r="AF4" s="268"/>
      <c r="AG4" s="268"/>
      <c r="AH4" s="268"/>
      <c r="AI4" s="268"/>
      <c r="AJ4" s="268"/>
      <c r="AK4" s="268"/>
      <c r="AL4" s="268"/>
      <c r="AM4" s="268"/>
      <c r="AN4" s="268"/>
      <c r="AO4" s="268"/>
      <c r="AP4" s="268"/>
      <c r="AQ4" s="268"/>
      <c r="AR4" s="268"/>
      <c r="AS4" s="268"/>
      <c r="AT4" s="268"/>
      <c r="AU4" s="268"/>
      <c r="AV4" s="268"/>
    </row>
    <row r="5" spans="1:48" ht="20.25" x14ac:dyDescent="0.3">
      <c r="A5" s="267"/>
      <c r="Q5" s="215"/>
      <c r="R5" s="219" t="s">
        <v>531</v>
      </c>
      <c r="S5" s="275" t="s">
        <v>272</v>
      </c>
      <c r="W5" s="3"/>
      <c r="AB5" s="268"/>
      <c r="AC5" s="269"/>
      <c r="AD5" s="268"/>
      <c r="AE5" s="268"/>
      <c r="AF5" s="268"/>
      <c r="AG5" s="268"/>
      <c r="AH5" s="268"/>
      <c r="AI5" s="268"/>
      <c r="AJ5" s="268"/>
      <c r="AK5" s="268"/>
      <c r="AL5" s="268"/>
      <c r="AM5" s="268"/>
      <c r="AN5" s="268"/>
      <c r="AO5" s="268"/>
      <c r="AP5" s="268"/>
      <c r="AQ5" s="268"/>
      <c r="AR5" s="268"/>
      <c r="AS5" s="268"/>
      <c r="AT5" s="268"/>
      <c r="AU5" s="268"/>
      <c r="AV5" s="268"/>
    </row>
    <row r="6" spans="1:48" x14ac:dyDescent="0.3">
      <c r="R6" s="219" t="s">
        <v>532</v>
      </c>
      <c r="S6" s="275" t="s">
        <v>273</v>
      </c>
      <c r="W6" s="3"/>
      <c r="AB6" s="268"/>
      <c r="AC6" s="268"/>
      <c r="AD6" s="268"/>
      <c r="AE6" s="268"/>
      <c r="AF6" s="268"/>
      <c r="AG6" s="268"/>
      <c r="AH6" s="268"/>
      <c r="AI6" s="268"/>
      <c r="AJ6" s="268"/>
      <c r="AK6" s="268"/>
      <c r="AL6" s="268"/>
      <c r="AM6" s="268"/>
      <c r="AN6" s="268"/>
      <c r="AO6" s="268"/>
      <c r="AP6" s="268"/>
      <c r="AQ6" s="268"/>
      <c r="AR6" s="268"/>
      <c r="AS6" s="268"/>
      <c r="AT6" s="268"/>
      <c r="AU6" s="268"/>
      <c r="AV6" s="268"/>
    </row>
    <row r="7" spans="1:48" x14ac:dyDescent="0.3">
      <c r="Q7" s="215"/>
      <c r="R7" s="219" t="s">
        <v>533</v>
      </c>
      <c r="S7" s="275" t="s">
        <v>274</v>
      </c>
      <c r="W7" s="3"/>
      <c r="AB7" s="268"/>
      <c r="AC7" s="272"/>
      <c r="AD7" s="268"/>
      <c r="AE7" s="273"/>
      <c r="AF7" s="273"/>
      <c r="AG7" s="268"/>
      <c r="AH7" s="268"/>
      <c r="AI7" s="268"/>
      <c r="AJ7" s="268"/>
      <c r="AK7" s="268"/>
      <c r="AL7" s="268"/>
      <c r="AM7" s="268"/>
      <c r="AN7" s="268"/>
      <c r="AO7" s="268"/>
      <c r="AP7" s="268"/>
      <c r="AQ7" s="272"/>
      <c r="AR7" s="268"/>
      <c r="AS7" s="268"/>
      <c r="AT7" s="268"/>
      <c r="AU7" s="268"/>
      <c r="AV7" s="268"/>
    </row>
    <row r="8" spans="1:48" x14ac:dyDescent="0.3">
      <c r="Q8" s="215"/>
      <c r="R8" s="219" t="s">
        <v>534</v>
      </c>
      <c r="S8" s="275" t="s">
        <v>275</v>
      </c>
      <c r="W8" s="3"/>
      <c r="AB8" s="268"/>
      <c r="AC8" s="268"/>
      <c r="AD8" s="268"/>
      <c r="AE8" s="274"/>
      <c r="AF8" s="274"/>
      <c r="AG8" s="268"/>
      <c r="AH8" s="268"/>
      <c r="AI8" s="268"/>
      <c r="AJ8" s="268"/>
      <c r="AK8" s="268"/>
      <c r="AL8" s="268"/>
      <c r="AM8" s="268"/>
      <c r="AN8" s="268"/>
      <c r="AO8" s="268"/>
      <c r="AP8" s="268"/>
      <c r="AQ8" s="272"/>
      <c r="AR8" s="268"/>
      <c r="AS8" s="268"/>
      <c r="AT8" s="268"/>
      <c r="AU8" s="268"/>
      <c r="AV8" s="268"/>
    </row>
    <row r="9" spans="1:48" x14ac:dyDescent="0.3">
      <c r="Q9" s="215"/>
      <c r="R9" s="219" t="s">
        <v>535</v>
      </c>
      <c r="S9" s="276" t="s">
        <v>276</v>
      </c>
      <c r="W9" s="3"/>
      <c r="AB9" s="268"/>
      <c r="AC9" s="272"/>
      <c r="AD9" s="268"/>
      <c r="AE9" s="274"/>
      <c r="AF9" s="274"/>
      <c r="AG9" s="268"/>
      <c r="AH9" s="268"/>
      <c r="AI9" s="268"/>
      <c r="AJ9" s="268"/>
      <c r="AK9" s="268"/>
      <c r="AL9" s="268"/>
      <c r="AM9" s="268"/>
      <c r="AN9" s="268"/>
      <c r="AO9" s="268"/>
      <c r="AP9" s="268"/>
      <c r="AQ9" s="268"/>
      <c r="AR9" s="268"/>
      <c r="AS9" s="268"/>
      <c r="AT9" s="268"/>
      <c r="AU9" s="268"/>
      <c r="AV9" s="268"/>
    </row>
    <row r="10" spans="1:48" x14ac:dyDescent="0.3">
      <c r="R10" s="219" t="s">
        <v>536</v>
      </c>
      <c r="S10" s="275" t="s">
        <v>277</v>
      </c>
      <c r="W10" s="3"/>
      <c r="AB10" s="268"/>
      <c r="AC10" s="272"/>
      <c r="AD10" s="268"/>
      <c r="AE10" s="274"/>
      <c r="AF10" s="274"/>
      <c r="AG10" s="268"/>
      <c r="AH10" s="268"/>
      <c r="AI10" s="268"/>
      <c r="AJ10" s="268"/>
      <c r="AK10" s="268"/>
      <c r="AL10" s="268"/>
      <c r="AM10" s="268"/>
      <c r="AN10" s="268"/>
      <c r="AO10" s="268"/>
      <c r="AP10" s="268"/>
      <c r="AQ10" s="272"/>
      <c r="AR10" s="268"/>
      <c r="AS10" s="274"/>
      <c r="AT10" s="274"/>
      <c r="AU10" s="268"/>
      <c r="AV10" s="268"/>
    </row>
    <row r="11" spans="1:48" x14ac:dyDescent="0.3">
      <c r="Q11" s="215"/>
      <c r="R11" s="219" t="s">
        <v>537</v>
      </c>
      <c r="S11" s="275" t="s">
        <v>278</v>
      </c>
      <c r="W11" s="3"/>
      <c r="AB11" s="268"/>
      <c r="AC11" s="272"/>
      <c r="AD11" s="268"/>
      <c r="AE11" s="274"/>
      <c r="AF11" s="274"/>
      <c r="AG11" s="268"/>
      <c r="AH11" s="268"/>
      <c r="AI11" s="268"/>
      <c r="AJ11" s="268"/>
      <c r="AK11" s="268"/>
      <c r="AL11" s="268"/>
      <c r="AM11" s="268"/>
      <c r="AN11" s="268"/>
      <c r="AO11" s="268"/>
      <c r="AP11" s="268"/>
      <c r="AQ11" s="268"/>
      <c r="AR11" s="268"/>
      <c r="AS11" s="268"/>
      <c r="AT11" s="268"/>
      <c r="AU11" s="268"/>
      <c r="AV11" s="268"/>
    </row>
    <row r="12" spans="1:48" x14ac:dyDescent="0.3">
      <c r="Q12" s="215"/>
      <c r="R12" s="219" t="s">
        <v>538</v>
      </c>
      <c r="S12" s="276" t="s">
        <v>279</v>
      </c>
      <c r="W12" s="3"/>
      <c r="AB12" s="268"/>
      <c r="AC12" s="268"/>
      <c r="AD12" s="268"/>
      <c r="AE12" s="274"/>
      <c r="AF12" s="274"/>
      <c r="AG12" s="268"/>
      <c r="AH12" s="268"/>
      <c r="AI12" s="268"/>
      <c r="AJ12" s="268"/>
      <c r="AK12" s="268"/>
      <c r="AL12" s="268"/>
      <c r="AM12" s="268"/>
      <c r="AN12" s="268"/>
      <c r="AO12" s="268"/>
      <c r="AP12" s="268"/>
      <c r="AQ12" s="268"/>
      <c r="AR12" s="268"/>
      <c r="AS12" s="268"/>
      <c r="AT12" s="268"/>
      <c r="AU12" s="268"/>
      <c r="AV12" s="268"/>
    </row>
    <row r="13" spans="1:48" x14ac:dyDescent="0.3">
      <c r="Q13" s="215"/>
      <c r="R13" s="219" t="s">
        <v>539</v>
      </c>
      <c r="S13" s="276" t="s">
        <v>280</v>
      </c>
      <c r="W13" s="3"/>
      <c r="AB13" s="268"/>
      <c r="AC13" s="272"/>
      <c r="AD13" s="268"/>
      <c r="AE13" s="274"/>
      <c r="AF13" s="274"/>
      <c r="AG13" s="268"/>
      <c r="AH13" s="268"/>
      <c r="AI13" s="268"/>
      <c r="AJ13" s="268"/>
      <c r="AK13" s="268"/>
      <c r="AL13" s="268"/>
      <c r="AM13" s="268"/>
      <c r="AN13" s="268"/>
      <c r="AO13" s="268"/>
      <c r="AP13" s="268"/>
      <c r="AQ13" s="268"/>
      <c r="AR13" s="268"/>
      <c r="AS13" s="268"/>
      <c r="AT13" s="268"/>
      <c r="AU13" s="268"/>
      <c r="AV13" s="268"/>
    </row>
    <row r="14" spans="1:48" x14ac:dyDescent="0.3">
      <c r="R14" s="219" t="s">
        <v>540</v>
      </c>
      <c r="S14" s="276" t="s">
        <v>281</v>
      </c>
      <c r="W14" s="3"/>
      <c r="AB14" s="268"/>
      <c r="AC14" s="272"/>
      <c r="AD14" s="268"/>
      <c r="AE14" s="273"/>
      <c r="AF14" s="273"/>
      <c r="AG14" s="268"/>
      <c r="AH14" s="268"/>
      <c r="AI14" s="268"/>
      <c r="AJ14" s="268"/>
      <c r="AK14" s="268"/>
      <c r="AL14" s="268"/>
      <c r="AM14" s="268"/>
      <c r="AN14" s="268"/>
      <c r="AO14" s="268"/>
      <c r="AP14" s="268"/>
      <c r="AQ14" s="268"/>
      <c r="AR14" s="268"/>
      <c r="AS14" s="268"/>
      <c r="AT14" s="268"/>
      <c r="AU14" s="268"/>
      <c r="AV14" s="268"/>
    </row>
    <row r="15" spans="1:48" x14ac:dyDescent="0.3">
      <c r="Q15" s="215"/>
      <c r="R15" s="219" t="s">
        <v>541</v>
      </c>
      <c r="S15" s="276" t="s">
        <v>282</v>
      </c>
      <c r="W15" s="3"/>
      <c r="AB15" s="268"/>
      <c r="AC15" s="272"/>
      <c r="AD15" s="268"/>
      <c r="AE15" s="273"/>
      <c r="AF15" s="273"/>
      <c r="AG15" s="268"/>
      <c r="AH15" s="268"/>
      <c r="AI15" s="268"/>
      <c r="AJ15" s="268"/>
      <c r="AK15" s="268"/>
      <c r="AL15" s="268"/>
      <c r="AM15" s="268"/>
      <c r="AN15" s="268"/>
      <c r="AO15" s="268"/>
      <c r="AP15" s="268"/>
      <c r="AQ15" s="268"/>
      <c r="AR15" s="268"/>
      <c r="AS15" s="268"/>
      <c r="AT15" s="268"/>
      <c r="AU15" s="268"/>
      <c r="AV15" s="268"/>
    </row>
    <row r="16" spans="1:48" x14ac:dyDescent="0.3">
      <c r="R16" s="219" t="s">
        <v>542</v>
      </c>
      <c r="S16" s="276" t="s">
        <v>283</v>
      </c>
      <c r="W16" s="3"/>
      <c r="AB16" s="268"/>
      <c r="AC16" s="272"/>
      <c r="AD16" s="268"/>
      <c r="AE16" s="274"/>
      <c r="AF16" s="274"/>
      <c r="AG16" s="268"/>
      <c r="AH16" s="268"/>
      <c r="AI16" s="268"/>
      <c r="AJ16" s="268"/>
      <c r="AK16" s="268"/>
      <c r="AL16" s="268"/>
      <c r="AM16" s="268"/>
      <c r="AN16" s="268"/>
      <c r="AO16" s="268"/>
      <c r="AP16" s="268"/>
      <c r="AQ16" s="268"/>
      <c r="AR16" s="268"/>
      <c r="AS16" s="268"/>
      <c r="AT16" s="268"/>
      <c r="AU16" s="268"/>
      <c r="AV16" s="268"/>
    </row>
    <row r="17" spans="2:48" x14ac:dyDescent="0.3">
      <c r="B17" s="217" t="s">
        <v>2140</v>
      </c>
      <c r="Q17" s="215"/>
      <c r="R17" s="219" t="s">
        <v>266</v>
      </c>
      <c r="S17" s="276" t="s">
        <v>284</v>
      </c>
      <c r="W17" s="3"/>
      <c r="AB17" s="268"/>
      <c r="AC17" s="272"/>
      <c r="AD17" s="268"/>
      <c r="AE17" s="274"/>
      <c r="AF17" s="274"/>
      <c r="AG17" s="268"/>
      <c r="AH17" s="268"/>
      <c r="AI17" s="268"/>
      <c r="AJ17" s="268"/>
      <c r="AK17" s="268"/>
      <c r="AL17" s="268"/>
      <c r="AM17" s="268"/>
      <c r="AN17" s="268"/>
      <c r="AO17" s="268"/>
      <c r="AP17" s="268"/>
      <c r="AQ17" s="268"/>
      <c r="AR17" s="268"/>
      <c r="AS17" s="268"/>
      <c r="AT17" s="268"/>
      <c r="AU17" s="268"/>
      <c r="AV17" s="268"/>
    </row>
    <row r="18" spans="2:48" x14ac:dyDescent="0.3">
      <c r="Q18" s="215"/>
      <c r="R18" s="219" t="s">
        <v>543</v>
      </c>
      <c r="S18" s="276" t="s">
        <v>285</v>
      </c>
      <c r="W18" s="3"/>
      <c r="AB18" s="268"/>
      <c r="AC18" s="268"/>
      <c r="AD18" s="268"/>
      <c r="AE18" s="274"/>
      <c r="AF18" s="274"/>
      <c r="AG18" s="268"/>
      <c r="AH18" s="268"/>
      <c r="AI18" s="268"/>
      <c r="AJ18" s="268"/>
      <c r="AK18" s="268"/>
      <c r="AL18" s="268"/>
      <c r="AM18" s="268"/>
      <c r="AN18" s="268"/>
      <c r="AO18" s="268"/>
      <c r="AP18" s="268"/>
      <c r="AQ18" s="268"/>
      <c r="AR18" s="268"/>
      <c r="AS18" s="268"/>
      <c r="AT18" s="268"/>
      <c r="AU18" s="268"/>
      <c r="AV18" s="268"/>
    </row>
    <row r="19" spans="2:48" x14ac:dyDescent="0.3">
      <c r="R19" s="219" t="s">
        <v>544</v>
      </c>
      <c r="S19" s="276" t="s">
        <v>286</v>
      </c>
      <c r="W19" s="3"/>
      <c r="AB19" s="268"/>
      <c r="AC19" s="268"/>
      <c r="AD19" s="268"/>
      <c r="AE19" s="274"/>
      <c r="AF19" s="274"/>
      <c r="AG19" s="268"/>
      <c r="AH19" s="268"/>
      <c r="AI19" s="268"/>
      <c r="AJ19" s="268"/>
      <c r="AK19" s="268"/>
      <c r="AL19" s="268"/>
      <c r="AM19" s="268"/>
      <c r="AN19" s="268"/>
      <c r="AO19" s="268"/>
      <c r="AP19" s="268"/>
      <c r="AQ19" s="268"/>
      <c r="AR19" s="268"/>
      <c r="AS19" s="268"/>
      <c r="AT19" s="268"/>
      <c r="AU19" s="268"/>
      <c r="AV19" s="268"/>
    </row>
    <row r="20" spans="2:48" x14ac:dyDescent="0.3">
      <c r="R20" s="219" t="s">
        <v>545</v>
      </c>
      <c r="S20" s="276" t="s">
        <v>287</v>
      </c>
      <c r="W20" s="3"/>
      <c r="AB20" s="268"/>
      <c r="AC20" s="272"/>
      <c r="AD20" s="268"/>
      <c r="AE20" s="273"/>
      <c r="AF20" s="273"/>
      <c r="AG20" s="268"/>
      <c r="AH20" s="268"/>
      <c r="AI20" s="268"/>
      <c r="AJ20" s="268"/>
      <c r="AK20" s="268"/>
      <c r="AL20" s="268"/>
      <c r="AM20" s="268"/>
      <c r="AN20" s="268"/>
      <c r="AO20" s="268"/>
      <c r="AP20" s="268"/>
      <c r="AQ20" s="268"/>
      <c r="AR20" s="268"/>
      <c r="AS20" s="268"/>
      <c r="AT20" s="268"/>
      <c r="AU20" s="268"/>
      <c r="AV20" s="268"/>
    </row>
    <row r="21" spans="2:48" x14ac:dyDescent="0.3">
      <c r="Q21" s="215"/>
      <c r="R21" s="219" t="s">
        <v>546</v>
      </c>
      <c r="S21" s="276" t="s">
        <v>288</v>
      </c>
      <c r="W21" s="3"/>
      <c r="AB21" s="268"/>
      <c r="AC21" s="272"/>
      <c r="AD21" s="268"/>
      <c r="AE21" s="273"/>
      <c r="AF21" s="273"/>
      <c r="AG21" s="268"/>
      <c r="AH21" s="268"/>
      <c r="AI21" s="268"/>
      <c r="AJ21" s="268"/>
      <c r="AK21" s="268"/>
      <c r="AL21" s="268"/>
      <c r="AM21" s="268"/>
      <c r="AN21" s="268"/>
      <c r="AO21" s="268"/>
      <c r="AP21" s="268"/>
      <c r="AQ21" s="268"/>
      <c r="AR21" s="268"/>
      <c r="AS21" s="268"/>
      <c r="AT21" s="268"/>
      <c r="AU21" s="268"/>
      <c r="AV21" s="268"/>
    </row>
    <row r="22" spans="2:48" x14ac:dyDescent="0.3">
      <c r="Q22" s="215"/>
      <c r="R22" s="219" t="s">
        <v>267</v>
      </c>
      <c r="S22" s="276" t="s">
        <v>289</v>
      </c>
      <c r="W22" s="3"/>
      <c r="AB22" s="268"/>
      <c r="AC22" s="268"/>
      <c r="AD22" s="268"/>
      <c r="AE22" s="274"/>
      <c r="AF22" s="274"/>
      <c r="AG22" s="268"/>
      <c r="AH22" s="268"/>
      <c r="AI22" s="268"/>
      <c r="AJ22" s="268"/>
      <c r="AK22" s="268"/>
      <c r="AL22" s="268"/>
      <c r="AM22" s="268"/>
      <c r="AN22" s="268"/>
      <c r="AO22" s="268"/>
      <c r="AP22" s="268"/>
      <c r="AQ22" s="268"/>
      <c r="AR22" s="268"/>
      <c r="AS22" s="268"/>
      <c r="AT22" s="268"/>
      <c r="AU22" s="268"/>
      <c r="AV22" s="268"/>
    </row>
    <row r="23" spans="2:48" x14ac:dyDescent="0.3">
      <c r="Q23" s="215"/>
      <c r="R23" s="219" t="s">
        <v>547</v>
      </c>
      <c r="S23" s="276" t="s">
        <v>290</v>
      </c>
      <c r="W23" s="3"/>
      <c r="AB23" s="268"/>
      <c r="AC23" s="268"/>
      <c r="AD23" s="268"/>
      <c r="AE23" s="274"/>
      <c r="AF23" s="274"/>
      <c r="AG23" s="268"/>
      <c r="AH23" s="268"/>
      <c r="AI23" s="268"/>
      <c r="AJ23" s="268"/>
      <c r="AK23" s="268"/>
      <c r="AL23" s="268"/>
      <c r="AM23" s="268"/>
      <c r="AN23" s="268"/>
      <c r="AO23" s="268"/>
      <c r="AP23" s="268"/>
      <c r="AQ23" s="268"/>
      <c r="AR23" s="268"/>
      <c r="AS23" s="268"/>
      <c r="AT23" s="268"/>
      <c r="AU23" s="268"/>
      <c r="AV23" s="268"/>
    </row>
    <row r="24" spans="2:48" x14ac:dyDescent="0.3">
      <c r="B24" s="217"/>
      <c r="Q24" s="215"/>
      <c r="R24" s="219" t="s">
        <v>548</v>
      </c>
      <c r="S24" s="276" t="s">
        <v>291</v>
      </c>
      <c r="W24" s="3"/>
      <c r="AB24" s="268"/>
      <c r="AC24" s="272"/>
      <c r="AD24" s="268"/>
      <c r="AE24" s="268"/>
      <c r="AF24" s="268"/>
      <c r="AG24" s="268"/>
      <c r="AH24" s="268"/>
      <c r="AI24" s="268"/>
      <c r="AJ24" s="268"/>
      <c r="AK24" s="268"/>
      <c r="AL24" s="268"/>
      <c r="AM24" s="268"/>
      <c r="AN24" s="268"/>
      <c r="AO24" s="268"/>
      <c r="AP24" s="268"/>
      <c r="AQ24" s="268"/>
      <c r="AR24" s="268"/>
      <c r="AS24" s="268"/>
      <c r="AT24" s="268"/>
      <c r="AU24" s="268"/>
      <c r="AV24" s="268"/>
    </row>
    <row r="25" spans="2:48" x14ac:dyDescent="0.3">
      <c r="R25" s="219" t="s">
        <v>549</v>
      </c>
      <c r="S25" s="276" t="s">
        <v>292</v>
      </c>
      <c r="W25" s="3"/>
      <c r="AB25" s="268"/>
      <c r="AC25" s="272"/>
      <c r="AD25" s="268"/>
      <c r="AE25" s="274"/>
      <c r="AF25" s="274"/>
      <c r="AG25" s="268"/>
      <c r="AH25" s="268"/>
      <c r="AI25" s="268"/>
      <c r="AJ25" s="268"/>
      <c r="AK25" s="268"/>
      <c r="AL25" s="268"/>
      <c r="AM25" s="268"/>
      <c r="AN25" s="268"/>
      <c r="AO25" s="268"/>
      <c r="AP25" s="268"/>
      <c r="AQ25" s="268"/>
      <c r="AR25" s="268"/>
      <c r="AS25" s="268"/>
      <c r="AT25" s="268"/>
      <c r="AU25" s="268"/>
      <c r="AV25" s="268"/>
    </row>
    <row r="26" spans="2:48" x14ac:dyDescent="0.3">
      <c r="R26" s="219" t="s">
        <v>560</v>
      </c>
      <c r="S26" s="276" t="s">
        <v>293</v>
      </c>
      <c r="W26" s="3"/>
      <c r="AB26" s="268"/>
      <c r="AC26" s="268"/>
      <c r="AD26" s="268"/>
      <c r="AE26" s="274"/>
      <c r="AF26" s="274"/>
      <c r="AG26" s="268"/>
      <c r="AH26" s="268"/>
      <c r="AI26" s="268"/>
      <c r="AJ26" s="268"/>
      <c r="AK26" s="268"/>
      <c r="AL26" s="268"/>
      <c r="AM26" s="268"/>
      <c r="AN26" s="268"/>
      <c r="AO26" s="268"/>
      <c r="AP26" s="268"/>
      <c r="AQ26" s="268"/>
      <c r="AR26" s="268"/>
      <c r="AS26" s="268"/>
      <c r="AT26" s="268"/>
      <c r="AU26" s="268"/>
      <c r="AV26" s="268"/>
    </row>
    <row r="27" spans="2:48" x14ac:dyDescent="0.3">
      <c r="R27" s="219" t="s">
        <v>551</v>
      </c>
      <c r="S27" s="276" t="s">
        <v>294</v>
      </c>
      <c r="W27" s="3"/>
      <c r="AB27" s="268"/>
      <c r="AC27" s="272"/>
      <c r="AD27" s="268"/>
      <c r="AE27" s="268"/>
      <c r="AF27" s="268"/>
      <c r="AG27" s="268"/>
      <c r="AH27" s="268"/>
      <c r="AI27" s="268"/>
      <c r="AJ27" s="268"/>
      <c r="AK27" s="268"/>
      <c r="AL27" s="268"/>
      <c r="AM27" s="268"/>
      <c r="AN27" s="268"/>
      <c r="AO27" s="268"/>
      <c r="AP27" s="268"/>
      <c r="AQ27" s="268"/>
      <c r="AR27" s="268"/>
      <c r="AS27" s="268"/>
      <c r="AT27" s="268"/>
      <c r="AU27" s="268"/>
      <c r="AV27" s="268"/>
    </row>
    <row r="28" spans="2:48" x14ac:dyDescent="0.3">
      <c r="P28" s="215"/>
      <c r="Q28" s="215"/>
      <c r="R28" s="219" t="s">
        <v>552</v>
      </c>
      <c r="S28" s="276" t="s">
        <v>295</v>
      </c>
      <c r="W28" s="3"/>
      <c r="AB28" s="268"/>
      <c r="AC28" s="272"/>
      <c r="AD28" s="268"/>
      <c r="AE28" s="268"/>
      <c r="AF28" s="268"/>
      <c r="AG28" s="268"/>
      <c r="AH28" s="268"/>
      <c r="AI28" s="268"/>
      <c r="AJ28" s="268"/>
      <c r="AK28" s="268"/>
      <c r="AL28" s="268"/>
      <c r="AM28" s="268"/>
      <c r="AN28" s="268"/>
      <c r="AO28" s="268"/>
      <c r="AP28" s="268"/>
      <c r="AQ28" s="268"/>
      <c r="AR28" s="268"/>
      <c r="AS28" s="268"/>
      <c r="AT28" s="268"/>
      <c r="AU28" s="268"/>
      <c r="AV28" s="268"/>
    </row>
    <row r="29" spans="2:48" x14ac:dyDescent="0.3">
      <c r="Q29" s="215"/>
      <c r="R29" s="219" t="s">
        <v>570</v>
      </c>
      <c r="S29" s="276" t="s">
        <v>296</v>
      </c>
      <c r="W29" s="3"/>
      <c r="AB29" s="268"/>
      <c r="AC29" s="268"/>
      <c r="AD29" s="268"/>
      <c r="AE29" s="274"/>
      <c r="AF29" s="274"/>
      <c r="AG29" s="268"/>
      <c r="AH29" s="268"/>
      <c r="AI29" s="268"/>
      <c r="AJ29" s="268"/>
      <c r="AK29" s="268"/>
      <c r="AL29" s="268"/>
      <c r="AM29" s="268"/>
      <c r="AN29" s="268"/>
      <c r="AO29" s="268"/>
      <c r="AP29" s="268"/>
      <c r="AQ29" s="268"/>
      <c r="AR29" s="268"/>
      <c r="AS29" s="268"/>
      <c r="AT29" s="268"/>
      <c r="AU29" s="268"/>
      <c r="AV29" s="268"/>
    </row>
    <row r="30" spans="2:48" x14ac:dyDescent="0.3">
      <c r="R30" s="219" t="s">
        <v>553</v>
      </c>
      <c r="S30" s="276" t="s">
        <v>297</v>
      </c>
      <c r="W30" s="3"/>
      <c r="AB30" s="268"/>
      <c r="AC30" s="272"/>
      <c r="AD30" s="268"/>
      <c r="AE30" s="274"/>
      <c r="AF30" s="273"/>
      <c r="AG30" s="268"/>
      <c r="AH30" s="268"/>
      <c r="AI30" s="268"/>
      <c r="AJ30" s="268"/>
      <c r="AK30" s="268"/>
      <c r="AL30" s="268"/>
      <c r="AM30" s="268"/>
      <c r="AN30" s="268"/>
      <c r="AO30" s="268"/>
      <c r="AP30" s="268"/>
      <c r="AQ30" s="268"/>
      <c r="AR30" s="268"/>
      <c r="AS30" s="268"/>
      <c r="AT30" s="268"/>
      <c r="AU30" s="268"/>
      <c r="AV30" s="268"/>
    </row>
    <row r="31" spans="2:48" x14ac:dyDescent="0.3">
      <c r="Q31" s="215"/>
      <c r="R31" s="219" t="s">
        <v>554</v>
      </c>
      <c r="S31" s="276" t="s">
        <v>298</v>
      </c>
      <c r="W31" s="3"/>
      <c r="AB31" s="268"/>
      <c r="AC31" s="268"/>
      <c r="AD31" s="268"/>
      <c r="AE31" s="274"/>
      <c r="AF31" s="274"/>
      <c r="AG31" s="268"/>
      <c r="AH31" s="268"/>
      <c r="AI31" s="268"/>
      <c r="AJ31" s="268"/>
      <c r="AK31" s="268"/>
      <c r="AL31" s="268"/>
      <c r="AM31" s="268"/>
      <c r="AN31" s="268"/>
      <c r="AO31" s="268"/>
      <c r="AP31" s="268"/>
      <c r="AQ31" s="268"/>
      <c r="AR31" s="268"/>
      <c r="AS31" s="268"/>
      <c r="AT31" s="268"/>
      <c r="AU31" s="268"/>
      <c r="AV31" s="268"/>
    </row>
    <row r="32" spans="2:48" x14ac:dyDescent="0.3">
      <c r="R32" s="219" t="s">
        <v>813</v>
      </c>
      <c r="S32" s="276" t="s">
        <v>299</v>
      </c>
      <c r="W32" s="3"/>
      <c r="AB32" s="268"/>
      <c r="AC32" s="268"/>
      <c r="AD32" s="268"/>
      <c r="AE32" s="274"/>
      <c r="AF32" s="274"/>
      <c r="AG32" s="268"/>
      <c r="AH32" s="268"/>
      <c r="AI32" s="268"/>
      <c r="AJ32" s="268"/>
      <c r="AK32" s="268"/>
      <c r="AL32" s="268"/>
      <c r="AM32" s="268"/>
      <c r="AN32" s="268"/>
      <c r="AO32" s="268"/>
      <c r="AP32" s="268"/>
      <c r="AQ32" s="268"/>
      <c r="AR32" s="268"/>
      <c r="AS32" s="268"/>
      <c r="AT32" s="268"/>
      <c r="AU32" s="268"/>
      <c r="AV32" s="268"/>
    </row>
    <row r="33" spans="1:48" x14ac:dyDescent="0.3">
      <c r="W33" s="3"/>
      <c r="AB33" s="268"/>
      <c r="AC33" s="272"/>
      <c r="AD33" s="268"/>
      <c r="AE33" s="273"/>
      <c r="AF33" s="273"/>
      <c r="AG33" s="268"/>
      <c r="AH33" s="268"/>
      <c r="AI33" s="268"/>
      <c r="AJ33" s="268"/>
      <c r="AK33" s="268"/>
      <c r="AL33" s="268"/>
      <c r="AM33" s="268"/>
      <c r="AN33" s="268"/>
      <c r="AO33" s="268"/>
      <c r="AP33" s="268"/>
      <c r="AQ33" s="268"/>
      <c r="AR33" s="268"/>
      <c r="AS33" s="268"/>
      <c r="AT33" s="268"/>
      <c r="AU33" s="268"/>
      <c r="AV33" s="268"/>
    </row>
    <row r="34" spans="1:48" x14ac:dyDescent="0.3">
      <c r="W34" s="3"/>
      <c r="AB34" s="268"/>
      <c r="AC34" s="268"/>
      <c r="AD34" s="268"/>
      <c r="AE34" s="268"/>
      <c r="AF34" s="268"/>
      <c r="AG34" s="268"/>
      <c r="AH34" s="268"/>
      <c r="AI34" s="268"/>
      <c r="AJ34" s="268"/>
      <c r="AK34" s="268"/>
      <c r="AL34" s="268"/>
      <c r="AM34" s="268"/>
      <c r="AN34" s="268"/>
      <c r="AO34" s="268"/>
      <c r="AP34" s="268"/>
      <c r="AQ34" s="268"/>
      <c r="AR34" s="268"/>
      <c r="AS34" s="268"/>
      <c r="AT34" s="268"/>
      <c r="AU34" s="268"/>
      <c r="AV34" s="268"/>
    </row>
    <row r="35" spans="1:48" x14ac:dyDescent="0.3">
      <c r="A35" s="809"/>
      <c r="B35" s="213" t="s">
        <v>2354</v>
      </c>
      <c r="W35" s="3"/>
      <c r="AB35" s="268"/>
      <c r="AC35" s="268"/>
      <c r="AD35" s="268"/>
      <c r="AE35" s="268"/>
      <c r="AF35" s="268"/>
      <c r="AG35" s="268"/>
      <c r="AH35" s="268"/>
      <c r="AI35" s="268"/>
      <c r="AJ35" s="268"/>
      <c r="AK35" s="268"/>
      <c r="AL35" s="268"/>
      <c r="AM35" s="268"/>
      <c r="AN35" s="268"/>
      <c r="AO35" s="268"/>
      <c r="AP35" s="268"/>
      <c r="AQ35" s="268"/>
      <c r="AR35" s="268"/>
      <c r="AS35" s="268"/>
      <c r="AT35" s="268"/>
      <c r="AU35" s="268"/>
      <c r="AV35" s="268"/>
    </row>
    <row r="36" spans="1:48" x14ac:dyDescent="0.3">
      <c r="W36" s="3"/>
      <c r="AB36" s="268"/>
      <c r="AC36" s="268"/>
      <c r="AD36" s="268"/>
      <c r="AE36" s="268"/>
      <c r="AF36" s="268"/>
      <c r="AG36" s="268"/>
      <c r="AH36" s="268"/>
      <c r="AI36" s="268"/>
      <c r="AJ36" s="268"/>
      <c r="AK36" s="268"/>
      <c r="AL36" s="268"/>
      <c r="AM36" s="268"/>
      <c r="AN36" s="268"/>
      <c r="AO36" s="268"/>
      <c r="AP36" s="268"/>
      <c r="AQ36" s="268"/>
      <c r="AR36" s="268"/>
      <c r="AS36" s="268"/>
      <c r="AT36" s="268"/>
      <c r="AU36" s="268"/>
      <c r="AV36" s="268"/>
    </row>
    <row r="37" spans="1:48" x14ac:dyDescent="0.3">
      <c r="W37" s="3"/>
      <c r="AB37" s="268"/>
      <c r="AC37" s="268"/>
      <c r="AD37" s="268"/>
      <c r="AE37" s="268"/>
      <c r="AF37" s="268"/>
      <c r="AG37" s="268"/>
      <c r="AH37" s="268"/>
      <c r="AI37" s="268"/>
      <c r="AJ37" s="268"/>
      <c r="AK37" s="268"/>
      <c r="AL37" s="268"/>
      <c r="AM37" s="268"/>
      <c r="AN37" s="268"/>
      <c r="AO37" s="268"/>
      <c r="AP37" s="268"/>
      <c r="AQ37" s="268"/>
      <c r="AR37" s="268"/>
      <c r="AS37" s="268"/>
      <c r="AT37" s="268"/>
      <c r="AU37" s="268"/>
      <c r="AV37" s="268"/>
    </row>
    <row r="38" spans="1:48" x14ac:dyDescent="0.3">
      <c r="W38" s="3"/>
      <c r="AB38" s="268"/>
      <c r="AC38" s="268"/>
      <c r="AD38" s="268"/>
      <c r="AE38" s="273"/>
      <c r="AF38" s="273"/>
      <c r="AG38" s="268"/>
      <c r="AH38" s="268"/>
      <c r="AI38" s="268"/>
      <c r="AJ38" s="268"/>
      <c r="AK38" s="268"/>
      <c r="AL38" s="268"/>
      <c r="AM38" s="268"/>
      <c r="AN38" s="268"/>
      <c r="AO38" s="268"/>
      <c r="AP38" s="268"/>
      <c r="AQ38" s="268"/>
      <c r="AR38" s="268"/>
      <c r="AS38" s="268"/>
      <c r="AT38" s="268"/>
      <c r="AU38" s="268"/>
      <c r="AV38" s="268"/>
    </row>
    <row r="39" spans="1:48" x14ac:dyDescent="0.3">
      <c r="W39" s="3"/>
      <c r="AB39" s="268"/>
      <c r="AC39" s="268"/>
      <c r="AD39" s="268"/>
      <c r="AE39" s="273"/>
      <c r="AF39" s="273"/>
      <c r="AG39" s="268"/>
      <c r="AH39" s="268"/>
      <c r="AI39" s="268"/>
      <c r="AJ39" s="268"/>
      <c r="AK39" s="268"/>
      <c r="AL39" s="268"/>
      <c r="AM39" s="268"/>
      <c r="AN39" s="268"/>
      <c r="AO39" s="268"/>
      <c r="AP39" s="268"/>
      <c r="AQ39" s="268"/>
      <c r="AR39" s="268"/>
      <c r="AS39" s="268"/>
      <c r="AT39" s="268"/>
      <c r="AU39" s="268"/>
      <c r="AV39" s="268"/>
    </row>
    <row r="40" spans="1:48" x14ac:dyDescent="0.3">
      <c r="W40" s="3"/>
      <c r="AB40" s="268"/>
      <c r="AC40" s="268"/>
      <c r="AD40" s="268"/>
      <c r="AE40" s="273"/>
      <c r="AF40" s="273"/>
      <c r="AG40" s="268"/>
      <c r="AH40" s="268"/>
      <c r="AI40" s="268"/>
      <c r="AJ40" s="268"/>
      <c r="AK40" s="268"/>
      <c r="AL40" s="268"/>
      <c r="AM40" s="268"/>
      <c r="AN40" s="268"/>
      <c r="AO40" s="268"/>
      <c r="AP40" s="268"/>
      <c r="AQ40" s="268"/>
      <c r="AR40" s="268"/>
      <c r="AS40" s="268"/>
      <c r="AT40" s="268"/>
      <c r="AU40" s="268"/>
      <c r="AV40" s="268"/>
    </row>
    <row r="41" spans="1:48" x14ac:dyDescent="0.3">
      <c r="W41" s="3"/>
      <c r="AB41" s="268"/>
      <c r="AC41" s="268"/>
      <c r="AD41" s="268"/>
      <c r="AE41" s="273"/>
      <c r="AF41" s="273"/>
      <c r="AG41" s="268"/>
      <c r="AH41" s="268"/>
      <c r="AI41" s="268"/>
      <c r="AJ41" s="268"/>
      <c r="AK41" s="268"/>
      <c r="AL41" s="268"/>
      <c r="AM41" s="268"/>
      <c r="AN41" s="268"/>
      <c r="AO41" s="268"/>
      <c r="AP41" s="268"/>
      <c r="AQ41" s="268"/>
      <c r="AR41" s="268"/>
      <c r="AS41" s="268"/>
      <c r="AT41" s="268"/>
      <c r="AU41" s="268"/>
      <c r="AV41" s="268"/>
    </row>
    <row r="42" spans="1:48" x14ac:dyDescent="0.3">
      <c r="W42" s="3"/>
      <c r="AB42" s="268"/>
      <c r="AC42" s="268"/>
      <c r="AD42" s="268"/>
      <c r="AE42" s="268"/>
      <c r="AF42" s="268"/>
      <c r="AG42" s="268"/>
      <c r="AH42" s="268"/>
      <c r="AI42" s="268"/>
      <c r="AJ42" s="268"/>
      <c r="AK42" s="268"/>
      <c r="AL42" s="268"/>
      <c r="AM42" s="268"/>
      <c r="AN42" s="268"/>
      <c r="AO42" s="268"/>
      <c r="AP42" s="268"/>
      <c r="AQ42" s="268"/>
      <c r="AR42" s="268"/>
      <c r="AS42" s="268"/>
      <c r="AT42" s="268"/>
      <c r="AU42" s="268"/>
      <c r="AV42" s="268"/>
    </row>
    <row r="43" spans="1:48" x14ac:dyDescent="0.3">
      <c r="W43" s="3"/>
      <c r="AB43" s="268"/>
      <c r="AC43" s="268"/>
      <c r="AD43" s="268"/>
      <c r="AE43" s="268"/>
      <c r="AF43" s="268"/>
      <c r="AG43" s="268"/>
      <c r="AH43" s="268"/>
      <c r="AI43" s="268"/>
      <c r="AJ43" s="268"/>
      <c r="AK43" s="268"/>
      <c r="AL43" s="268"/>
      <c r="AM43" s="268"/>
      <c r="AN43" s="268"/>
      <c r="AO43" s="268"/>
      <c r="AP43" s="268"/>
      <c r="AQ43" s="268"/>
      <c r="AR43" s="268"/>
      <c r="AS43" s="268"/>
      <c r="AT43" s="268"/>
      <c r="AU43" s="268"/>
      <c r="AV43" s="268"/>
    </row>
    <row r="44" spans="1:48" x14ac:dyDescent="0.3">
      <c r="W44" s="3"/>
      <c r="AB44" s="268"/>
      <c r="AC44" s="268"/>
      <c r="AD44" s="268"/>
      <c r="AE44" s="268"/>
      <c r="AF44" s="268"/>
      <c r="AG44" s="268"/>
      <c r="AH44" s="268"/>
      <c r="AI44" s="268"/>
      <c r="AJ44" s="268"/>
      <c r="AK44" s="268"/>
      <c r="AL44" s="268"/>
      <c r="AM44" s="268"/>
      <c r="AN44" s="268"/>
      <c r="AO44" s="268"/>
      <c r="AP44" s="268"/>
      <c r="AQ44" s="268"/>
      <c r="AR44" s="268"/>
      <c r="AS44" s="268"/>
      <c r="AT44" s="268"/>
      <c r="AU44" s="268"/>
      <c r="AV44" s="268"/>
    </row>
    <row r="45" spans="1:48" x14ac:dyDescent="0.3">
      <c r="AB45" s="268"/>
      <c r="AC45" s="268"/>
      <c r="AD45" s="268"/>
      <c r="AE45" s="268"/>
      <c r="AF45" s="268"/>
      <c r="AG45" s="268"/>
      <c r="AH45" s="268"/>
      <c r="AI45" s="268"/>
      <c r="AJ45" s="268"/>
      <c r="AK45" s="268"/>
      <c r="AL45" s="268"/>
      <c r="AM45" s="268"/>
      <c r="AN45" s="268"/>
      <c r="AO45" s="268"/>
      <c r="AP45" s="268"/>
      <c r="AQ45" s="268"/>
      <c r="AR45" s="268"/>
      <c r="AS45" s="268"/>
      <c r="AT45" s="268"/>
      <c r="AU45" s="268"/>
      <c r="AV45" s="268"/>
    </row>
    <row r="46" spans="1:48" x14ac:dyDescent="0.3">
      <c r="AB46" s="268"/>
      <c r="AC46" s="268"/>
      <c r="AD46" s="268"/>
      <c r="AE46" s="268"/>
      <c r="AF46" s="268"/>
      <c r="AG46" s="268"/>
      <c r="AH46" s="268"/>
      <c r="AI46" s="268"/>
      <c r="AJ46" s="268"/>
      <c r="AK46" s="268"/>
      <c r="AL46" s="268"/>
      <c r="AM46" s="268"/>
      <c r="AN46" s="268"/>
      <c r="AO46" s="268"/>
      <c r="AP46" s="268"/>
      <c r="AQ46" s="268"/>
      <c r="AR46" s="268"/>
      <c r="AS46" s="268"/>
      <c r="AT46" s="268"/>
      <c r="AU46" s="268"/>
      <c r="AV46" s="268"/>
    </row>
    <row r="47" spans="1:48" x14ac:dyDescent="0.3">
      <c r="AB47" s="268"/>
      <c r="AC47" s="268"/>
      <c r="AD47" s="268"/>
      <c r="AE47" s="268"/>
      <c r="AF47" s="268"/>
      <c r="AG47" s="268"/>
      <c r="AH47" s="268"/>
      <c r="AI47" s="268"/>
      <c r="AJ47" s="268"/>
      <c r="AK47" s="268"/>
      <c r="AL47" s="268"/>
      <c r="AM47" s="268"/>
      <c r="AN47" s="268"/>
      <c r="AO47" s="268"/>
      <c r="AP47" s="268"/>
      <c r="AQ47" s="268"/>
      <c r="AR47" s="268"/>
      <c r="AS47" s="268"/>
      <c r="AT47" s="268"/>
      <c r="AU47" s="268"/>
      <c r="AV47" s="268"/>
    </row>
    <row r="48" spans="1:48" x14ac:dyDescent="0.3">
      <c r="AB48" s="268"/>
      <c r="AC48" s="268"/>
      <c r="AD48" s="268"/>
      <c r="AE48" s="268"/>
      <c r="AF48" s="268"/>
      <c r="AG48" s="268"/>
      <c r="AH48" s="268"/>
      <c r="AI48" s="268"/>
      <c r="AJ48" s="268"/>
      <c r="AK48" s="268"/>
      <c r="AL48" s="268"/>
      <c r="AM48" s="268"/>
      <c r="AN48" s="268"/>
      <c r="AO48" s="268"/>
      <c r="AP48" s="268"/>
      <c r="AQ48" s="268"/>
      <c r="AR48" s="268"/>
      <c r="AS48" s="268"/>
      <c r="AT48" s="268"/>
      <c r="AU48" s="268"/>
      <c r="AV48" s="268"/>
    </row>
    <row r="51" spans="1:24" x14ac:dyDescent="0.3">
      <c r="B51" s="217" t="s">
        <v>1501</v>
      </c>
    </row>
    <row r="53" spans="1:24" s="218" customFormat="1" x14ac:dyDescent="0.3">
      <c r="A53" s="270"/>
      <c r="E53" s="214"/>
      <c r="F53" s="214"/>
      <c r="G53" s="214"/>
      <c r="H53" s="214"/>
      <c r="I53" s="214"/>
      <c r="J53" s="214"/>
      <c r="K53" s="214"/>
      <c r="L53" s="214"/>
      <c r="M53" s="214"/>
      <c r="N53" s="214"/>
      <c r="O53" s="214"/>
      <c r="P53" s="214"/>
      <c r="Q53" s="214"/>
    </row>
    <row r="54" spans="1:24" x14ac:dyDescent="0.3">
      <c r="A54" s="429"/>
      <c r="B54" s="213" t="s">
        <v>2355</v>
      </c>
      <c r="I54" s="269"/>
      <c r="J54" s="268"/>
      <c r="K54" s="268"/>
      <c r="L54" s="268"/>
    </row>
    <row r="55" spans="1:24" x14ac:dyDescent="0.3">
      <c r="R55" s="608"/>
      <c r="S55" s="608"/>
      <c r="T55" s="608"/>
      <c r="U55" s="608"/>
      <c r="V55" s="608"/>
      <c r="W55" s="608"/>
      <c r="X55" s="609"/>
    </row>
    <row r="56" spans="1:24" x14ac:dyDescent="0.3">
      <c r="R56" s="610"/>
      <c r="S56" s="610"/>
      <c r="T56" s="610"/>
      <c r="U56" s="610"/>
      <c r="V56" s="610"/>
      <c r="W56" s="610"/>
      <c r="X56" s="609"/>
    </row>
    <row r="57" spans="1:24" x14ac:dyDescent="0.3">
      <c r="R57" s="610"/>
      <c r="S57" s="610"/>
      <c r="T57" s="610"/>
      <c r="U57" s="610"/>
      <c r="V57" s="610"/>
      <c r="W57" s="610"/>
      <c r="X57" s="609"/>
    </row>
    <row r="58" spans="1:24" x14ac:dyDescent="0.3">
      <c r="R58" s="610"/>
      <c r="S58" s="610"/>
      <c r="T58" s="610"/>
      <c r="U58" s="610"/>
      <c r="V58" s="610"/>
      <c r="W58" s="610"/>
      <c r="X58" s="609"/>
    </row>
    <row r="59" spans="1:24" x14ac:dyDescent="0.3">
      <c r="R59" s="610"/>
      <c r="S59" s="610"/>
      <c r="T59" s="610"/>
      <c r="U59" s="610"/>
      <c r="V59" s="610"/>
      <c r="W59" s="610"/>
      <c r="X59" s="609"/>
    </row>
    <row r="60" spans="1:24" x14ac:dyDescent="0.3">
      <c r="R60" s="610"/>
      <c r="S60" s="610"/>
      <c r="T60" s="610"/>
      <c r="U60" s="610"/>
      <c r="V60" s="610"/>
      <c r="W60" s="610"/>
      <c r="X60" s="609"/>
    </row>
    <row r="61" spans="1:24" x14ac:dyDescent="0.3">
      <c r="R61" s="610"/>
      <c r="S61" s="610"/>
      <c r="T61" s="610"/>
      <c r="U61" s="610"/>
      <c r="V61" s="610"/>
      <c r="W61" s="610"/>
      <c r="X61" s="609"/>
    </row>
    <row r="62" spans="1:24" x14ac:dyDescent="0.3">
      <c r="R62" s="610"/>
      <c r="S62" s="610"/>
      <c r="T62" s="610"/>
      <c r="U62" s="610"/>
      <c r="V62" s="610"/>
      <c r="W62" s="610"/>
      <c r="X62" s="609"/>
    </row>
    <row r="63" spans="1:24" x14ac:dyDescent="0.3">
      <c r="R63" s="610"/>
      <c r="S63" s="610"/>
      <c r="T63" s="610"/>
      <c r="U63" s="610"/>
      <c r="V63" s="610"/>
      <c r="W63" s="610"/>
      <c r="X63" s="609"/>
    </row>
    <row r="64" spans="1:24" x14ac:dyDescent="0.3">
      <c r="R64" s="610"/>
      <c r="S64" s="610"/>
      <c r="T64" s="610"/>
      <c r="U64" s="610"/>
      <c r="V64" s="610"/>
      <c r="W64" s="610"/>
      <c r="X64" s="609"/>
    </row>
    <row r="65" spans="2:24" x14ac:dyDescent="0.3">
      <c r="R65" s="610"/>
      <c r="S65" s="610"/>
      <c r="T65" s="610"/>
      <c r="U65" s="610"/>
      <c r="V65" s="610"/>
      <c r="W65" s="610"/>
      <c r="X65" s="609"/>
    </row>
    <row r="66" spans="2:24" x14ac:dyDescent="0.3">
      <c r="R66" s="610"/>
      <c r="S66" s="610"/>
      <c r="T66" s="610"/>
      <c r="U66" s="610"/>
      <c r="V66" s="610"/>
      <c r="W66" s="610"/>
      <c r="X66" s="609"/>
    </row>
    <row r="67" spans="2:24" x14ac:dyDescent="0.3">
      <c r="R67" s="610"/>
      <c r="S67" s="610"/>
      <c r="T67" s="610"/>
      <c r="U67" s="610"/>
      <c r="V67" s="610"/>
      <c r="W67" s="610"/>
      <c r="X67" s="609"/>
    </row>
    <row r="68" spans="2:24" x14ac:dyDescent="0.3">
      <c r="B68" s="217" t="s">
        <v>2140</v>
      </c>
      <c r="R68" s="610"/>
      <c r="S68" s="610"/>
      <c r="T68" s="610"/>
      <c r="U68" s="610"/>
      <c r="V68" s="610"/>
      <c r="W68" s="610"/>
      <c r="X68" s="609"/>
    </row>
    <row r="69" spans="2:24" x14ac:dyDescent="0.3">
      <c r="R69" s="610"/>
      <c r="S69" s="610"/>
      <c r="T69" s="610"/>
      <c r="U69" s="610"/>
      <c r="V69" s="610"/>
      <c r="W69" s="610"/>
      <c r="X69" s="609"/>
    </row>
    <row r="70" spans="2:24" x14ac:dyDescent="0.3">
      <c r="R70" s="610"/>
      <c r="S70" s="610"/>
      <c r="T70" s="610"/>
      <c r="U70" s="610"/>
      <c r="V70" s="610"/>
      <c r="W70" s="610"/>
      <c r="X70" s="609"/>
    </row>
    <row r="71" spans="2:24" x14ac:dyDescent="0.3">
      <c r="B71" s="213" t="s">
        <v>2356</v>
      </c>
      <c r="R71" s="610"/>
      <c r="S71" s="610"/>
      <c r="T71" s="610"/>
      <c r="U71" s="610"/>
      <c r="V71" s="610"/>
      <c r="W71" s="610"/>
      <c r="X71" s="609"/>
    </row>
    <row r="72" spans="2:24" x14ac:dyDescent="0.3">
      <c r="R72" s="610"/>
      <c r="S72" s="610"/>
      <c r="T72" s="610"/>
      <c r="U72" s="610"/>
      <c r="V72" s="610"/>
      <c r="W72" s="610"/>
      <c r="X72" s="609"/>
    </row>
    <row r="73" spans="2:24" x14ac:dyDescent="0.3">
      <c r="R73" s="610"/>
      <c r="S73" s="610"/>
      <c r="T73" s="610"/>
      <c r="U73" s="610"/>
      <c r="V73" s="610"/>
      <c r="W73" s="610"/>
      <c r="X73" s="609"/>
    </row>
    <row r="74" spans="2:24" x14ac:dyDescent="0.3">
      <c r="B74" s="217"/>
      <c r="R74" s="610"/>
      <c r="S74" s="610"/>
      <c r="T74" s="610"/>
      <c r="U74" s="610"/>
      <c r="V74" s="610"/>
      <c r="W74" s="610"/>
      <c r="X74" s="609"/>
    </row>
    <row r="75" spans="2:24" x14ac:dyDescent="0.3">
      <c r="R75" s="610"/>
      <c r="S75" s="610"/>
      <c r="T75" s="610"/>
      <c r="U75" s="610"/>
      <c r="V75" s="610"/>
      <c r="W75" s="610"/>
      <c r="X75" s="609"/>
    </row>
    <row r="76" spans="2:24" x14ac:dyDescent="0.3">
      <c r="R76" s="610"/>
      <c r="S76" s="610"/>
      <c r="T76" s="610"/>
      <c r="U76" s="610"/>
      <c r="V76" s="610"/>
      <c r="W76" s="610"/>
      <c r="X76" s="609"/>
    </row>
    <row r="77" spans="2:24" x14ac:dyDescent="0.3">
      <c r="R77" s="610"/>
      <c r="S77" s="610"/>
      <c r="T77" s="610"/>
      <c r="U77" s="610"/>
      <c r="V77" s="610"/>
      <c r="W77" s="610"/>
      <c r="X77" s="609"/>
    </row>
    <row r="78" spans="2:24" x14ac:dyDescent="0.3">
      <c r="R78" s="610"/>
      <c r="S78" s="610"/>
      <c r="T78" s="610"/>
      <c r="U78" s="610"/>
      <c r="V78" s="610"/>
      <c r="W78" s="610"/>
      <c r="X78" s="609"/>
    </row>
    <row r="79" spans="2:24" x14ac:dyDescent="0.3">
      <c r="R79" s="610"/>
      <c r="S79" s="610"/>
      <c r="T79" s="610"/>
      <c r="U79" s="610"/>
      <c r="V79" s="610"/>
      <c r="W79" s="610"/>
      <c r="X79" s="609"/>
    </row>
    <row r="80" spans="2:24" x14ac:dyDescent="0.3">
      <c r="R80" s="610"/>
      <c r="S80" s="610"/>
      <c r="T80" s="610"/>
      <c r="U80" s="610"/>
      <c r="V80" s="610"/>
      <c r="W80" s="610"/>
      <c r="X80" s="609"/>
    </row>
    <row r="81" spans="1:24" x14ac:dyDescent="0.3">
      <c r="R81" s="610"/>
      <c r="S81" s="610"/>
      <c r="T81" s="610"/>
      <c r="U81" s="610"/>
      <c r="V81" s="610"/>
      <c r="W81" s="610"/>
      <c r="X81" s="609"/>
    </row>
    <row r="82" spans="1:24" x14ac:dyDescent="0.3">
      <c r="A82" s="270"/>
      <c r="K82" s="218"/>
      <c r="L82" s="218"/>
      <c r="M82" s="218"/>
      <c r="N82" s="218"/>
      <c r="O82" s="218"/>
      <c r="P82" s="218"/>
      <c r="Q82" s="218"/>
      <c r="R82" s="610"/>
      <c r="S82" s="610"/>
      <c r="T82" s="610"/>
      <c r="U82" s="610"/>
      <c r="V82" s="610"/>
      <c r="W82" s="610"/>
      <c r="X82" s="609"/>
    </row>
    <row r="83" spans="1:24" x14ac:dyDescent="0.3">
      <c r="R83" s="610"/>
      <c r="S83" s="610"/>
      <c r="T83" s="610"/>
      <c r="U83" s="610"/>
      <c r="V83" s="610"/>
      <c r="W83" s="610"/>
      <c r="X83" s="609"/>
    </row>
    <row r="84" spans="1:24" x14ac:dyDescent="0.3">
      <c r="R84" s="610"/>
      <c r="S84" s="610"/>
      <c r="T84" s="610"/>
      <c r="U84" s="610"/>
      <c r="V84" s="610"/>
      <c r="W84" s="610"/>
      <c r="X84" s="609"/>
    </row>
    <row r="85" spans="1:24" x14ac:dyDescent="0.3">
      <c r="B85" s="214" t="s">
        <v>2140</v>
      </c>
      <c r="R85" s="610"/>
      <c r="S85" s="610"/>
      <c r="T85" s="610"/>
      <c r="U85" s="610"/>
      <c r="V85" s="610"/>
      <c r="W85" s="610"/>
      <c r="X85" s="609"/>
    </row>
    <row r="86" spans="1:24" x14ac:dyDescent="0.3">
      <c r="R86" s="610"/>
      <c r="S86" s="610"/>
      <c r="T86" s="610"/>
      <c r="U86" s="610"/>
      <c r="V86" s="610"/>
      <c r="W86" s="610"/>
      <c r="X86" s="609"/>
    </row>
    <row r="87" spans="1:24" x14ac:dyDescent="0.3">
      <c r="A87" s="266"/>
      <c r="B87" s="1"/>
      <c r="C87" s="1"/>
      <c r="D87" s="1"/>
      <c r="E87" s="1"/>
      <c r="F87" s="1"/>
      <c r="G87" s="1"/>
      <c r="H87" s="1"/>
      <c r="I87" s="1"/>
      <c r="J87" s="1"/>
      <c r="K87" s="1"/>
      <c r="L87" s="1"/>
      <c r="M87" s="1"/>
      <c r="N87" s="1"/>
      <c r="O87" s="1"/>
      <c r="P87" s="1"/>
      <c r="R87" s="609"/>
      <c r="S87" s="609"/>
      <c r="T87" s="609"/>
      <c r="U87" s="609"/>
      <c r="V87" s="609"/>
      <c r="W87" s="609"/>
      <c r="X87" s="609"/>
    </row>
    <row r="88" spans="1:24" x14ac:dyDescent="0.3">
      <c r="A88" s="266"/>
      <c r="B88" s="175" t="s">
        <v>2357</v>
      </c>
      <c r="C88" s="1"/>
      <c r="D88" s="1"/>
      <c r="E88" s="1"/>
      <c r="F88" s="1"/>
      <c r="G88" s="1"/>
      <c r="H88" s="1"/>
      <c r="I88" s="1"/>
      <c r="J88" s="1"/>
      <c r="K88" s="1"/>
      <c r="L88" s="1"/>
      <c r="M88" s="1"/>
      <c r="N88" s="1"/>
      <c r="O88" s="1"/>
      <c r="P88" s="1"/>
      <c r="R88" s="609"/>
      <c r="S88" s="609"/>
      <c r="T88" s="609"/>
      <c r="U88" s="609"/>
      <c r="V88" s="609"/>
      <c r="W88" s="609"/>
      <c r="X88" s="609"/>
    </row>
    <row r="89" spans="1:24" x14ac:dyDescent="0.3">
      <c r="A89" s="271"/>
      <c r="B89" s="181"/>
      <c r="C89" s="181"/>
      <c r="D89" s="181"/>
      <c r="E89" s="181"/>
      <c r="F89" s="181"/>
      <c r="G89" s="181"/>
      <c r="H89" s="181"/>
      <c r="I89" s="181"/>
      <c r="J89" s="181"/>
      <c r="K89" s="181"/>
      <c r="P89" s="181"/>
      <c r="R89" s="609"/>
      <c r="S89" s="609"/>
      <c r="T89" s="609"/>
      <c r="U89" s="609"/>
      <c r="V89" s="609"/>
      <c r="W89" s="609"/>
      <c r="X89" s="609"/>
    </row>
    <row r="90" spans="1:24" x14ac:dyDescent="0.3">
      <c r="A90" s="266"/>
      <c r="B90" s="1"/>
      <c r="C90" s="1"/>
      <c r="D90" s="1"/>
      <c r="E90" s="1"/>
      <c r="F90" s="1"/>
      <c r="G90" s="1"/>
      <c r="H90" s="1"/>
      <c r="I90" s="1"/>
      <c r="J90" s="1"/>
      <c r="K90" s="1"/>
      <c r="P90" s="1"/>
      <c r="R90" s="609"/>
      <c r="S90" s="609"/>
      <c r="T90" s="609"/>
      <c r="U90" s="609"/>
      <c r="V90" s="609"/>
      <c r="W90" s="609"/>
      <c r="X90" s="609"/>
    </row>
    <row r="91" spans="1:24" x14ac:dyDescent="0.3">
      <c r="A91" s="266"/>
      <c r="B91" s="1"/>
      <c r="C91" s="1"/>
      <c r="D91" s="1"/>
      <c r="E91" s="1"/>
      <c r="F91" s="1"/>
      <c r="G91" s="1"/>
      <c r="H91" s="1"/>
      <c r="I91" s="1"/>
      <c r="J91" s="1"/>
      <c r="K91" s="1"/>
      <c r="P91" s="1"/>
      <c r="R91" s="609"/>
      <c r="S91" s="609"/>
      <c r="T91" s="609"/>
      <c r="U91" s="609"/>
      <c r="V91" s="609"/>
      <c r="W91" s="609"/>
      <c r="X91" s="609"/>
    </row>
    <row r="92" spans="1:24" x14ac:dyDescent="0.3">
      <c r="A92" s="266"/>
      <c r="B92" s="1"/>
      <c r="C92" s="1"/>
      <c r="D92" s="1"/>
      <c r="E92" s="1"/>
      <c r="F92" s="1"/>
      <c r="G92" s="1"/>
      <c r="H92" s="1"/>
      <c r="I92" s="1"/>
      <c r="J92" s="1"/>
      <c r="K92" s="1"/>
      <c r="P92" s="1"/>
      <c r="R92" s="609"/>
      <c r="S92" s="609"/>
      <c r="T92" s="609"/>
      <c r="U92" s="609"/>
      <c r="V92" s="609"/>
      <c r="W92" s="609"/>
      <c r="X92" s="609"/>
    </row>
    <row r="93" spans="1:24" x14ac:dyDescent="0.3">
      <c r="A93" s="266"/>
      <c r="B93" s="1"/>
      <c r="C93" s="1"/>
      <c r="D93" s="1"/>
      <c r="E93" s="1"/>
      <c r="F93" s="1"/>
      <c r="G93" s="1"/>
      <c r="H93" s="1"/>
      <c r="I93" s="1"/>
      <c r="J93" s="1"/>
      <c r="K93" s="1"/>
      <c r="P93" s="1"/>
      <c r="R93" s="609"/>
      <c r="S93" s="609"/>
      <c r="T93" s="609"/>
      <c r="U93" s="609"/>
      <c r="V93" s="609"/>
      <c r="W93" s="609"/>
      <c r="X93" s="609"/>
    </row>
    <row r="94" spans="1:24" x14ac:dyDescent="0.3">
      <c r="A94" s="266"/>
      <c r="B94" s="1"/>
      <c r="C94" s="1"/>
      <c r="D94" s="1"/>
      <c r="E94" s="1"/>
      <c r="F94" s="1"/>
      <c r="G94" s="1"/>
      <c r="H94" s="1"/>
      <c r="I94" s="1"/>
      <c r="J94" s="1"/>
      <c r="K94" s="1"/>
      <c r="P94" s="1"/>
      <c r="R94" s="609"/>
      <c r="S94" s="609"/>
      <c r="T94" s="609"/>
      <c r="U94" s="609"/>
      <c r="V94" s="609"/>
      <c r="W94" s="609"/>
      <c r="X94" s="609"/>
    </row>
    <row r="95" spans="1:24" x14ac:dyDescent="0.3">
      <c r="A95" s="266"/>
      <c r="B95" s="1"/>
      <c r="C95" s="1"/>
      <c r="D95" s="1"/>
      <c r="E95" s="1"/>
      <c r="F95" s="1"/>
      <c r="G95" s="1"/>
      <c r="H95" s="1"/>
      <c r="I95" s="1"/>
      <c r="J95" s="1"/>
      <c r="K95" s="1"/>
      <c r="P95" s="1"/>
      <c r="R95" s="609"/>
      <c r="S95" s="609"/>
      <c r="T95" s="609"/>
      <c r="U95" s="609"/>
      <c r="V95" s="609"/>
      <c r="W95" s="609"/>
      <c r="X95" s="609"/>
    </row>
    <row r="96" spans="1:24" x14ac:dyDescent="0.3">
      <c r="A96" s="266"/>
      <c r="B96" s="1"/>
      <c r="C96" s="1"/>
      <c r="D96" s="1"/>
      <c r="E96" s="1"/>
      <c r="F96" s="1"/>
      <c r="G96" s="1"/>
      <c r="H96" s="1"/>
      <c r="I96" s="1"/>
      <c r="J96" s="1"/>
      <c r="K96" s="1"/>
      <c r="P96" s="1"/>
      <c r="R96" s="609"/>
      <c r="S96" s="609"/>
      <c r="T96" s="609"/>
      <c r="U96" s="609"/>
      <c r="V96" s="609"/>
      <c r="W96" s="609"/>
      <c r="X96" s="609"/>
    </row>
    <row r="97" spans="1:24" x14ac:dyDescent="0.3">
      <c r="A97" s="266"/>
      <c r="B97" s="1"/>
      <c r="C97" s="1"/>
      <c r="D97" s="1"/>
      <c r="E97" s="1"/>
      <c r="F97" s="1"/>
      <c r="G97" s="1"/>
      <c r="H97" s="1"/>
      <c r="I97" s="1"/>
      <c r="J97" s="1"/>
      <c r="K97" s="1"/>
      <c r="P97" s="1"/>
      <c r="R97" s="609"/>
      <c r="S97" s="609"/>
      <c r="T97" s="609"/>
      <c r="U97" s="609"/>
      <c r="V97" s="609"/>
      <c r="W97" s="609"/>
      <c r="X97" s="609"/>
    </row>
    <row r="98" spans="1:24" x14ac:dyDescent="0.3">
      <c r="A98" s="266"/>
      <c r="B98" s="1"/>
      <c r="C98" s="1"/>
      <c r="D98" s="1"/>
      <c r="E98" s="1"/>
      <c r="F98" s="1"/>
      <c r="G98" s="1"/>
      <c r="H98" s="1"/>
      <c r="I98" s="1"/>
      <c r="J98" s="1"/>
      <c r="K98" s="1"/>
      <c r="P98" s="1"/>
      <c r="R98" s="609"/>
      <c r="S98" s="609"/>
      <c r="T98" s="609"/>
      <c r="U98" s="609"/>
      <c r="V98" s="609"/>
      <c r="W98" s="609"/>
      <c r="X98" s="609"/>
    </row>
    <row r="99" spans="1:24" x14ac:dyDescent="0.3">
      <c r="A99" s="266"/>
      <c r="B99" s="1"/>
      <c r="C99" s="1"/>
      <c r="D99" s="1"/>
      <c r="E99" s="1"/>
      <c r="F99" s="1"/>
      <c r="G99" s="1"/>
      <c r="H99" s="1"/>
      <c r="I99" s="1"/>
      <c r="J99" s="1"/>
      <c r="K99" s="1"/>
      <c r="P99" s="1"/>
      <c r="R99" s="609"/>
      <c r="S99" s="609"/>
      <c r="T99" s="609"/>
      <c r="U99" s="609"/>
      <c r="V99" s="609"/>
      <c r="W99" s="609"/>
      <c r="X99" s="609"/>
    </row>
    <row r="100" spans="1:24" x14ac:dyDescent="0.3">
      <c r="A100" s="266"/>
      <c r="B100" s="1"/>
      <c r="C100" s="1"/>
      <c r="D100" s="1"/>
      <c r="E100" s="1"/>
      <c r="F100" s="1"/>
      <c r="G100" s="1"/>
      <c r="H100" s="1"/>
      <c r="I100" s="1"/>
      <c r="J100" s="1"/>
      <c r="K100" s="1"/>
      <c r="P100" s="1"/>
      <c r="R100" s="609"/>
      <c r="S100" s="609"/>
      <c r="T100" s="609"/>
      <c r="U100" s="609"/>
      <c r="V100" s="609"/>
      <c r="W100" s="609"/>
      <c r="X100" s="609"/>
    </row>
    <row r="101" spans="1:24" x14ac:dyDescent="0.3">
      <c r="A101" s="266"/>
      <c r="B101" s="1"/>
      <c r="C101" s="1"/>
      <c r="D101" s="1"/>
      <c r="E101" s="1"/>
      <c r="F101" s="1"/>
      <c r="G101" s="1"/>
      <c r="H101" s="1"/>
      <c r="I101" s="1"/>
      <c r="J101" s="1"/>
      <c r="K101" s="1"/>
      <c r="P101" s="1"/>
      <c r="R101" s="609"/>
      <c r="S101" s="609"/>
      <c r="T101" s="609"/>
      <c r="U101" s="609"/>
      <c r="V101" s="609"/>
      <c r="W101" s="609"/>
      <c r="X101" s="609"/>
    </row>
    <row r="102" spans="1:24" x14ac:dyDescent="0.3">
      <c r="A102" s="266"/>
      <c r="B102" s="1"/>
      <c r="C102" s="1"/>
      <c r="D102" s="1"/>
      <c r="E102" s="1"/>
      <c r="F102" s="1"/>
      <c r="G102" s="1"/>
      <c r="H102" s="1"/>
      <c r="I102" s="1"/>
      <c r="J102" s="1"/>
      <c r="K102" s="1"/>
      <c r="P102" s="1"/>
      <c r="R102" s="609"/>
      <c r="S102" s="609"/>
      <c r="T102" s="609"/>
      <c r="U102" s="609"/>
      <c r="V102" s="609"/>
      <c r="W102" s="609"/>
      <c r="X102" s="609"/>
    </row>
    <row r="103" spans="1:24" x14ac:dyDescent="0.3">
      <c r="A103" s="266"/>
      <c r="B103" s="1"/>
      <c r="C103" s="1"/>
      <c r="D103" s="1"/>
      <c r="E103" s="1"/>
      <c r="F103" s="1"/>
      <c r="G103" s="1"/>
      <c r="H103" s="1"/>
      <c r="I103" s="1"/>
      <c r="J103" s="1"/>
      <c r="K103" s="1"/>
      <c r="P103" s="1"/>
      <c r="R103" s="609"/>
      <c r="S103" s="609"/>
      <c r="T103" s="609"/>
      <c r="U103" s="609"/>
      <c r="V103" s="609"/>
      <c r="W103" s="609"/>
      <c r="X103" s="609"/>
    </row>
    <row r="104" spans="1:24" x14ac:dyDescent="0.3">
      <c r="A104" s="266"/>
      <c r="B104" s="190" t="s">
        <v>2358</v>
      </c>
      <c r="C104" s="1"/>
      <c r="D104" s="1"/>
      <c r="E104" s="1"/>
      <c r="F104" s="1"/>
      <c r="G104" s="1"/>
      <c r="H104" s="1"/>
      <c r="I104" s="1"/>
      <c r="J104" s="1"/>
      <c r="K104" s="1"/>
      <c r="P104" s="1"/>
      <c r="R104" s="609"/>
      <c r="S104" s="609"/>
      <c r="T104" s="609"/>
      <c r="U104" s="609"/>
      <c r="V104" s="609"/>
      <c r="W104" s="609"/>
      <c r="X104" s="609"/>
    </row>
    <row r="105" spans="1:24" x14ac:dyDescent="0.3">
      <c r="A105" s="266"/>
      <c r="B105" s="1"/>
      <c r="C105" s="1"/>
      <c r="D105" s="1"/>
      <c r="E105" s="1"/>
      <c r="F105" s="1"/>
      <c r="G105" s="1"/>
      <c r="H105" s="1"/>
      <c r="I105" s="1"/>
      <c r="J105" s="1"/>
      <c r="K105" s="1"/>
      <c r="P105" s="1"/>
      <c r="R105" s="609"/>
      <c r="S105" s="609"/>
      <c r="T105" s="609"/>
      <c r="U105" s="609"/>
      <c r="V105" s="609"/>
      <c r="W105" s="609"/>
      <c r="X105" s="609"/>
    </row>
    <row r="106" spans="1:24" x14ac:dyDescent="0.3">
      <c r="A106" s="266"/>
      <c r="C106" s="1"/>
      <c r="D106" s="1"/>
      <c r="E106" s="1"/>
      <c r="F106" s="1"/>
      <c r="G106" s="1"/>
      <c r="H106" s="1"/>
      <c r="I106" s="1"/>
      <c r="J106" s="1"/>
      <c r="K106" s="1"/>
      <c r="P106" s="1"/>
      <c r="R106" s="609"/>
      <c r="S106" s="609"/>
      <c r="T106" s="609"/>
      <c r="U106" s="609"/>
      <c r="V106" s="609"/>
      <c r="W106" s="609"/>
      <c r="X106" s="609"/>
    </row>
    <row r="107" spans="1:24" x14ac:dyDescent="0.3">
      <c r="A107" s="266"/>
      <c r="B107" s="1"/>
      <c r="C107" s="1"/>
      <c r="D107" s="1"/>
      <c r="E107" s="1"/>
      <c r="F107" s="1"/>
      <c r="G107" s="1"/>
      <c r="H107" s="1"/>
      <c r="I107" s="1"/>
      <c r="J107" s="1"/>
      <c r="K107" s="1"/>
      <c r="P107" s="1"/>
      <c r="R107" s="609"/>
      <c r="S107" s="609"/>
      <c r="T107" s="609"/>
      <c r="U107" s="609"/>
      <c r="V107" s="609"/>
      <c r="W107" s="609"/>
      <c r="X107" s="609"/>
    </row>
    <row r="108" spans="1:24" x14ac:dyDescent="0.3">
      <c r="A108" s="266"/>
      <c r="B108" s="1"/>
      <c r="C108" s="1"/>
      <c r="D108" s="1"/>
      <c r="E108" s="1"/>
      <c r="F108" s="1"/>
      <c r="G108" s="1"/>
      <c r="H108" s="1"/>
      <c r="I108" s="1"/>
      <c r="J108" s="1"/>
      <c r="K108" s="1"/>
      <c r="P108" s="1"/>
      <c r="R108" s="609"/>
      <c r="S108" s="609"/>
      <c r="T108" s="609"/>
      <c r="U108" s="609"/>
      <c r="V108" s="609"/>
      <c r="W108" s="609"/>
      <c r="X108" s="609"/>
    </row>
    <row r="109" spans="1:24" x14ac:dyDescent="0.3">
      <c r="A109" s="266"/>
      <c r="B109" s="1"/>
      <c r="C109" s="1"/>
      <c r="D109" s="1"/>
      <c r="E109" s="1"/>
      <c r="F109" s="1"/>
      <c r="G109" s="1"/>
      <c r="H109" s="1"/>
      <c r="I109" s="1"/>
      <c r="J109" s="1"/>
      <c r="K109" s="1"/>
      <c r="P109" s="1"/>
      <c r="R109" s="609"/>
      <c r="S109" s="609"/>
      <c r="T109" s="609"/>
      <c r="U109" s="609"/>
      <c r="V109" s="609"/>
      <c r="W109" s="609"/>
      <c r="X109" s="609"/>
    </row>
    <row r="110" spans="1:24" x14ac:dyDescent="0.3">
      <c r="A110" s="266"/>
      <c r="B110" s="1"/>
      <c r="C110" s="1"/>
      <c r="D110" s="1"/>
      <c r="E110" s="1"/>
      <c r="F110" s="1"/>
      <c r="G110" s="1"/>
      <c r="H110" s="1"/>
      <c r="I110" s="1"/>
      <c r="J110" s="1"/>
      <c r="K110" s="1"/>
      <c r="P110" s="1"/>
      <c r="R110" s="609"/>
      <c r="S110" s="609"/>
      <c r="T110" s="609"/>
      <c r="U110" s="609"/>
      <c r="V110" s="609"/>
      <c r="W110" s="609"/>
      <c r="X110" s="609"/>
    </row>
    <row r="111" spans="1:24" x14ac:dyDescent="0.3">
      <c r="A111" s="266"/>
      <c r="B111" s="1"/>
      <c r="C111" s="1"/>
      <c r="D111" s="1"/>
      <c r="E111" s="1"/>
      <c r="F111" s="1"/>
      <c r="G111" s="1"/>
      <c r="H111" s="1"/>
      <c r="I111" s="1"/>
      <c r="J111" s="1"/>
      <c r="K111" s="1"/>
      <c r="P111" s="1"/>
      <c r="R111" s="609"/>
      <c r="S111" s="609"/>
      <c r="T111" s="609"/>
      <c r="U111" s="609"/>
      <c r="V111" s="609"/>
      <c r="W111" s="609"/>
      <c r="X111" s="609"/>
    </row>
    <row r="112" spans="1:24" x14ac:dyDescent="0.3">
      <c r="A112" s="266"/>
      <c r="B112" s="1"/>
      <c r="C112" s="1"/>
      <c r="D112" s="1"/>
      <c r="E112" s="1"/>
      <c r="F112" s="1"/>
      <c r="G112" s="1"/>
      <c r="H112" s="1"/>
      <c r="I112" s="1"/>
      <c r="J112" s="1"/>
      <c r="K112" s="1"/>
      <c r="P112" s="1"/>
      <c r="R112" s="609"/>
      <c r="S112" s="609"/>
      <c r="T112" s="609"/>
      <c r="U112" s="609"/>
      <c r="V112" s="609"/>
      <c r="W112" s="609"/>
      <c r="X112" s="609"/>
    </row>
    <row r="113" spans="1:24" x14ac:dyDescent="0.3">
      <c r="A113" s="266"/>
      <c r="B113" s="1"/>
      <c r="C113" s="1"/>
      <c r="D113" s="1"/>
      <c r="E113" s="1"/>
      <c r="F113" s="1"/>
      <c r="G113" s="1"/>
      <c r="H113" s="1"/>
      <c r="I113" s="1"/>
      <c r="J113" s="1"/>
      <c r="K113" s="1"/>
      <c r="P113" s="1"/>
      <c r="R113" s="609"/>
      <c r="S113" s="609"/>
      <c r="T113" s="609"/>
      <c r="U113" s="609"/>
      <c r="V113" s="609"/>
      <c r="W113" s="609"/>
      <c r="X113" s="609"/>
    </row>
    <row r="114" spans="1:24" x14ac:dyDescent="0.3">
      <c r="A114" s="266"/>
      <c r="B114" s="1"/>
      <c r="C114" s="1"/>
      <c r="D114" s="1"/>
      <c r="E114" s="1"/>
      <c r="F114" s="1"/>
      <c r="G114" s="1"/>
      <c r="H114" s="1"/>
      <c r="I114" s="1"/>
      <c r="J114" s="1"/>
      <c r="K114" s="1"/>
      <c r="P114" s="1"/>
      <c r="R114" s="609"/>
      <c r="S114" s="609"/>
      <c r="T114" s="609"/>
      <c r="U114" s="609"/>
      <c r="V114" s="609"/>
      <c r="W114" s="609"/>
      <c r="X114" s="609"/>
    </row>
    <row r="115" spans="1:24" x14ac:dyDescent="0.3">
      <c r="A115" s="266"/>
      <c r="B115" s="1"/>
      <c r="C115" s="1"/>
      <c r="D115" s="1"/>
      <c r="E115" s="1"/>
      <c r="F115" s="1"/>
      <c r="G115" s="1"/>
      <c r="H115" s="1"/>
      <c r="I115" s="1"/>
      <c r="J115" s="1"/>
      <c r="K115" s="1"/>
      <c r="P115" s="1"/>
      <c r="R115" s="609"/>
      <c r="S115" s="609"/>
      <c r="T115" s="609"/>
      <c r="U115" s="609"/>
      <c r="V115" s="609"/>
      <c r="W115" s="609"/>
      <c r="X115" s="609"/>
    </row>
    <row r="116" spans="1:24" x14ac:dyDescent="0.3">
      <c r="A116" s="266"/>
      <c r="B116" s="1"/>
      <c r="C116" s="1"/>
      <c r="D116" s="1"/>
      <c r="E116" s="1"/>
      <c r="F116" s="1"/>
      <c r="G116" s="1"/>
      <c r="H116" s="1"/>
      <c r="I116" s="1"/>
      <c r="J116" s="1"/>
      <c r="K116" s="1"/>
      <c r="P116" s="1"/>
      <c r="R116" s="609"/>
      <c r="S116" s="609"/>
      <c r="T116" s="609"/>
      <c r="U116" s="609"/>
      <c r="V116" s="609"/>
      <c r="W116" s="609"/>
      <c r="X116" s="609"/>
    </row>
    <row r="117" spans="1:24" x14ac:dyDescent="0.3">
      <c r="A117" s="266"/>
      <c r="B117" s="1"/>
      <c r="C117" s="1"/>
      <c r="D117" s="1"/>
      <c r="E117" s="1"/>
      <c r="F117" s="1"/>
      <c r="G117" s="1"/>
      <c r="H117" s="1"/>
      <c r="I117" s="1"/>
      <c r="J117" s="1"/>
      <c r="K117" s="1"/>
      <c r="L117" s="1"/>
      <c r="M117" s="1"/>
      <c r="N117" s="1"/>
      <c r="O117" s="1"/>
      <c r="P117" s="1"/>
      <c r="R117" s="609"/>
      <c r="S117" s="609"/>
      <c r="T117" s="609"/>
      <c r="U117" s="609"/>
      <c r="V117" s="609"/>
      <c r="W117" s="609"/>
      <c r="X117" s="609"/>
    </row>
    <row r="118" spans="1:24" x14ac:dyDescent="0.3">
      <c r="A118" s="266"/>
      <c r="B118" s="1"/>
      <c r="C118" s="1"/>
      <c r="D118" s="1"/>
      <c r="E118" s="1"/>
      <c r="F118" s="1"/>
      <c r="G118" s="1"/>
      <c r="H118" s="1"/>
      <c r="I118" s="1"/>
      <c r="J118" s="1"/>
      <c r="K118" s="1"/>
      <c r="L118" s="1"/>
      <c r="M118" s="1"/>
      <c r="N118" s="1"/>
      <c r="O118" s="1"/>
      <c r="P118" s="1"/>
      <c r="R118" s="609"/>
      <c r="S118" s="609"/>
      <c r="T118" s="609"/>
      <c r="U118" s="609"/>
      <c r="V118" s="609"/>
      <c r="W118" s="609"/>
      <c r="X118" s="609"/>
    </row>
    <row r="119" spans="1:24" x14ac:dyDescent="0.3">
      <c r="A119" s="266"/>
      <c r="B119" s="1"/>
      <c r="C119" s="1"/>
      <c r="D119" s="1"/>
      <c r="E119" s="1"/>
      <c r="F119" s="1"/>
      <c r="G119" s="1"/>
      <c r="H119" s="1"/>
      <c r="I119" s="1"/>
      <c r="J119" s="1"/>
      <c r="K119" s="1"/>
      <c r="L119" s="1"/>
      <c r="M119" s="1"/>
      <c r="N119" s="1"/>
      <c r="O119" s="1"/>
      <c r="P119" s="1"/>
      <c r="R119" s="609"/>
      <c r="S119" s="609"/>
      <c r="T119" s="609"/>
      <c r="U119" s="609"/>
      <c r="V119" s="609"/>
      <c r="W119" s="609"/>
      <c r="X119" s="609"/>
    </row>
    <row r="120" spans="1:24" x14ac:dyDescent="0.3">
      <c r="A120" s="266"/>
      <c r="B120" s="1"/>
      <c r="C120" s="1"/>
      <c r="D120" s="1"/>
      <c r="E120" s="1"/>
      <c r="F120" s="1"/>
      <c r="G120" s="1"/>
      <c r="H120" s="1"/>
      <c r="I120" s="1"/>
      <c r="J120" s="1"/>
      <c r="K120" s="1"/>
      <c r="L120" s="1"/>
      <c r="M120" s="1"/>
      <c r="N120" s="1"/>
      <c r="O120" s="1"/>
      <c r="P120" s="1"/>
      <c r="R120" s="609"/>
      <c r="S120" s="609"/>
      <c r="T120" s="609"/>
      <c r="U120" s="609"/>
      <c r="V120" s="609"/>
      <c r="W120" s="609"/>
      <c r="X120" s="609"/>
    </row>
    <row r="121" spans="1:24" x14ac:dyDescent="0.3">
      <c r="A121" s="266"/>
      <c r="B121" s="1"/>
      <c r="C121" s="1"/>
      <c r="D121" s="1"/>
      <c r="E121" s="1"/>
      <c r="F121" s="1"/>
      <c r="G121" s="1"/>
      <c r="H121" s="1"/>
      <c r="I121" s="1"/>
      <c r="J121" s="1"/>
      <c r="K121" s="1"/>
      <c r="L121" s="1"/>
      <c r="M121" s="1"/>
      <c r="N121" s="1"/>
      <c r="O121" s="1"/>
      <c r="P121" s="1"/>
      <c r="R121" s="609"/>
      <c r="S121" s="609"/>
      <c r="T121" s="609"/>
      <c r="U121" s="609"/>
      <c r="V121" s="609"/>
      <c r="W121" s="609"/>
      <c r="X121" s="609"/>
    </row>
    <row r="122" spans="1:24" x14ac:dyDescent="0.3">
      <c r="R122" s="609"/>
      <c r="S122" s="609"/>
      <c r="T122" s="609"/>
      <c r="U122" s="609"/>
      <c r="V122" s="609"/>
      <c r="W122" s="609"/>
      <c r="X122" s="609"/>
    </row>
    <row r="123" spans="1:24" x14ac:dyDescent="0.3">
      <c r="R123" s="609"/>
      <c r="S123" s="609"/>
      <c r="T123" s="609"/>
      <c r="U123" s="609"/>
      <c r="V123" s="609"/>
      <c r="W123" s="609"/>
      <c r="X123" s="609"/>
    </row>
    <row r="124" spans="1:24" x14ac:dyDescent="0.3">
      <c r="R124" s="609"/>
      <c r="S124" s="609"/>
      <c r="T124" s="609"/>
      <c r="U124" s="609"/>
      <c r="V124" s="609"/>
      <c r="W124" s="609"/>
      <c r="X124" s="609"/>
    </row>
    <row r="125" spans="1:24" x14ac:dyDescent="0.3">
      <c r="R125" s="609"/>
      <c r="S125" s="609"/>
      <c r="T125" s="609"/>
      <c r="U125" s="609"/>
      <c r="V125" s="609"/>
      <c r="W125" s="609"/>
      <c r="X125" s="609"/>
    </row>
    <row r="126" spans="1:24" x14ac:dyDescent="0.3">
      <c r="R126" s="609"/>
      <c r="S126" s="609"/>
      <c r="T126" s="609"/>
      <c r="U126" s="609"/>
      <c r="V126" s="609"/>
      <c r="W126" s="609"/>
      <c r="X126" s="609"/>
    </row>
    <row r="127" spans="1:24" x14ac:dyDescent="0.3">
      <c r="R127" s="609"/>
      <c r="S127" s="609"/>
      <c r="T127" s="609"/>
      <c r="U127" s="609"/>
      <c r="V127" s="609"/>
      <c r="W127" s="609"/>
      <c r="X127" s="609"/>
    </row>
    <row r="128" spans="1:24" x14ac:dyDescent="0.3">
      <c r="R128" s="609"/>
      <c r="S128" s="609"/>
      <c r="T128" s="609"/>
      <c r="U128" s="609"/>
      <c r="V128" s="609"/>
      <c r="W128" s="609"/>
      <c r="X128" s="609"/>
    </row>
    <row r="129" spans="18:24" x14ac:dyDescent="0.3">
      <c r="R129" s="609"/>
      <c r="S129" s="609"/>
      <c r="T129" s="609"/>
      <c r="U129" s="609"/>
      <c r="V129" s="609"/>
      <c r="W129" s="609"/>
      <c r="X129" s="609"/>
    </row>
    <row r="130" spans="18:24" x14ac:dyDescent="0.3">
      <c r="R130" s="609"/>
      <c r="S130" s="609"/>
      <c r="T130" s="609"/>
      <c r="U130" s="609"/>
      <c r="V130" s="609"/>
      <c r="W130" s="609"/>
      <c r="X130" s="609"/>
    </row>
    <row r="131" spans="18:24" x14ac:dyDescent="0.3">
      <c r="R131" s="609"/>
      <c r="S131" s="609"/>
      <c r="T131" s="609"/>
      <c r="U131" s="609"/>
      <c r="V131" s="609"/>
      <c r="W131" s="609"/>
      <c r="X131" s="609"/>
    </row>
    <row r="132" spans="18:24" x14ac:dyDescent="0.3">
      <c r="R132" s="609"/>
      <c r="S132" s="609"/>
      <c r="T132" s="609"/>
      <c r="U132" s="609"/>
      <c r="V132" s="609"/>
      <c r="W132" s="609"/>
      <c r="X132" s="609"/>
    </row>
    <row r="133" spans="18:24" x14ac:dyDescent="0.3">
      <c r="R133" s="609"/>
      <c r="S133" s="609"/>
      <c r="T133" s="609"/>
      <c r="U133" s="609"/>
      <c r="V133" s="609"/>
      <c r="W133" s="609"/>
      <c r="X133" s="609"/>
    </row>
    <row r="134" spans="18:24" x14ac:dyDescent="0.3">
      <c r="R134" s="609"/>
      <c r="S134" s="609"/>
      <c r="T134" s="609"/>
      <c r="U134" s="609"/>
      <c r="V134" s="609"/>
      <c r="W134" s="609"/>
      <c r="X134" s="609"/>
    </row>
    <row r="135" spans="18:24" x14ac:dyDescent="0.3">
      <c r="R135" s="609"/>
      <c r="S135" s="609"/>
      <c r="T135" s="609"/>
      <c r="U135" s="609"/>
      <c r="V135" s="609"/>
      <c r="W135" s="609"/>
      <c r="X135" s="609"/>
    </row>
    <row r="136" spans="18:24" x14ac:dyDescent="0.3">
      <c r="R136" s="609"/>
      <c r="S136" s="609"/>
      <c r="T136" s="609"/>
      <c r="U136" s="609"/>
      <c r="V136" s="609"/>
      <c r="W136" s="609"/>
      <c r="X136" s="609"/>
    </row>
    <row r="137" spans="18:24" x14ac:dyDescent="0.3">
      <c r="R137" s="609"/>
      <c r="S137" s="609"/>
      <c r="T137" s="609"/>
      <c r="U137" s="609"/>
      <c r="V137" s="609"/>
      <c r="W137" s="609"/>
      <c r="X137" s="609"/>
    </row>
    <row r="138" spans="18:24" x14ac:dyDescent="0.3">
      <c r="R138" s="609"/>
      <c r="S138" s="609"/>
      <c r="T138" s="609"/>
      <c r="U138" s="609"/>
      <c r="V138" s="609"/>
      <c r="W138" s="609"/>
      <c r="X138" s="609"/>
    </row>
    <row r="139" spans="18:24" x14ac:dyDescent="0.3">
      <c r="R139" s="609"/>
      <c r="S139" s="609"/>
      <c r="T139" s="609"/>
      <c r="U139" s="609"/>
      <c r="V139" s="609"/>
      <c r="W139" s="609"/>
      <c r="X139" s="609"/>
    </row>
    <row r="140" spans="18:24" x14ac:dyDescent="0.3">
      <c r="R140" s="609"/>
      <c r="S140" s="609"/>
      <c r="T140" s="609"/>
      <c r="U140" s="609"/>
      <c r="V140" s="609"/>
      <c r="W140" s="609"/>
      <c r="X140" s="609"/>
    </row>
    <row r="141" spans="18:24" x14ac:dyDescent="0.3">
      <c r="R141" s="609"/>
      <c r="S141" s="609"/>
      <c r="T141" s="609"/>
      <c r="U141" s="609"/>
      <c r="V141" s="609"/>
      <c r="W141" s="609"/>
      <c r="X141" s="609"/>
    </row>
    <row r="142" spans="18:24" x14ac:dyDescent="0.3">
      <c r="R142" s="609"/>
      <c r="S142" s="609"/>
      <c r="T142" s="609"/>
      <c r="U142" s="609"/>
      <c r="V142" s="609"/>
      <c r="W142" s="609"/>
      <c r="X142" s="609"/>
    </row>
    <row r="143" spans="18:24" x14ac:dyDescent="0.3">
      <c r="R143" s="609"/>
      <c r="S143" s="609"/>
      <c r="T143" s="609"/>
      <c r="U143" s="609"/>
      <c r="V143" s="609"/>
      <c r="W143" s="609"/>
      <c r="X143" s="609"/>
    </row>
    <row r="144" spans="18:24" x14ac:dyDescent="0.3">
      <c r="R144" s="609"/>
      <c r="S144" s="609"/>
      <c r="T144" s="609"/>
      <c r="U144" s="609"/>
      <c r="V144" s="609"/>
      <c r="W144" s="609"/>
      <c r="X144" s="609"/>
    </row>
    <row r="145" spans="1:24" x14ac:dyDescent="0.3">
      <c r="R145" s="609"/>
      <c r="S145" s="609"/>
      <c r="T145" s="609"/>
      <c r="U145" s="609"/>
      <c r="V145" s="609"/>
      <c r="W145" s="609"/>
      <c r="X145" s="609"/>
    </row>
    <row r="146" spans="1:24" x14ac:dyDescent="0.3">
      <c r="R146" s="609"/>
      <c r="S146" s="609"/>
      <c r="T146" s="609"/>
      <c r="U146" s="609"/>
      <c r="V146" s="609"/>
      <c r="W146" s="609"/>
      <c r="X146" s="609"/>
    </row>
    <row r="147" spans="1:24" x14ac:dyDescent="0.3">
      <c r="R147" s="609"/>
      <c r="S147" s="609"/>
      <c r="T147" s="609"/>
      <c r="U147" s="609"/>
      <c r="V147" s="609"/>
      <c r="W147" s="609"/>
      <c r="X147" s="609"/>
    </row>
    <row r="148" spans="1:24" x14ac:dyDescent="0.3">
      <c r="R148" s="609"/>
      <c r="S148" s="609"/>
      <c r="T148" s="609"/>
      <c r="U148" s="609"/>
      <c r="V148" s="609"/>
      <c r="W148" s="609"/>
      <c r="X148" s="609"/>
    </row>
    <row r="149" spans="1:24" x14ac:dyDescent="0.3">
      <c r="R149" s="609"/>
      <c r="S149" s="609"/>
      <c r="T149" s="609"/>
      <c r="U149" s="609"/>
      <c r="V149" s="609"/>
      <c r="W149" s="609"/>
      <c r="X149" s="609"/>
    </row>
    <row r="150" spans="1:24" x14ac:dyDescent="0.3">
      <c r="R150" s="609"/>
      <c r="S150" s="609"/>
      <c r="T150" s="609"/>
      <c r="U150" s="609"/>
      <c r="V150" s="609"/>
      <c r="W150" s="609"/>
      <c r="X150" s="609"/>
    </row>
    <row r="151" spans="1:24" s="218" customFormat="1" x14ac:dyDescent="0.3">
      <c r="A151" s="270"/>
      <c r="R151" s="611"/>
      <c r="S151" s="611"/>
      <c r="T151" s="611"/>
      <c r="U151" s="611"/>
      <c r="V151" s="611"/>
      <c r="W151" s="611"/>
      <c r="X151" s="611"/>
    </row>
    <row r="152" spans="1:24" x14ac:dyDescent="0.3">
      <c r="R152" s="609"/>
      <c r="S152" s="609"/>
      <c r="T152" s="609"/>
      <c r="U152" s="609"/>
      <c r="V152" s="609"/>
      <c r="W152" s="609"/>
      <c r="X152" s="609"/>
    </row>
    <row r="153" spans="1:24" x14ac:dyDescent="0.3">
      <c r="R153" s="609"/>
      <c r="S153" s="609"/>
      <c r="T153" s="609"/>
      <c r="U153" s="609"/>
      <c r="V153" s="609"/>
      <c r="W153" s="609"/>
      <c r="X153" s="609"/>
    </row>
    <row r="154" spans="1:24" x14ac:dyDescent="0.3">
      <c r="R154" s="609"/>
      <c r="S154" s="609"/>
      <c r="T154" s="609"/>
      <c r="U154" s="609"/>
      <c r="V154" s="609"/>
      <c r="W154" s="609"/>
      <c r="X154" s="609"/>
    </row>
    <row r="155" spans="1:24" x14ac:dyDescent="0.3">
      <c r="R155" s="609"/>
      <c r="S155" s="609"/>
      <c r="T155" s="609"/>
      <c r="U155" s="609"/>
      <c r="V155" s="609"/>
      <c r="W155" s="609"/>
      <c r="X155" s="609"/>
    </row>
    <row r="156" spans="1:24" x14ac:dyDescent="0.3">
      <c r="R156" s="609"/>
      <c r="S156" s="609"/>
      <c r="T156" s="609"/>
      <c r="U156" s="609"/>
      <c r="V156" s="609"/>
      <c r="W156" s="609"/>
      <c r="X156" s="609"/>
    </row>
    <row r="157" spans="1:24" x14ac:dyDescent="0.3">
      <c r="R157" s="609"/>
      <c r="S157" s="609"/>
      <c r="T157" s="609"/>
      <c r="U157" s="609"/>
      <c r="V157" s="609"/>
      <c r="W157" s="609"/>
      <c r="X157" s="609"/>
    </row>
    <row r="158" spans="1:24" x14ac:dyDescent="0.3">
      <c r="R158" s="609"/>
      <c r="S158" s="609"/>
      <c r="T158" s="609"/>
      <c r="U158" s="609"/>
      <c r="V158" s="609"/>
      <c r="W158" s="609"/>
      <c r="X158" s="609"/>
    </row>
    <row r="159" spans="1:24" x14ac:dyDescent="0.3">
      <c r="R159" s="609"/>
      <c r="S159" s="609"/>
      <c r="T159" s="609"/>
      <c r="U159" s="609"/>
      <c r="V159" s="609"/>
      <c r="W159" s="609"/>
      <c r="X159" s="609"/>
    </row>
    <row r="160" spans="1:24" x14ac:dyDescent="0.3">
      <c r="R160" s="609"/>
      <c r="S160" s="609"/>
      <c r="T160" s="609"/>
      <c r="U160" s="609"/>
      <c r="V160" s="609"/>
      <c r="W160" s="609"/>
      <c r="X160" s="609"/>
    </row>
    <row r="161" spans="18:24" x14ac:dyDescent="0.3">
      <c r="R161" s="609"/>
      <c r="S161" s="609"/>
      <c r="T161" s="609"/>
      <c r="U161" s="609"/>
      <c r="V161" s="609"/>
      <c r="W161" s="609"/>
      <c r="X161" s="609"/>
    </row>
    <row r="162" spans="18:24" x14ac:dyDescent="0.3">
      <c r="R162" s="609"/>
      <c r="S162" s="609"/>
      <c r="T162" s="609"/>
      <c r="U162" s="609"/>
      <c r="V162" s="609"/>
      <c r="W162" s="609"/>
      <c r="X162" s="609"/>
    </row>
    <row r="163" spans="18:24" x14ac:dyDescent="0.3">
      <c r="R163" s="609"/>
      <c r="S163" s="609"/>
      <c r="T163" s="609"/>
      <c r="U163" s="609"/>
      <c r="V163" s="609"/>
      <c r="W163" s="609"/>
      <c r="X163" s="609"/>
    </row>
    <row r="164" spans="18:24" x14ac:dyDescent="0.3">
      <c r="R164" s="609"/>
      <c r="S164" s="609"/>
      <c r="T164" s="609"/>
      <c r="U164" s="609"/>
      <c r="V164" s="609"/>
      <c r="W164" s="609"/>
      <c r="X164" s="609"/>
    </row>
    <row r="165" spans="18:24" x14ac:dyDescent="0.3">
      <c r="R165" s="609"/>
      <c r="S165" s="609"/>
      <c r="T165" s="609"/>
      <c r="U165" s="609"/>
      <c r="V165" s="609"/>
      <c r="W165" s="609"/>
      <c r="X165" s="609"/>
    </row>
    <row r="166" spans="18:24" x14ac:dyDescent="0.3">
      <c r="R166" s="609"/>
      <c r="S166" s="609"/>
      <c r="T166" s="609"/>
      <c r="U166" s="609"/>
      <c r="V166" s="609"/>
      <c r="W166" s="609"/>
      <c r="X166" s="609"/>
    </row>
    <row r="167" spans="18:24" x14ac:dyDescent="0.3">
      <c r="R167" s="609"/>
      <c r="S167" s="609"/>
      <c r="T167" s="609"/>
      <c r="U167" s="609"/>
      <c r="V167" s="609"/>
      <c r="W167" s="609"/>
      <c r="X167" s="609"/>
    </row>
    <row r="168" spans="18:24" x14ac:dyDescent="0.3">
      <c r="R168" s="609"/>
      <c r="S168" s="609"/>
      <c r="T168" s="609"/>
      <c r="U168" s="609"/>
      <c r="V168" s="609"/>
      <c r="W168" s="609"/>
      <c r="X168" s="609"/>
    </row>
    <row r="169" spans="18:24" x14ac:dyDescent="0.3">
      <c r="R169" s="609"/>
      <c r="S169" s="609"/>
      <c r="T169" s="609"/>
      <c r="U169" s="609"/>
      <c r="V169" s="609"/>
      <c r="W169" s="609"/>
      <c r="X169" s="609"/>
    </row>
    <row r="170" spans="18:24" x14ac:dyDescent="0.3">
      <c r="R170" s="609"/>
      <c r="S170" s="609"/>
      <c r="T170" s="609"/>
      <c r="U170" s="609"/>
      <c r="V170" s="609"/>
      <c r="W170" s="609"/>
      <c r="X170" s="609"/>
    </row>
    <row r="171" spans="18:24" x14ac:dyDescent="0.3">
      <c r="R171" s="609"/>
      <c r="S171" s="609"/>
      <c r="T171" s="609"/>
      <c r="U171" s="609"/>
      <c r="V171" s="609"/>
      <c r="W171" s="609"/>
      <c r="X171" s="609"/>
    </row>
    <row r="172" spans="18:24" x14ac:dyDescent="0.3">
      <c r="R172" s="609"/>
      <c r="S172" s="609"/>
      <c r="T172" s="609"/>
      <c r="U172" s="609"/>
      <c r="V172" s="609"/>
      <c r="W172" s="609"/>
      <c r="X172" s="609"/>
    </row>
    <row r="173" spans="18:24" x14ac:dyDescent="0.3">
      <c r="R173" s="609"/>
      <c r="S173" s="609"/>
      <c r="T173" s="609"/>
      <c r="U173" s="609"/>
      <c r="V173" s="609"/>
      <c r="W173" s="609"/>
      <c r="X173" s="609"/>
    </row>
    <row r="174" spans="18:24" x14ac:dyDescent="0.3">
      <c r="R174" s="609"/>
      <c r="S174" s="609"/>
      <c r="T174" s="609"/>
      <c r="U174" s="609"/>
      <c r="V174" s="609"/>
      <c r="W174" s="609"/>
      <c r="X174" s="609"/>
    </row>
    <row r="175" spans="18:24" x14ac:dyDescent="0.3">
      <c r="R175" s="609"/>
      <c r="S175" s="609"/>
      <c r="T175" s="609"/>
      <c r="U175" s="609"/>
      <c r="V175" s="609"/>
      <c r="W175" s="609"/>
      <c r="X175" s="609"/>
    </row>
    <row r="176" spans="18:24" x14ac:dyDescent="0.3">
      <c r="R176" s="609"/>
      <c r="S176" s="609"/>
      <c r="T176" s="609"/>
      <c r="U176" s="609"/>
      <c r="V176" s="609"/>
      <c r="W176" s="609"/>
      <c r="X176" s="609"/>
    </row>
    <row r="177" spans="18:24" x14ac:dyDescent="0.3">
      <c r="R177" s="609"/>
      <c r="S177" s="609"/>
      <c r="T177" s="609"/>
      <c r="U177" s="609"/>
      <c r="V177" s="609"/>
      <c r="W177" s="609"/>
      <c r="X177" s="609"/>
    </row>
    <row r="178" spans="18:24" x14ac:dyDescent="0.3">
      <c r="R178" s="609"/>
      <c r="S178" s="609"/>
      <c r="T178" s="609"/>
      <c r="U178" s="609"/>
      <c r="V178" s="609"/>
      <c r="W178" s="609"/>
      <c r="X178" s="609"/>
    </row>
    <row r="202" spans="1:1" s="218" customFormat="1" x14ac:dyDescent="0.3">
      <c r="A202" s="270"/>
    </row>
  </sheetData>
  <sortState ref="AC7:AM34">
    <sortCondition ref="AE7:AE34"/>
  </sortState>
  <conditionalFormatting sqref="R59:R86">
    <cfRule type="cellIs" dxfId="5" priority="6" stopIfTrue="1" operator="greaterThan">
      <formula>50</formula>
    </cfRule>
  </conditionalFormatting>
  <conditionalFormatting sqref="S59:S86">
    <cfRule type="cellIs" dxfId="4" priority="5" stopIfTrue="1" operator="greaterThan">
      <formula>10</formula>
    </cfRule>
  </conditionalFormatting>
  <conditionalFormatting sqref="T59:T86">
    <cfRule type="cellIs" dxfId="3" priority="4" stopIfTrue="1" operator="greaterThan">
      <formula>11</formula>
    </cfRule>
  </conditionalFormatting>
  <conditionalFormatting sqref="U59:U86">
    <cfRule type="cellIs" dxfId="2" priority="3" stopIfTrue="1" operator="greaterThan">
      <formula>10</formula>
    </cfRule>
  </conditionalFormatting>
  <conditionalFormatting sqref="V59:V86">
    <cfRule type="cellIs" dxfId="1" priority="2" stopIfTrue="1" operator="greaterThan">
      <formula>2</formula>
    </cfRule>
  </conditionalFormatting>
  <conditionalFormatting sqref="W59:W86">
    <cfRule type="cellIs" dxfId="0" priority="1" stopIfTrue="1" operator="greaterThan">
      <formula>4</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Q31"/>
  <sheetViews>
    <sheetView zoomScale="80" zoomScaleNormal="80" workbookViewId="0">
      <selection activeCell="F28" sqref="F28"/>
    </sheetView>
  </sheetViews>
  <sheetFormatPr defaultRowHeight="16.5" x14ac:dyDescent="0.3"/>
  <cols>
    <col min="1" max="1" width="6.140625" style="266" customWidth="1"/>
    <col min="2" max="12" width="9.140625" style="1"/>
    <col min="13" max="14" width="19.140625" style="1" bestFit="1" customWidth="1"/>
    <col min="15" max="16384" width="9.140625" style="1"/>
  </cols>
  <sheetData>
    <row r="2" spans="1:17" x14ac:dyDescent="0.3">
      <c r="A2" s="448"/>
      <c r="B2" s="175" t="s">
        <v>2067</v>
      </c>
      <c r="Q2" s="2"/>
    </row>
    <row r="3" spans="1:17" x14ac:dyDescent="0.3">
      <c r="L3" s="221" t="s">
        <v>304</v>
      </c>
      <c r="M3" s="221" t="s">
        <v>1200</v>
      </c>
      <c r="N3" s="372"/>
      <c r="P3" s="190" t="s">
        <v>812</v>
      </c>
      <c r="Q3" s="190" t="s">
        <v>304</v>
      </c>
    </row>
    <row r="4" spans="1:17" x14ac:dyDescent="0.3">
      <c r="L4" s="187" t="s">
        <v>2066</v>
      </c>
      <c r="M4" s="220">
        <v>10.8</v>
      </c>
      <c r="N4" s="177"/>
      <c r="P4" s="1" t="s">
        <v>272</v>
      </c>
      <c r="Q4" s="1" t="s">
        <v>531</v>
      </c>
    </row>
    <row r="5" spans="1:17" x14ac:dyDescent="0.3">
      <c r="L5" s="187" t="s">
        <v>272</v>
      </c>
      <c r="M5" s="220">
        <v>5.6</v>
      </c>
      <c r="N5" s="177"/>
      <c r="P5" s="1" t="s">
        <v>273</v>
      </c>
      <c r="Q5" s="1" t="s">
        <v>532</v>
      </c>
    </row>
    <row r="6" spans="1:17" x14ac:dyDescent="0.3">
      <c r="L6" s="216" t="s">
        <v>273</v>
      </c>
      <c r="M6" s="220">
        <v>2.6</v>
      </c>
      <c r="N6" s="177"/>
      <c r="P6" s="1" t="s">
        <v>274</v>
      </c>
      <c r="Q6" s="1" t="s">
        <v>533</v>
      </c>
    </row>
    <row r="7" spans="1:17" x14ac:dyDescent="0.3">
      <c r="L7" s="216" t="s">
        <v>274</v>
      </c>
      <c r="M7" s="220">
        <v>1.3</v>
      </c>
      <c r="N7" s="177"/>
      <c r="P7" s="1" t="s">
        <v>275</v>
      </c>
      <c r="Q7" s="1" t="s">
        <v>534</v>
      </c>
    </row>
    <row r="8" spans="1:17" x14ac:dyDescent="0.3">
      <c r="L8" s="216" t="s">
        <v>275</v>
      </c>
      <c r="M8" s="220">
        <v>36.200000000000003</v>
      </c>
      <c r="N8" s="177"/>
      <c r="P8" s="1" t="s">
        <v>276</v>
      </c>
      <c r="Q8" s="1" t="s">
        <v>535</v>
      </c>
    </row>
    <row r="9" spans="1:17" x14ac:dyDescent="0.3">
      <c r="L9" s="216" t="s">
        <v>276</v>
      </c>
      <c r="M9" s="220">
        <v>12.2</v>
      </c>
      <c r="N9" s="177"/>
      <c r="P9" s="1" t="s">
        <v>277</v>
      </c>
      <c r="Q9" s="1" t="s">
        <v>536</v>
      </c>
    </row>
    <row r="10" spans="1:17" x14ac:dyDescent="0.3">
      <c r="L10" s="216" t="s">
        <v>277</v>
      </c>
      <c r="M10" s="220">
        <v>0.6</v>
      </c>
      <c r="N10" s="177"/>
      <c r="P10" s="1" t="s">
        <v>278</v>
      </c>
      <c r="Q10" s="1" t="s">
        <v>537</v>
      </c>
    </row>
    <row r="11" spans="1:17" x14ac:dyDescent="0.3">
      <c r="L11" s="216" t="s">
        <v>278</v>
      </c>
      <c r="M11" s="220">
        <v>25.7</v>
      </c>
      <c r="N11" s="177"/>
      <c r="P11" s="1" t="s">
        <v>279</v>
      </c>
      <c r="Q11" s="1" t="s">
        <v>538</v>
      </c>
    </row>
    <row r="12" spans="1:17" x14ac:dyDescent="0.3">
      <c r="L12" s="216" t="s">
        <v>282</v>
      </c>
      <c r="M12" s="220">
        <v>5.8</v>
      </c>
      <c r="N12" s="177"/>
      <c r="P12" s="1" t="s">
        <v>280</v>
      </c>
      <c r="Q12" s="1" t="s">
        <v>539</v>
      </c>
    </row>
    <row r="13" spans="1:17" x14ac:dyDescent="0.3">
      <c r="L13" s="216" t="s">
        <v>280</v>
      </c>
      <c r="M13" s="220">
        <v>12.1</v>
      </c>
      <c r="N13" s="177"/>
      <c r="P13" s="1" t="s">
        <v>281</v>
      </c>
      <c r="Q13" s="1" t="s">
        <v>540</v>
      </c>
    </row>
    <row r="14" spans="1:17" x14ac:dyDescent="0.3">
      <c r="L14" s="216" t="s">
        <v>281</v>
      </c>
      <c r="M14" s="220">
        <v>11.4</v>
      </c>
      <c r="N14" s="177"/>
      <c r="P14" s="1" t="s">
        <v>282</v>
      </c>
      <c r="Q14" s="1" t="s">
        <v>541</v>
      </c>
    </row>
    <row r="15" spans="1:17" x14ac:dyDescent="0.3">
      <c r="L15" s="216" t="s">
        <v>282</v>
      </c>
      <c r="M15" s="220">
        <v>5</v>
      </c>
      <c r="N15" s="177"/>
      <c r="P15" s="1" t="s">
        <v>283</v>
      </c>
      <c r="Q15" s="1" t="s">
        <v>542</v>
      </c>
    </row>
    <row r="16" spans="1:17" x14ac:dyDescent="0.3">
      <c r="L16" s="216" t="s">
        <v>283</v>
      </c>
      <c r="M16" s="220">
        <v>8.4</v>
      </c>
      <c r="N16" s="177"/>
      <c r="P16" s="1" t="s">
        <v>284</v>
      </c>
      <c r="Q16" s="1" t="s">
        <v>266</v>
      </c>
    </row>
    <row r="17" spans="2:17" x14ac:dyDescent="0.3">
      <c r="L17" s="216" t="s">
        <v>284</v>
      </c>
      <c r="M17" s="220">
        <v>12.9</v>
      </c>
      <c r="N17" s="177"/>
      <c r="P17" s="1" t="s">
        <v>285</v>
      </c>
      <c r="Q17" s="1" t="s">
        <v>543</v>
      </c>
    </row>
    <row r="18" spans="2:17" x14ac:dyDescent="0.3">
      <c r="L18" s="216" t="s">
        <v>285</v>
      </c>
      <c r="M18" s="220">
        <v>0.6</v>
      </c>
      <c r="N18" s="177"/>
      <c r="P18" s="1" t="s">
        <v>286</v>
      </c>
      <c r="Q18" s="1" t="s">
        <v>544</v>
      </c>
    </row>
    <row r="19" spans="2:17" x14ac:dyDescent="0.3">
      <c r="B19" s="190" t="s">
        <v>1469</v>
      </c>
      <c r="L19" s="216" t="s">
        <v>286</v>
      </c>
      <c r="M19" s="220">
        <v>2.9</v>
      </c>
      <c r="N19" s="177"/>
      <c r="P19" s="1" t="s">
        <v>287</v>
      </c>
      <c r="Q19" s="1" t="s">
        <v>545</v>
      </c>
    </row>
    <row r="20" spans="2:17" x14ac:dyDescent="0.3">
      <c r="L20" s="216" t="s">
        <v>287</v>
      </c>
      <c r="M20" s="220">
        <v>3.2</v>
      </c>
      <c r="N20" s="177"/>
      <c r="P20" s="1" t="s">
        <v>288</v>
      </c>
      <c r="Q20" s="1" t="s">
        <v>546</v>
      </c>
    </row>
    <row r="21" spans="2:17" x14ac:dyDescent="0.3">
      <c r="L21" s="216" t="s">
        <v>288</v>
      </c>
      <c r="M21" s="220">
        <v>4.9000000000000004</v>
      </c>
      <c r="N21" s="177"/>
      <c r="P21" s="1" t="s">
        <v>289</v>
      </c>
      <c r="Q21" s="1" t="s">
        <v>267</v>
      </c>
    </row>
    <row r="22" spans="2:17" x14ac:dyDescent="0.3">
      <c r="L22" s="216" t="s">
        <v>289</v>
      </c>
      <c r="M22" s="220">
        <v>8.5</v>
      </c>
      <c r="N22" s="177"/>
      <c r="P22" s="1" t="s">
        <v>290</v>
      </c>
      <c r="Q22" s="1" t="s">
        <v>547</v>
      </c>
    </row>
    <row r="23" spans="2:17" x14ac:dyDescent="0.3">
      <c r="L23" s="216" t="s">
        <v>290</v>
      </c>
      <c r="M23" s="220">
        <v>15</v>
      </c>
      <c r="N23" s="177"/>
      <c r="P23" s="1" t="s">
        <v>291</v>
      </c>
      <c r="Q23" s="1" t="s">
        <v>548</v>
      </c>
    </row>
    <row r="24" spans="2:17" x14ac:dyDescent="0.3">
      <c r="L24" s="216" t="s">
        <v>291</v>
      </c>
      <c r="M24" s="220">
        <v>8.8000000000000007</v>
      </c>
      <c r="N24" s="177"/>
      <c r="P24" s="1" t="s">
        <v>292</v>
      </c>
      <c r="Q24" s="1" t="s">
        <v>549</v>
      </c>
    </row>
    <row r="25" spans="2:17" x14ac:dyDescent="0.3">
      <c r="L25" s="187" t="s">
        <v>292</v>
      </c>
      <c r="M25" s="220">
        <v>2.2000000000000002</v>
      </c>
      <c r="N25" s="177"/>
      <c r="P25" s="1" t="s">
        <v>293</v>
      </c>
      <c r="Q25" s="1" t="s">
        <v>560</v>
      </c>
    </row>
    <row r="26" spans="2:17" x14ac:dyDescent="0.3">
      <c r="L26" s="187" t="s">
        <v>293</v>
      </c>
      <c r="M26" s="220">
        <v>8.1</v>
      </c>
      <c r="N26" s="177"/>
      <c r="P26" s="1" t="s">
        <v>294</v>
      </c>
      <c r="Q26" s="1" t="s">
        <v>551</v>
      </c>
    </row>
    <row r="27" spans="2:17" x14ac:dyDescent="0.3">
      <c r="L27" s="216" t="s">
        <v>294</v>
      </c>
      <c r="M27" s="220">
        <v>3.4</v>
      </c>
      <c r="N27" s="177"/>
      <c r="P27" s="1" t="s">
        <v>295</v>
      </c>
      <c r="Q27" s="1" t="s">
        <v>552</v>
      </c>
    </row>
    <row r="28" spans="2:17" x14ac:dyDescent="0.3">
      <c r="L28" s="187" t="s">
        <v>295</v>
      </c>
      <c r="M28" s="220">
        <v>9</v>
      </c>
      <c r="N28" s="177"/>
      <c r="P28" s="1" t="s">
        <v>296</v>
      </c>
      <c r="Q28" s="1" t="s">
        <v>570</v>
      </c>
    </row>
    <row r="29" spans="2:17" x14ac:dyDescent="0.3">
      <c r="L29" s="187" t="s">
        <v>296</v>
      </c>
      <c r="M29" s="220">
        <v>3.4</v>
      </c>
      <c r="N29" s="177"/>
      <c r="P29" s="1" t="s">
        <v>297</v>
      </c>
      <c r="Q29" s="1" t="s">
        <v>553</v>
      </c>
    </row>
    <row r="30" spans="2:17" x14ac:dyDescent="0.3">
      <c r="L30" s="187" t="s">
        <v>297</v>
      </c>
      <c r="M30" s="220">
        <v>6.7</v>
      </c>
      <c r="N30" s="177"/>
      <c r="P30" s="1" t="s">
        <v>298</v>
      </c>
      <c r="Q30" s="1" t="s">
        <v>554</v>
      </c>
    </row>
    <row r="31" spans="2:17" x14ac:dyDescent="0.3">
      <c r="L31" s="187" t="s">
        <v>298</v>
      </c>
      <c r="M31" s="220">
        <v>2.4</v>
      </c>
      <c r="N31" s="177"/>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E14"/>
  <sheetViews>
    <sheetView zoomScale="80" zoomScaleNormal="80" workbookViewId="0">
      <selection activeCell="L31" sqref="L31"/>
    </sheetView>
  </sheetViews>
  <sheetFormatPr defaultColWidth="13.42578125" defaultRowHeight="16.5" x14ac:dyDescent="0.3"/>
  <cols>
    <col min="1" max="1" width="13.42578125" style="32"/>
    <col min="2" max="2" width="47.5703125" style="3" customWidth="1"/>
    <col min="3" max="3" width="12.28515625" style="3" bestFit="1" customWidth="1"/>
    <col min="4" max="4" width="16.28515625" style="3" customWidth="1"/>
    <col min="5" max="5" width="18" style="3" customWidth="1"/>
    <col min="6" max="16384" width="13.42578125" style="3"/>
  </cols>
  <sheetData>
    <row r="1" spans="1:5" x14ac:dyDescent="0.3">
      <c r="A1" s="231"/>
    </row>
    <row r="2" spans="1:5" ht="17.25" thickBot="1" x14ac:dyDescent="0.35">
      <c r="B2" s="6" t="s">
        <v>2301</v>
      </c>
    </row>
    <row r="3" spans="1:5" ht="17.25" thickBot="1" x14ac:dyDescent="0.35">
      <c r="B3" s="66" t="s">
        <v>309</v>
      </c>
      <c r="C3" s="80" t="s">
        <v>1415</v>
      </c>
      <c r="D3" s="80" t="s">
        <v>1502</v>
      </c>
      <c r="E3" s="80" t="s">
        <v>16</v>
      </c>
    </row>
    <row r="4" spans="1:5" ht="17.25" thickBot="1" x14ac:dyDescent="0.35">
      <c r="B4" s="70" t="s">
        <v>1408</v>
      </c>
      <c r="C4" s="234">
        <v>348741004</v>
      </c>
      <c r="D4" s="234">
        <v>65646163</v>
      </c>
      <c r="E4" s="235">
        <v>414387167</v>
      </c>
    </row>
    <row r="5" spans="1:5" ht="17.25" thickBot="1" x14ac:dyDescent="0.35">
      <c r="B5" s="70" t="s">
        <v>1409</v>
      </c>
      <c r="C5" s="234">
        <v>172270942</v>
      </c>
      <c r="D5" s="234">
        <v>15200378</v>
      </c>
      <c r="E5" s="235">
        <v>187471320</v>
      </c>
    </row>
    <row r="6" spans="1:5" ht="17.25" thickBot="1" x14ac:dyDescent="0.35">
      <c r="B6" s="70" t="s">
        <v>1410</v>
      </c>
      <c r="C6" s="234">
        <v>1331222796</v>
      </c>
      <c r="D6" s="234">
        <v>273023216</v>
      </c>
      <c r="E6" s="235">
        <v>1604246012</v>
      </c>
    </row>
    <row r="7" spans="1:5" ht="17.25" thickBot="1" x14ac:dyDescent="0.35">
      <c r="B7" s="70" t="s">
        <v>1411</v>
      </c>
      <c r="C7" s="234">
        <v>299669312</v>
      </c>
      <c r="D7" s="234">
        <v>70139315</v>
      </c>
      <c r="E7" s="235">
        <v>369808627</v>
      </c>
    </row>
    <row r="8" spans="1:5" ht="17.25" thickBot="1" x14ac:dyDescent="0.35">
      <c r="B8" s="70" t="s">
        <v>1412</v>
      </c>
      <c r="C8" s="234">
        <v>161954885</v>
      </c>
      <c r="D8" s="234">
        <v>26555870</v>
      </c>
      <c r="E8" s="235">
        <v>188510755</v>
      </c>
    </row>
    <row r="9" spans="1:5" ht="17.25" thickBot="1" x14ac:dyDescent="0.35">
      <c r="B9" s="70" t="s">
        <v>1413</v>
      </c>
      <c r="C9" s="234">
        <v>220707577</v>
      </c>
      <c r="D9" s="234">
        <v>25495010</v>
      </c>
      <c r="E9" s="235">
        <v>246202587</v>
      </c>
    </row>
    <row r="10" spans="1:5" ht="17.25" thickBot="1" x14ac:dyDescent="0.35">
      <c r="B10" s="70" t="s">
        <v>1414</v>
      </c>
      <c r="C10" s="234">
        <v>78600000</v>
      </c>
      <c r="D10" s="234">
        <v>16103753</v>
      </c>
      <c r="E10" s="235">
        <v>94703753</v>
      </c>
    </row>
    <row r="11" spans="1:5" ht="17.25" thickBot="1" x14ac:dyDescent="0.35">
      <c r="B11" s="70" t="s">
        <v>2299</v>
      </c>
      <c r="C11" s="234">
        <v>304990048</v>
      </c>
      <c r="D11" s="234">
        <v>0</v>
      </c>
      <c r="E11" s="235">
        <v>304990048</v>
      </c>
    </row>
    <row r="12" spans="1:5" ht="17.25" thickBot="1" x14ac:dyDescent="0.35">
      <c r="B12" s="70" t="s">
        <v>2300</v>
      </c>
      <c r="C12" s="234">
        <v>11842525</v>
      </c>
      <c r="D12" s="234">
        <v>2760930</v>
      </c>
      <c r="E12" s="235">
        <v>14603455</v>
      </c>
    </row>
    <row r="13" spans="1:5" ht="17.25" thickBot="1" x14ac:dyDescent="0.35">
      <c r="B13" s="236" t="s">
        <v>16</v>
      </c>
      <c r="C13" s="235">
        <v>2929999089</v>
      </c>
      <c r="D13" s="235">
        <v>494924635</v>
      </c>
      <c r="E13" s="235">
        <v>3424923724</v>
      </c>
    </row>
    <row r="14" spans="1:5" x14ac:dyDescent="0.3">
      <c r="B14" s="222" t="s">
        <v>1756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1:V500"/>
  <sheetViews>
    <sheetView zoomScale="80" zoomScaleNormal="80" workbookViewId="0"/>
  </sheetViews>
  <sheetFormatPr defaultRowHeight="16.5" x14ac:dyDescent="0.3"/>
  <cols>
    <col min="1" max="1" width="10.140625" style="123" customWidth="1"/>
    <col min="2" max="2" width="60.85546875" style="59" customWidth="1"/>
    <col min="3" max="3" width="31.5703125" style="3" customWidth="1"/>
    <col min="4" max="4" width="22.85546875" style="3" customWidth="1"/>
    <col min="5" max="5" width="17.7109375" style="3" customWidth="1"/>
    <col min="6" max="6" width="11.28515625" style="3" bestFit="1" customWidth="1"/>
    <col min="7" max="7" width="29.85546875" style="3" customWidth="1"/>
    <col min="8" max="8" width="16.85546875" style="3" bestFit="1" customWidth="1"/>
    <col min="9" max="9" width="13.5703125" style="3" customWidth="1"/>
    <col min="10" max="10" width="14.42578125" style="3" bestFit="1" customWidth="1"/>
    <col min="11" max="11" width="14.7109375" style="3" customWidth="1"/>
    <col min="12" max="12" width="16" style="3" customWidth="1"/>
    <col min="13" max="14" width="7.5703125" style="3" customWidth="1"/>
    <col min="15" max="18" width="31.85546875" style="3" customWidth="1"/>
    <col min="19" max="20" width="9.140625" style="3"/>
    <col min="21" max="21" width="22.140625" style="3" bestFit="1" customWidth="1"/>
    <col min="22" max="22" width="28.7109375" style="3" customWidth="1"/>
    <col min="23" max="23" width="27.5703125" style="3" customWidth="1"/>
    <col min="24" max="24" width="26.85546875" style="3" customWidth="1"/>
    <col min="25" max="16384" width="9.140625" style="3"/>
  </cols>
  <sheetData>
    <row r="1" spans="1:14" x14ac:dyDescent="0.3">
      <c r="B1" s="6"/>
    </row>
    <row r="2" spans="1:14" ht="17.25" thickBot="1" x14ac:dyDescent="0.35">
      <c r="A2" s="33"/>
      <c r="B2" s="6" t="s">
        <v>1837</v>
      </c>
    </row>
    <row r="3" spans="1:14" s="123" customFormat="1" ht="17.25" thickBot="1" x14ac:dyDescent="0.35">
      <c r="B3" s="66" t="s">
        <v>310</v>
      </c>
      <c r="C3" s="698" t="s">
        <v>26</v>
      </c>
      <c r="D3" s="698" t="s">
        <v>27</v>
      </c>
      <c r="E3" s="698" t="s">
        <v>28</v>
      </c>
      <c r="F3" s="698" t="s">
        <v>29</v>
      </c>
      <c r="G3" s="698" t="s">
        <v>30</v>
      </c>
      <c r="H3" s="698" t="s">
        <v>31</v>
      </c>
      <c r="I3" s="698" t="s">
        <v>1838</v>
      </c>
    </row>
    <row r="4" spans="1:14" s="123" customFormat="1" ht="17.25" thickBot="1" x14ac:dyDescent="0.35">
      <c r="B4" s="389" t="s">
        <v>4</v>
      </c>
      <c r="C4" s="385">
        <v>67202.009090000007</v>
      </c>
      <c r="D4" s="385">
        <v>72858.150370000003</v>
      </c>
      <c r="E4" s="385">
        <v>74686.669529999999</v>
      </c>
      <c r="F4" s="385">
        <v>79268.369200000001</v>
      </c>
      <c r="G4" s="385">
        <v>63862.394760000003</v>
      </c>
      <c r="H4" s="385">
        <v>51585.187400000003</v>
      </c>
      <c r="I4" s="385">
        <f>SUM(C4:H4)</f>
        <v>409462.78035000002</v>
      </c>
      <c r="J4" s="613"/>
      <c r="K4" s="613"/>
      <c r="L4" s="613"/>
      <c r="M4" s="613"/>
      <c r="N4" s="613"/>
    </row>
    <row r="5" spans="1:14" s="123" customFormat="1" ht="17.25" thickBot="1" x14ac:dyDescent="0.35">
      <c r="B5" s="727" t="s">
        <v>1719</v>
      </c>
      <c r="C5" s="385">
        <v>20400.20578</v>
      </c>
      <c r="D5" s="385">
        <v>26722.35212</v>
      </c>
      <c r="E5" s="385">
        <v>31365.249070000002</v>
      </c>
      <c r="F5" s="385">
        <v>32403.547399999999</v>
      </c>
      <c r="G5" s="385">
        <v>19957.977434199998</v>
      </c>
      <c r="H5" s="385">
        <v>7915.7549367000001</v>
      </c>
      <c r="I5" s="385">
        <f t="shared" ref="I5:I15" si="0">SUM(C5:H5)</f>
        <v>138765.08674090001</v>
      </c>
      <c r="J5" s="613"/>
      <c r="K5" s="613"/>
      <c r="L5" s="613"/>
      <c r="M5" s="613"/>
      <c r="N5" s="613"/>
    </row>
    <row r="6" spans="1:14" s="123" customFormat="1" ht="17.25" thickBot="1" x14ac:dyDescent="0.35">
      <c r="B6" s="389" t="s">
        <v>5</v>
      </c>
      <c r="C6" s="385">
        <v>3734.5606699999998</v>
      </c>
      <c r="D6" s="385">
        <v>12191.65746</v>
      </c>
      <c r="E6" s="385">
        <v>10702.19497</v>
      </c>
      <c r="F6" s="385">
        <v>8445.6876100000009</v>
      </c>
      <c r="G6" s="385">
        <v>5152.9878200000103</v>
      </c>
      <c r="H6" s="385">
        <v>2649.93282</v>
      </c>
      <c r="I6" s="385">
        <f t="shared" si="0"/>
        <v>42877.02135000001</v>
      </c>
      <c r="J6" s="613"/>
      <c r="K6" s="613"/>
      <c r="L6" s="613"/>
      <c r="M6" s="613"/>
      <c r="N6" s="613"/>
    </row>
    <row r="7" spans="1:14" s="123" customFormat="1" ht="17.25" thickBot="1" x14ac:dyDescent="0.35">
      <c r="B7" s="727" t="s">
        <v>1719</v>
      </c>
      <c r="C7" s="385">
        <v>3451.3076599999999</v>
      </c>
      <c r="D7" s="385">
        <v>11927.41028</v>
      </c>
      <c r="E7" s="385">
        <v>10400.157499999999</v>
      </c>
      <c r="F7" s="385">
        <v>8158.8780299999999</v>
      </c>
      <c r="G7" s="385">
        <v>4879.5036499999997</v>
      </c>
      <c r="H7" s="385">
        <v>2287.5704700000001</v>
      </c>
      <c r="I7" s="385">
        <f t="shared" si="0"/>
        <v>41104.827589999994</v>
      </c>
      <c r="J7" s="613"/>
      <c r="K7" s="613"/>
      <c r="L7" s="613"/>
      <c r="M7" s="613"/>
      <c r="N7" s="613"/>
    </row>
    <row r="8" spans="1:14" s="123" customFormat="1" ht="17.25" thickBot="1" x14ac:dyDescent="0.35">
      <c r="B8" s="389" t="s">
        <v>7</v>
      </c>
      <c r="C8" s="385">
        <v>25703.17395</v>
      </c>
      <c r="D8" s="385">
        <v>25698.28357</v>
      </c>
      <c r="E8" s="385">
        <v>23270.422900000001</v>
      </c>
      <c r="F8" s="385">
        <v>25682.473620000001</v>
      </c>
      <c r="G8" s="385">
        <v>24993.750769999999</v>
      </c>
      <c r="H8" s="385">
        <v>26276.277399999999</v>
      </c>
      <c r="I8" s="385">
        <f t="shared" si="0"/>
        <v>151624.38221000001</v>
      </c>
      <c r="J8" s="613"/>
      <c r="K8" s="613"/>
      <c r="L8" s="613"/>
      <c r="M8" s="613"/>
      <c r="N8" s="613"/>
    </row>
    <row r="9" spans="1:14" s="123" customFormat="1" ht="17.25" thickBot="1" x14ac:dyDescent="0.35">
      <c r="B9" s="384" t="s">
        <v>6</v>
      </c>
      <c r="C9" s="385">
        <v>2.7294</v>
      </c>
      <c r="D9" s="385">
        <v>1.8617999999999999</v>
      </c>
      <c r="E9" s="385">
        <v>5.6988000000000003</v>
      </c>
      <c r="F9" s="385">
        <v>4.8918999999999997</v>
      </c>
      <c r="G9" s="385">
        <v>7.1406200000000002</v>
      </c>
      <c r="H9" s="385">
        <v>5.9922800000000001</v>
      </c>
      <c r="I9" s="385">
        <f t="shared" si="0"/>
        <v>28.314799999999998</v>
      </c>
      <c r="J9" s="613"/>
      <c r="K9" s="613"/>
      <c r="L9" s="613"/>
      <c r="M9" s="613"/>
      <c r="N9" s="613"/>
    </row>
    <row r="10" spans="1:14" s="123" customFormat="1" ht="17.25" thickBot="1" x14ac:dyDescent="0.35">
      <c r="B10" s="389" t="s">
        <v>1839</v>
      </c>
      <c r="C10" s="385" t="s">
        <v>1343</v>
      </c>
      <c r="D10" s="385" t="s">
        <v>1343</v>
      </c>
      <c r="E10" s="385" t="s">
        <v>1343</v>
      </c>
      <c r="F10" s="385" t="s">
        <v>1343</v>
      </c>
      <c r="G10" s="385">
        <v>15.0487</v>
      </c>
      <c r="H10" s="385">
        <v>93.753600000000006</v>
      </c>
      <c r="I10" s="385">
        <f t="shared" si="0"/>
        <v>108.8023</v>
      </c>
      <c r="J10" s="613"/>
      <c r="K10" s="613"/>
      <c r="L10" s="613"/>
      <c r="M10" s="613"/>
      <c r="N10" s="613"/>
    </row>
    <row r="11" spans="1:14" s="123" customFormat="1" ht="17.25" thickBot="1" x14ac:dyDescent="0.35">
      <c r="B11" s="389" t="s">
        <v>1805</v>
      </c>
      <c r="C11" s="385" t="s">
        <v>1343</v>
      </c>
      <c r="D11" s="385" t="s">
        <v>1343</v>
      </c>
      <c r="E11" s="385" t="s">
        <v>1343</v>
      </c>
      <c r="F11" s="385" t="s">
        <v>1343</v>
      </c>
      <c r="G11" s="385">
        <v>3724.0145600000001</v>
      </c>
      <c r="H11" s="385">
        <v>4444.7701100000004</v>
      </c>
      <c r="I11" s="385">
        <f t="shared" si="0"/>
        <v>8168.7846700000009</v>
      </c>
      <c r="J11" s="613"/>
      <c r="K11" s="613"/>
      <c r="L11" s="613"/>
      <c r="M11" s="613"/>
      <c r="N11" s="613"/>
    </row>
    <row r="12" spans="1:14" s="123" customFormat="1" ht="17.25" thickBot="1" x14ac:dyDescent="0.35">
      <c r="B12" s="450" t="s">
        <v>16</v>
      </c>
      <c r="C12" s="387">
        <v>96642.473110000006</v>
      </c>
      <c r="D12" s="387">
        <v>110749.9532</v>
      </c>
      <c r="E12" s="387">
        <v>108664.9862</v>
      </c>
      <c r="F12" s="387">
        <v>113401.42233</v>
      </c>
      <c r="G12" s="387">
        <v>97755.337230000005</v>
      </c>
      <c r="H12" s="387">
        <v>85055.913610000003</v>
      </c>
      <c r="I12" s="387">
        <f t="shared" si="0"/>
        <v>612270.08568000013</v>
      </c>
      <c r="J12" s="613"/>
      <c r="K12" s="613"/>
      <c r="L12" s="613"/>
      <c r="M12" s="613"/>
      <c r="N12" s="613"/>
    </row>
    <row r="13" spans="1:14" s="123" customFormat="1" ht="17.25" thickBot="1" x14ac:dyDescent="0.35">
      <c r="B13" s="389" t="s">
        <v>311</v>
      </c>
      <c r="C13" s="385">
        <v>0</v>
      </c>
      <c r="D13" s="385">
        <v>0</v>
      </c>
      <c r="E13" s="385">
        <v>0</v>
      </c>
      <c r="F13" s="385">
        <v>0</v>
      </c>
      <c r="G13" s="385">
        <v>0</v>
      </c>
      <c r="H13" s="385">
        <v>0</v>
      </c>
      <c r="I13" s="385">
        <f t="shared" si="0"/>
        <v>0</v>
      </c>
      <c r="J13" s="613"/>
      <c r="K13" s="613"/>
      <c r="L13" s="613"/>
      <c r="M13" s="613"/>
      <c r="N13" s="613"/>
    </row>
    <row r="14" spans="1:14" s="123" customFormat="1" ht="17.25" thickBot="1" x14ac:dyDescent="0.35">
      <c r="B14" s="450" t="s">
        <v>312</v>
      </c>
      <c r="C14" s="387">
        <v>96642.473110000006</v>
      </c>
      <c r="D14" s="387">
        <v>110749.9532</v>
      </c>
      <c r="E14" s="387">
        <v>108664.9862</v>
      </c>
      <c r="F14" s="387">
        <v>113401.42233</v>
      </c>
      <c r="G14" s="387">
        <v>97755.337230000005</v>
      </c>
      <c r="H14" s="387">
        <v>85055.913610000003</v>
      </c>
      <c r="I14" s="387">
        <f t="shared" si="0"/>
        <v>612270.08568000013</v>
      </c>
      <c r="J14" s="613"/>
      <c r="K14" s="613"/>
      <c r="L14" s="613"/>
      <c r="M14" s="613"/>
      <c r="N14" s="613"/>
    </row>
    <row r="15" spans="1:14" s="123" customFormat="1" ht="17.25" thickBot="1" x14ac:dyDescent="0.35">
      <c r="B15" s="450" t="s">
        <v>1719</v>
      </c>
      <c r="C15" s="728">
        <v>23851.513439999999</v>
      </c>
      <c r="D15" s="728">
        <v>38649.7624</v>
      </c>
      <c r="E15" s="728">
        <v>41765.406569999999</v>
      </c>
      <c r="F15" s="728">
        <v>40562.425430000003</v>
      </c>
      <c r="G15" s="728">
        <v>24837.481084200001</v>
      </c>
      <c r="H15" s="728">
        <v>10203.3254067</v>
      </c>
      <c r="I15" s="387">
        <f t="shared" si="0"/>
        <v>179869.91433090001</v>
      </c>
      <c r="J15" s="613"/>
      <c r="K15" s="613"/>
      <c r="L15" s="613"/>
      <c r="M15" s="613"/>
      <c r="N15" s="613"/>
    </row>
    <row r="16" spans="1:14" s="123" customFormat="1" ht="17.25" thickBot="1" x14ac:dyDescent="0.35">
      <c r="B16" s="224"/>
      <c r="C16" s="223"/>
      <c r="D16" s="223"/>
      <c r="E16" s="223"/>
      <c r="F16" s="223"/>
      <c r="G16" s="223"/>
      <c r="H16" s="223"/>
      <c r="I16" s="223"/>
      <c r="J16" s="613"/>
      <c r="K16" s="613"/>
      <c r="L16" s="613"/>
      <c r="M16" s="613"/>
      <c r="N16" s="613"/>
    </row>
    <row r="17" spans="1:14" s="123" customFormat="1" ht="17.25" thickBot="1" x14ac:dyDescent="0.35">
      <c r="B17" s="66" t="s">
        <v>313</v>
      </c>
      <c r="C17" s="698" t="s">
        <v>32</v>
      </c>
      <c r="D17" s="698" t="s">
        <v>33</v>
      </c>
      <c r="E17" s="698" t="s">
        <v>34</v>
      </c>
      <c r="F17" s="698" t="s">
        <v>35</v>
      </c>
      <c r="G17" s="698" t="s">
        <v>36</v>
      </c>
      <c r="H17" s="698" t="s">
        <v>37</v>
      </c>
      <c r="I17" s="698" t="s">
        <v>1840</v>
      </c>
      <c r="J17" s="613"/>
      <c r="K17" s="613"/>
      <c r="L17" s="613"/>
      <c r="M17" s="613"/>
      <c r="N17" s="613"/>
    </row>
    <row r="18" spans="1:14" s="123" customFormat="1" ht="17.25" thickBot="1" x14ac:dyDescent="0.35">
      <c r="B18" s="384" t="s">
        <v>4</v>
      </c>
      <c r="C18" s="385">
        <v>44813.712189999998</v>
      </c>
      <c r="D18" s="385">
        <v>43900.589119999997</v>
      </c>
      <c r="E18" s="385">
        <v>42701.182789999999</v>
      </c>
      <c r="F18" s="385">
        <v>43474.860410000001</v>
      </c>
      <c r="G18" s="385">
        <v>53491.696779999998</v>
      </c>
      <c r="H18" s="385">
        <v>69433.877840000001</v>
      </c>
      <c r="I18" s="385">
        <v>707278.69947999995</v>
      </c>
      <c r="J18" s="613"/>
      <c r="K18" s="613"/>
      <c r="L18" s="613"/>
      <c r="M18" s="613"/>
      <c r="N18" s="613"/>
    </row>
    <row r="19" spans="1:14" s="123" customFormat="1" ht="17.25" thickBot="1" x14ac:dyDescent="0.35">
      <c r="B19" s="727" t="s">
        <v>1719</v>
      </c>
      <c r="C19" s="385">
        <v>3134.82152</v>
      </c>
      <c r="D19" s="385">
        <v>1939.10932</v>
      </c>
      <c r="E19" s="385">
        <v>1823.3790799999999</v>
      </c>
      <c r="F19" s="385">
        <v>2991.08923</v>
      </c>
      <c r="G19" s="385">
        <v>8047.35214</v>
      </c>
      <c r="H19" s="385">
        <v>24776.818449999999</v>
      </c>
      <c r="I19" s="385">
        <v>181477.65648090001</v>
      </c>
      <c r="J19" s="613"/>
      <c r="K19" s="613"/>
      <c r="L19" s="613"/>
      <c r="M19" s="613"/>
      <c r="N19" s="613"/>
    </row>
    <row r="20" spans="1:14" s="123" customFormat="1" ht="17.25" thickBot="1" x14ac:dyDescent="0.35">
      <c r="B20" s="384" t="s">
        <v>5</v>
      </c>
      <c r="C20" s="385">
        <v>2095.8749899999998</v>
      </c>
      <c r="D20" s="385">
        <v>2044.87195</v>
      </c>
      <c r="E20" s="385">
        <v>2637.3918100000001</v>
      </c>
      <c r="F20" s="385">
        <v>2940.09015</v>
      </c>
      <c r="G20" s="385">
        <v>5138.1823999999997</v>
      </c>
      <c r="H20" s="385">
        <v>5485.2017999999998</v>
      </c>
      <c r="I20" s="385">
        <v>63218.634449999998</v>
      </c>
      <c r="J20" s="613"/>
      <c r="K20" s="613"/>
      <c r="L20" s="613"/>
      <c r="M20" s="613"/>
      <c r="N20" s="613"/>
    </row>
    <row r="21" spans="1:14" s="123" customFormat="1" ht="17.25" thickBot="1" x14ac:dyDescent="0.35">
      <c r="B21" s="727" t="s">
        <v>1719</v>
      </c>
      <c r="C21" s="385">
        <v>1753.90823</v>
      </c>
      <c r="D21" s="385">
        <v>1722.5250799999999</v>
      </c>
      <c r="E21" s="385">
        <v>2307.9143399999998</v>
      </c>
      <c r="F21" s="385">
        <v>2616.34049</v>
      </c>
      <c r="G21" s="385">
        <v>4731.8441499999999</v>
      </c>
      <c r="H21" s="385">
        <v>5147.5809200000003</v>
      </c>
      <c r="I21" s="385">
        <v>59384.940799999997</v>
      </c>
      <c r="J21" s="613"/>
      <c r="K21" s="613"/>
      <c r="L21" s="613"/>
      <c r="M21" s="613"/>
      <c r="N21" s="613"/>
    </row>
    <row r="22" spans="1:14" s="123" customFormat="1" ht="17.25" thickBot="1" x14ac:dyDescent="0.35">
      <c r="B22" s="389" t="s">
        <v>7</v>
      </c>
      <c r="C22" s="385">
        <v>26223.205750000001</v>
      </c>
      <c r="D22" s="385">
        <v>27852.636780000001</v>
      </c>
      <c r="E22" s="385">
        <v>28336.619630000001</v>
      </c>
      <c r="F22" s="385">
        <v>27263.004580000001</v>
      </c>
      <c r="G22" s="385">
        <v>28089.510999999999</v>
      </c>
      <c r="H22" s="385">
        <v>26965.007809999999</v>
      </c>
      <c r="I22" s="385">
        <v>316354.36775999999</v>
      </c>
      <c r="J22" s="613"/>
      <c r="K22" s="613"/>
      <c r="L22" s="613"/>
      <c r="M22" s="613"/>
      <c r="N22" s="613"/>
    </row>
    <row r="23" spans="1:14" s="123" customFormat="1" ht="17.25" thickBot="1" x14ac:dyDescent="0.35">
      <c r="B23" s="384" t="s">
        <v>6</v>
      </c>
      <c r="C23" s="385">
        <v>7.4659000000000004</v>
      </c>
      <c r="D23" s="385">
        <v>5.1234000000000002</v>
      </c>
      <c r="E23" s="385">
        <v>3.5106999999999999</v>
      </c>
      <c r="F23" s="385">
        <v>7.6277200000000001</v>
      </c>
      <c r="G23" s="385">
        <v>7.6281800000000004</v>
      </c>
      <c r="H23" s="385">
        <v>2.8725999999999998</v>
      </c>
      <c r="I23" s="385">
        <v>62.543300000000002</v>
      </c>
      <c r="J23" s="613"/>
      <c r="K23" s="613"/>
      <c r="L23" s="613"/>
      <c r="M23" s="613"/>
      <c r="N23" s="613"/>
    </row>
    <row r="24" spans="1:14" s="123" customFormat="1" ht="17.25" thickBot="1" x14ac:dyDescent="0.35">
      <c r="B24" s="389" t="s">
        <v>1839</v>
      </c>
      <c r="C24" s="385">
        <v>136.46510000000001</v>
      </c>
      <c r="D24" s="385">
        <v>151.05546000000001</v>
      </c>
      <c r="E24" s="385">
        <v>136.96636000000001</v>
      </c>
      <c r="F24" s="385">
        <v>134.62207000000001</v>
      </c>
      <c r="G24" s="385">
        <v>159.92891</v>
      </c>
      <c r="H24" s="385">
        <v>170.35145</v>
      </c>
      <c r="I24" s="385">
        <v>998.19164999999998</v>
      </c>
      <c r="J24" s="613"/>
      <c r="K24" s="613"/>
      <c r="L24" s="613"/>
      <c r="M24" s="613"/>
      <c r="N24" s="613"/>
    </row>
    <row r="25" spans="1:14" s="123" customFormat="1" ht="17.25" thickBot="1" x14ac:dyDescent="0.35">
      <c r="B25" s="389" t="s">
        <v>1805</v>
      </c>
      <c r="C25" s="385">
        <v>4192.4039599999996</v>
      </c>
      <c r="D25" s="385">
        <v>4144.6313099999998</v>
      </c>
      <c r="E25" s="385">
        <v>3990.4554600000001</v>
      </c>
      <c r="F25" s="385">
        <v>3805.8181399999999</v>
      </c>
      <c r="G25" s="385">
        <v>3930.1675300000002</v>
      </c>
      <c r="H25" s="385">
        <v>3730.55791</v>
      </c>
      <c r="I25" s="385">
        <v>31962.81898</v>
      </c>
      <c r="J25" s="613"/>
      <c r="K25" s="613"/>
      <c r="L25" s="613"/>
      <c r="M25" s="613"/>
      <c r="N25" s="613"/>
    </row>
    <row r="26" spans="1:14" s="123" customFormat="1" ht="17.25" thickBot="1" x14ac:dyDescent="0.35">
      <c r="B26" s="386" t="s">
        <v>16</v>
      </c>
      <c r="C26" s="387">
        <v>77469.127890000003</v>
      </c>
      <c r="D26" s="387">
        <v>78098.908020000003</v>
      </c>
      <c r="E26" s="387">
        <v>77806.126749999996</v>
      </c>
      <c r="F26" s="387">
        <v>77626.023069999996</v>
      </c>
      <c r="G26" s="387">
        <v>90817.114799999996</v>
      </c>
      <c r="H26" s="387">
        <v>105787.86941</v>
      </c>
      <c r="I26" s="387">
        <v>1119875.25562</v>
      </c>
      <c r="J26" s="613"/>
      <c r="K26" s="613"/>
      <c r="L26" s="613"/>
      <c r="M26" s="613"/>
      <c r="N26" s="613"/>
    </row>
    <row r="27" spans="1:14" s="123" customFormat="1" ht="17.25" thickBot="1" x14ac:dyDescent="0.35">
      <c r="B27" s="389" t="s">
        <v>311</v>
      </c>
      <c r="C27" s="385">
        <v>0</v>
      </c>
      <c r="D27" s="385">
        <v>-3.4722</v>
      </c>
      <c r="E27" s="385">
        <v>0</v>
      </c>
      <c r="F27" s="385">
        <v>0</v>
      </c>
      <c r="G27" s="385">
        <v>0</v>
      </c>
      <c r="H27" s="385">
        <v>0</v>
      </c>
      <c r="I27" s="385">
        <v>-3.4722</v>
      </c>
      <c r="J27" s="613"/>
      <c r="K27" s="613"/>
      <c r="L27" s="613"/>
      <c r="M27" s="613"/>
      <c r="N27" s="613"/>
    </row>
    <row r="28" spans="1:14" s="123" customFormat="1" ht="17.25" thickBot="1" x14ac:dyDescent="0.35">
      <c r="A28" s="279"/>
      <c r="B28" s="450" t="s">
        <v>312</v>
      </c>
      <c r="C28" s="387">
        <v>77469.127890000003</v>
      </c>
      <c r="D28" s="387">
        <v>78095.435819999999</v>
      </c>
      <c r="E28" s="387">
        <v>77806.126749999996</v>
      </c>
      <c r="F28" s="387">
        <v>77626.023069999996</v>
      </c>
      <c r="G28" s="387">
        <v>90817.114799999996</v>
      </c>
      <c r="H28" s="387">
        <v>105787.86941</v>
      </c>
      <c r="I28" s="387">
        <v>1119871.78342</v>
      </c>
      <c r="J28" s="613"/>
      <c r="K28" s="613"/>
      <c r="L28" s="613"/>
      <c r="M28" s="613"/>
      <c r="N28" s="613"/>
    </row>
    <row r="29" spans="1:14" s="123" customFormat="1" ht="17.25" thickBot="1" x14ac:dyDescent="0.35">
      <c r="B29" s="450" t="s">
        <v>1719</v>
      </c>
      <c r="C29" s="728">
        <v>4888.7297500000004</v>
      </c>
      <c r="D29" s="728">
        <v>3661.6343999999999</v>
      </c>
      <c r="E29" s="728">
        <v>4131.29342</v>
      </c>
      <c r="F29" s="728">
        <v>5607.4297200000001</v>
      </c>
      <c r="G29" s="728">
        <v>12779.19629</v>
      </c>
      <c r="H29" s="728">
        <v>29924.399369999999</v>
      </c>
      <c r="I29" s="387">
        <v>240862.59728089999</v>
      </c>
      <c r="J29" s="613"/>
      <c r="K29" s="613"/>
      <c r="L29" s="613"/>
      <c r="M29" s="613"/>
      <c r="N29" s="613"/>
    </row>
    <row r="30" spans="1:14" s="123" customFormat="1" x14ac:dyDescent="0.3">
      <c r="B30" s="225" t="s">
        <v>8</v>
      </c>
      <c r="C30" s="223"/>
      <c r="D30" s="223"/>
      <c r="E30" s="223"/>
      <c r="F30" s="223"/>
      <c r="G30" s="223"/>
      <c r="H30" s="223"/>
      <c r="I30" s="223"/>
      <c r="J30" s="613"/>
      <c r="K30" s="613"/>
      <c r="L30" s="613"/>
      <c r="M30" s="613"/>
      <c r="N30" s="613"/>
    </row>
    <row r="31" spans="1:14" s="123" customFormat="1" ht="17.25" thickBot="1" x14ac:dyDescent="0.35">
      <c r="B31" s="224"/>
      <c r="C31" s="223"/>
      <c r="D31" s="223"/>
      <c r="E31" s="223"/>
      <c r="F31" s="223"/>
      <c r="G31" s="223"/>
      <c r="H31" s="223"/>
      <c r="I31" s="223"/>
      <c r="J31" s="613"/>
      <c r="K31" s="613"/>
      <c r="L31" s="613"/>
      <c r="M31" s="613"/>
      <c r="N31" s="613"/>
    </row>
    <row r="32" spans="1:14" s="123" customFormat="1" ht="17.25" thickBot="1" x14ac:dyDescent="0.35">
      <c r="B32" s="66" t="s">
        <v>314</v>
      </c>
      <c r="C32" s="698" t="s">
        <v>26</v>
      </c>
      <c r="D32" s="698" t="s">
        <v>27</v>
      </c>
      <c r="E32" s="698" t="s">
        <v>28</v>
      </c>
      <c r="F32" s="698" t="s">
        <v>29</v>
      </c>
      <c r="G32" s="698" t="s">
        <v>30</v>
      </c>
      <c r="H32" s="698" t="s">
        <v>31</v>
      </c>
      <c r="I32" s="698" t="s">
        <v>1838</v>
      </c>
      <c r="J32" s="613"/>
      <c r="K32" s="613"/>
      <c r="L32" s="613"/>
      <c r="M32" s="613"/>
      <c r="N32" s="613"/>
    </row>
    <row r="33" spans="1:14" s="123" customFormat="1" ht="17.25" thickBot="1" x14ac:dyDescent="0.35">
      <c r="B33" s="384" t="s">
        <v>4</v>
      </c>
      <c r="C33" s="385">
        <v>229471</v>
      </c>
      <c r="D33" s="385">
        <v>247805</v>
      </c>
      <c r="E33" s="385">
        <v>259956</v>
      </c>
      <c r="F33" s="385">
        <v>248966</v>
      </c>
      <c r="G33" s="385">
        <v>182325</v>
      </c>
      <c r="H33" s="385">
        <v>145724</v>
      </c>
      <c r="I33" s="387">
        <f>SUM(C33:H33)</f>
        <v>1314247</v>
      </c>
      <c r="J33" s="613"/>
      <c r="K33" s="613"/>
      <c r="L33" s="613"/>
      <c r="M33" s="613"/>
      <c r="N33" s="613"/>
    </row>
    <row r="34" spans="1:14" s="123" customFormat="1" ht="17.25" thickBot="1" x14ac:dyDescent="0.35">
      <c r="B34" s="727" t="s">
        <v>1719</v>
      </c>
      <c r="C34" s="385">
        <v>104008</v>
      </c>
      <c r="D34" s="385">
        <v>122459</v>
      </c>
      <c r="E34" s="385">
        <v>136727</v>
      </c>
      <c r="F34" s="385">
        <v>129530</v>
      </c>
      <c r="G34" s="385">
        <v>66669</v>
      </c>
      <c r="H34" s="385">
        <v>30178</v>
      </c>
      <c r="I34" s="387">
        <f t="shared" ref="I34:I42" si="1">SUM(C34:H34)</f>
        <v>589571</v>
      </c>
      <c r="J34" s="613"/>
      <c r="K34" s="613"/>
      <c r="L34" s="613"/>
      <c r="M34" s="613"/>
      <c r="N34" s="613"/>
    </row>
    <row r="35" spans="1:14" s="123" customFormat="1" ht="17.25" thickBot="1" x14ac:dyDescent="0.35">
      <c r="B35" s="384" t="s">
        <v>5</v>
      </c>
      <c r="C35" s="385">
        <v>22250</v>
      </c>
      <c r="D35" s="385">
        <v>52480</v>
      </c>
      <c r="E35" s="385">
        <v>55261</v>
      </c>
      <c r="F35" s="385">
        <v>38920</v>
      </c>
      <c r="G35" s="385">
        <v>23892</v>
      </c>
      <c r="H35" s="385">
        <v>16213</v>
      </c>
      <c r="I35" s="387">
        <f t="shared" si="1"/>
        <v>209016</v>
      </c>
      <c r="J35" s="613"/>
      <c r="K35" s="613"/>
      <c r="L35" s="613"/>
      <c r="M35" s="613"/>
      <c r="N35" s="613"/>
    </row>
    <row r="36" spans="1:14" s="123" customFormat="1" ht="17.25" thickBot="1" x14ac:dyDescent="0.35">
      <c r="B36" s="727" t="s">
        <v>1719</v>
      </c>
      <c r="C36" s="385">
        <v>20162</v>
      </c>
      <c r="D36" s="385">
        <v>50727</v>
      </c>
      <c r="E36" s="385">
        <v>53210</v>
      </c>
      <c r="F36" s="385">
        <v>37065</v>
      </c>
      <c r="G36" s="385">
        <v>22206</v>
      </c>
      <c r="H36" s="385">
        <v>13957</v>
      </c>
      <c r="I36" s="387">
        <f t="shared" si="1"/>
        <v>197327</v>
      </c>
      <c r="J36" s="613"/>
      <c r="K36" s="613"/>
      <c r="L36" s="613"/>
      <c r="M36" s="613"/>
      <c r="N36" s="613"/>
    </row>
    <row r="37" spans="1:14" s="123" customFormat="1" ht="17.25" thickBot="1" x14ac:dyDescent="0.35">
      <c r="B37" s="389" t="s">
        <v>7</v>
      </c>
      <c r="C37" s="385">
        <v>31981</v>
      </c>
      <c r="D37" s="385">
        <v>32127</v>
      </c>
      <c r="E37" s="385">
        <v>31561</v>
      </c>
      <c r="F37" s="385">
        <v>31350</v>
      </c>
      <c r="G37" s="385">
        <v>31300</v>
      </c>
      <c r="H37" s="385">
        <v>31364</v>
      </c>
      <c r="I37" s="387">
        <f t="shared" si="1"/>
        <v>189683</v>
      </c>
      <c r="J37" s="613"/>
      <c r="K37" s="613"/>
      <c r="L37" s="613"/>
      <c r="M37" s="613"/>
      <c r="N37" s="613"/>
    </row>
    <row r="38" spans="1:14" s="123" customFormat="1" ht="17.25" thickBot="1" x14ac:dyDescent="0.35">
      <c r="A38" s="279"/>
      <c r="B38" s="384" t="s">
        <v>6</v>
      </c>
      <c r="C38" s="385">
        <v>24</v>
      </c>
      <c r="D38" s="385">
        <v>16</v>
      </c>
      <c r="E38" s="385">
        <v>48</v>
      </c>
      <c r="F38" s="385">
        <v>42</v>
      </c>
      <c r="G38" s="385">
        <v>51</v>
      </c>
      <c r="H38" s="385">
        <v>33</v>
      </c>
      <c r="I38" s="387">
        <f t="shared" si="1"/>
        <v>214</v>
      </c>
      <c r="J38" s="613"/>
      <c r="K38" s="613"/>
      <c r="L38" s="613"/>
      <c r="M38" s="613"/>
      <c r="N38" s="613"/>
    </row>
    <row r="39" spans="1:14" s="123" customFormat="1" ht="17.25" thickBot="1" x14ac:dyDescent="0.35">
      <c r="B39" s="389" t="s">
        <v>1839</v>
      </c>
      <c r="C39" s="385" t="s">
        <v>1343</v>
      </c>
      <c r="D39" s="385" t="s">
        <v>1343</v>
      </c>
      <c r="E39" s="385" t="s">
        <v>1343</v>
      </c>
      <c r="F39" s="385" t="s">
        <v>1343</v>
      </c>
      <c r="G39" s="385">
        <v>45</v>
      </c>
      <c r="H39" s="385">
        <v>239</v>
      </c>
      <c r="I39" s="387">
        <f t="shared" si="1"/>
        <v>284</v>
      </c>
      <c r="J39" s="613"/>
      <c r="K39" s="613"/>
      <c r="L39" s="613"/>
      <c r="M39" s="613"/>
      <c r="N39" s="613"/>
    </row>
    <row r="40" spans="1:14" s="123" customFormat="1" ht="17.25" thickBot="1" x14ac:dyDescent="0.35">
      <c r="B40" s="389" t="s">
        <v>1805</v>
      </c>
      <c r="C40" s="385" t="s">
        <v>1343</v>
      </c>
      <c r="D40" s="385" t="s">
        <v>1343</v>
      </c>
      <c r="E40" s="385" t="s">
        <v>1343</v>
      </c>
      <c r="F40" s="385" t="s">
        <v>1343</v>
      </c>
      <c r="G40" s="385">
        <v>17633</v>
      </c>
      <c r="H40" s="385">
        <v>21386</v>
      </c>
      <c r="I40" s="387">
        <f t="shared" si="1"/>
        <v>39019</v>
      </c>
      <c r="J40" s="613"/>
      <c r="K40" s="613"/>
      <c r="L40" s="613"/>
      <c r="M40" s="613"/>
      <c r="N40" s="613"/>
    </row>
    <row r="41" spans="1:14" s="123" customFormat="1" ht="17.25" thickBot="1" x14ac:dyDescent="0.35">
      <c r="B41" s="386" t="s">
        <v>16</v>
      </c>
      <c r="C41" s="387">
        <v>283726</v>
      </c>
      <c r="D41" s="387">
        <v>332428</v>
      </c>
      <c r="E41" s="387">
        <v>346826</v>
      </c>
      <c r="F41" s="387">
        <v>319278</v>
      </c>
      <c r="G41" s="387">
        <v>255246</v>
      </c>
      <c r="H41" s="387">
        <v>214959</v>
      </c>
      <c r="I41" s="387">
        <f t="shared" si="1"/>
        <v>1752463</v>
      </c>
      <c r="J41" s="613"/>
      <c r="K41" s="613"/>
      <c r="L41" s="613"/>
      <c r="M41" s="613"/>
      <c r="N41" s="613"/>
    </row>
    <row r="42" spans="1:14" s="123" customFormat="1" ht="17.25" thickBot="1" x14ac:dyDescent="0.35">
      <c r="B42" s="450" t="s">
        <v>1719</v>
      </c>
      <c r="C42" s="387">
        <v>124170</v>
      </c>
      <c r="D42" s="387">
        <v>173186</v>
      </c>
      <c r="E42" s="387">
        <v>189937</v>
      </c>
      <c r="F42" s="387">
        <v>166595</v>
      </c>
      <c r="G42" s="387">
        <v>88875</v>
      </c>
      <c r="H42" s="387">
        <v>44135</v>
      </c>
      <c r="I42" s="387">
        <f t="shared" si="1"/>
        <v>786898</v>
      </c>
      <c r="J42" s="613"/>
      <c r="K42" s="613"/>
      <c r="L42" s="613"/>
      <c r="M42" s="613"/>
      <c r="N42" s="613"/>
    </row>
    <row r="43" spans="1:14" s="123" customFormat="1" ht="17.25" thickBot="1" x14ac:dyDescent="0.35">
      <c r="B43" s="284"/>
      <c r="C43" s="285"/>
      <c r="D43" s="285"/>
      <c r="E43" s="285"/>
      <c r="F43" s="285"/>
      <c r="G43" s="285"/>
      <c r="H43" s="285"/>
      <c r="I43" s="285"/>
      <c r="J43" s="613"/>
      <c r="K43" s="613"/>
      <c r="L43" s="613"/>
      <c r="M43" s="613"/>
      <c r="N43" s="613"/>
    </row>
    <row r="44" spans="1:14" s="123" customFormat="1" ht="17.25" thickBot="1" x14ac:dyDescent="0.35">
      <c r="B44" s="66" t="s">
        <v>314</v>
      </c>
      <c r="C44" s="698" t="s">
        <v>32</v>
      </c>
      <c r="D44" s="698" t="s">
        <v>33</v>
      </c>
      <c r="E44" s="698" t="s">
        <v>34</v>
      </c>
      <c r="F44" s="698" t="s">
        <v>35</v>
      </c>
      <c r="G44" s="698" t="s">
        <v>36</v>
      </c>
      <c r="H44" s="698" t="s">
        <v>37</v>
      </c>
      <c r="I44" s="698" t="s">
        <v>1840</v>
      </c>
      <c r="J44" s="613"/>
      <c r="K44" s="613"/>
      <c r="L44" s="613"/>
      <c r="M44" s="613"/>
      <c r="N44" s="613"/>
    </row>
    <row r="45" spans="1:14" s="123" customFormat="1" ht="17.25" thickBot="1" x14ac:dyDescent="0.35">
      <c r="A45" s="279"/>
      <c r="B45" s="384" t="s">
        <v>4</v>
      </c>
      <c r="C45" s="385">
        <v>121485</v>
      </c>
      <c r="D45" s="385">
        <v>115337</v>
      </c>
      <c r="E45" s="385">
        <v>114760</v>
      </c>
      <c r="F45" s="385">
        <v>127411</v>
      </c>
      <c r="G45" s="385">
        <v>168486</v>
      </c>
      <c r="H45" s="385">
        <v>243557</v>
      </c>
      <c r="I45" s="387">
        <v>2205283</v>
      </c>
      <c r="J45" s="613"/>
      <c r="K45" s="613"/>
      <c r="L45" s="613"/>
      <c r="M45" s="613"/>
      <c r="N45" s="613"/>
    </row>
    <row r="46" spans="1:14" s="123" customFormat="1" ht="17.25" thickBot="1" x14ac:dyDescent="0.35">
      <c r="B46" s="727" t="s">
        <v>1719</v>
      </c>
      <c r="C46" s="385">
        <v>10445</v>
      </c>
      <c r="D46" s="385">
        <v>6933</v>
      </c>
      <c r="E46" s="385">
        <v>7650</v>
      </c>
      <c r="F46" s="385">
        <v>14108</v>
      </c>
      <c r="G46" s="385">
        <v>40998</v>
      </c>
      <c r="H46" s="385">
        <v>121506</v>
      </c>
      <c r="I46" s="387">
        <v>791211</v>
      </c>
      <c r="J46" s="613"/>
      <c r="K46" s="613"/>
      <c r="L46" s="613"/>
      <c r="M46" s="613"/>
      <c r="N46" s="613"/>
    </row>
    <row r="47" spans="1:14" s="123" customFormat="1" ht="17.25" thickBot="1" x14ac:dyDescent="0.35">
      <c r="B47" s="384" t="s">
        <v>5</v>
      </c>
      <c r="C47" s="385">
        <v>11905</v>
      </c>
      <c r="D47" s="385">
        <v>10284</v>
      </c>
      <c r="E47" s="385">
        <v>11635</v>
      </c>
      <c r="F47" s="385">
        <v>19450</v>
      </c>
      <c r="G47" s="385">
        <v>35325</v>
      </c>
      <c r="H47" s="385">
        <v>41012</v>
      </c>
      <c r="I47" s="387">
        <v>338627</v>
      </c>
      <c r="J47" s="613"/>
      <c r="K47" s="613"/>
      <c r="L47" s="613"/>
      <c r="M47" s="613"/>
      <c r="N47" s="613"/>
    </row>
    <row r="48" spans="1:14" s="123" customFormat="1" ht="17.25" thickBot="1" x14ac:dyDescent="0.35">
      <c r="B48" s="727" t="s">
        <v>1719</v>
      </c>
      <c r="C48" s="385">
        <v>9810</v>
      </c>
      <c r="D48" s="385">
        <v>8323</v>
      </c>
      <c r="E48" s="385">
        <v>9775</v>
      </c>
      <c r="F48" s="385">
        <v>17477</v>
      </c>
      <c r="G48" s="385">
        <v>32930</v>
      </c>
      <c r="H48" s="385">
        <v>38883</v>
      </c>
      <c r="I48" s="387">
        <v>314525</v>
      </c>
      <c r="J48" s="613"/>
      <c r="K48" s="613"/>
      <c r="L48" s="613"/>
      <c r="M48" s="613"/>
      <c r="N48" s="613"/>
    </row>
    <row r="49" spans="1:14" s="123" customFormat="1" ht="17.25" thickBot="1" x14ac:dyDescent="0.35">
      <c r="B49" s="389" t="s">
        <v>7</v>
      </c>
      <c r="C49" s="385">
        <v>31762</v>
      </c>
      <c r="D49" s="385">
        <v>32368</v>
      </c>
      <c r="E49" s="385">
        <v>32901</v>
      </c>
      <c r="F49" s="385">
        <v>32692</v>
      </c>
      <c r="G49" s="385">
        <v>32350</v>
      </c>
      <c r="H49" s="385">
        <v>32125</v>
      </c>
      <c r="I49" s="387">
        <v>383881</v>
      </c>
      <c r="J49" s="613"/>
      <c r="K49" s="613"/>
      <c r="L49" s="613"/>
      <c r="M49" s="613"/>
      <c r="N49" s="613"/>
    </row>
    <row r="50" spans="1:14" s="123" customFormat="1" ht="17.25" thickBot="1" x14ac:dyDescent="0.35">
      <c r="B50" s="384" t="s">
        <v>6</v>
      </c>
      <c r="C50" s="385">
        <v>48</v>
      </c>
      <c r="D50" s="385">
        <v>36</v>
      </c>
      <c r="E50" s="385">
        <v>25</v>
      </c>
      <c r="F50" s="385">
        <v>44</v>
      </c>
      <c r="G50" s="385">
        <v>50</v>
      </c>
      <c r="H50" s="385">
        <v>23</v>
      </c>
      <c r="I50" s="387">
        <v>440</v>
      </c>
      <c r="J50" s="613"/>
      <c r="K50" s="613"/>
      <c r="L50" s="613"/>
      <c r="M50" s="613"/>
      <c r="N50" s="613"/>
    </row>
    <row r="51" spans="1:14" s="123" customFormat="1" ht="17.25" thickBot="1" x14ac:dyDescent="0.35">
      <c r="B51" s="389" t="s">
        <v>1839</v>
      </c>
      <c r="C51" s="385">
        <v>319</v>
      </c>
      <c r="D51" s="385">
        <v>354</v>
      </c>
      <c r="E51" s="385">
        <v>350</v>
      </c>
      <c r="F51" s="385">
        <v>338</v>
      </c>
      <c r="G51" s="385">
        <v>378</v>
      </c>
      <c r="H51" s="385">
        <v>396</v>
      </c>
      <c r="I51" s="387">
        <v>2419</v>
      </c>
      <c r="J51" s="613"/>
      <c r="K51" s="613"/>
      <c r="L51" s="613"/>
      <c r="M51" s="613"/>
      <c r="N51" s="613"/>
    </row>
    <row r="52" spans="1:14" s="123" customFormat="1" ht="17.25" thickBot="1" x14ac:dyDescent="0.35">
      <c r="B52" s="389" t="s">
        <v>1805</v>
      </c>
      <c r="C52" s="385">
        <v>21113</v>
      </c>
      <c r="D52" s="385">
        <v>20367</v>
      </c>
      <c r="E52" s="385">
        <v>19690</v>
      </c>
      <c r="F52" s="385">
        <v>19325</v>
      </c>
      <c r="G52" s="385">
        <v>19641</v>
      </c>
      <c r="H52" s="385">
        <v>19038</v>
      </c>
      <c r="I52" s="387">
        <v>158193</v>
      </c>
      <c r="J52" s="613"/>
      <c r="K52" s="613"/>
      <c r="L52" s="613"/>
      <c r="M52" s="613"/>
      <c r="N52" s="613"/>
    </row>
    <row r="53" spans="1:14" s="123" customFormat="1" ht="17.25" thickBot="1" x14ac:dyDescent="0.35">
      <c r="B53" s="386" t="s">
        <v>16</v>
      </c>
      <c r="C53" s="387">
        <v>186632</v>
      </c>
      <c r="D53" s="387">
        <v>178746</v>
      </c>
      <c r="E53" s="387">
        <v>179361</v>
      </c>
      <c r="F53" s="387">
        <v>199260</v>
      </c>
      <c r="G53" s="387">
        <v>256230</v>
      </c>
      <c r="H53" s="387">
        <v>336151</v>
      </c>
      <c r="I53" s="387">
        <v>3088843</v>
      </c>
      <c r="J53" s="613"/>
      <c r="K53" s="613"/>
      <c r="L53" s="613"/>
      <c r="M53" s="613"/>
      <c r="N53" s="613"/>
    </row>
    <row r="54" spans="1:14" s="123" customFormat="1" ht="17.25" thickBot="1" x14ac:dyDescent="0.35">
      <c r="A54" s="279"/>
      <c r="B54" s="450" t="s">
        <v>1719</v>
      </c>
      <c r="C54" s="387">
        <v>20255</v>
      </c>
      <c r="D54" s="387">
        <v>15256</v>
      </c>
      <c r="E54" s="387">
        <v>17425</v>
      </c>
      <c r="F54" s="387">
        <v>31585</v>
      </c>
      <c r="G54" s="387">
        <v>73928</v>
      </c>
      <c r="H54" s="387">
        <v>160389</v>
      </c>
      <c r="I54" s="387">
        <v>1105736</v>
      </c>
      <c r="J54" s="613"/>
      <c r="K54" s="613"/>
      <c r="L54" s="613"/>
    </row>
    <row r="55" spans="1:14" s="123" customFormat="1" x14ac:dyDescent="0.3">
      <c r="B55" s="225" t="s">
        <v>8</v>
      </c>
      <c r="C55" s="223"/>
      <c r="D55" s="223"/>
      <c r="E55" s="223"/>
      <c r="F55" s="223"/>
      <c r="G55" s="223"/>
      <c r="H55" s="223"/>
      <c r="I55" s="223"/>
      <c r="J55" s="613"/>
      <c r="K55" s="613"/>
      <c r="L55" s="613"/>
    </row>
    <row r="56" spans="1:14" s="123" customFormat="1" ht="17.25" thickBot="1" x14ac:dyDescent="0.35">
      <c r="B56" s="59"/>
      <c r="C56" s="223"/>
      <c r="D56" s="223"/>
      <c r="E56" s="223"/>
      <c r="F56" s="223"/>
      <c r="G56" s="223"/>
      <c r="H56" s="223"/>
      <c r="I56" s="223"/>
      <c r="J56" s="613"/>
      <c r="K56" s="613"/>
      <c r="L56" s="613"/>
    </row>
    <row r="57" spans="1:14" s="123" customFormat="1" ht="17.25" thickBot="1" x14ac:dyDescent="0.35">
      <c r="B57" s="66" t="s">
        <v>315</v>
      </c>
      <c r="C57" s="698" t="s">
        <v>26</v>
      </c>
      <c r="D57" s="698" t="s">
        <v>27</v>
      </c>
      <c r="E57" s="699" t="s">
        <v>28</v>
      </c>
      <c r="F57" s="698" t="s">
        <v>29</v>
      </c>
      <c r="G57" s="699" t="s">
        <v>30</v>
      </c>
      <c r="H57" s="698" t="s">
        <v>31</v>
      </c>
      <c r="I57" s="698" t="s">
        <v>1838</v>
      </c>
      <c r="J57" s="613"/>
      <c r="K57" s="613"/>
      <c r="L57" s="613"/>
    </row>
    <row r="58" spans="1:14" s="123" customFormat="1" ht="17.25" thickBot="1" x14ac:dyDescent="0.35">
      <c r="B58" s="384" t="s">
        <v>4</v>
      </c>
      <c r="C58" s="569">
        <v>294.0075255696799</v>
      </c>
      <c r="D58" s="569">
        <v>294.65908161659382</v>
      </c>
      <c r="E58" s="729">
        <v>288.59256735755298</v>
      </c>
      <c r="F58" s="569">
        <v>319.07711434493081</v>
      </c>
      <c r="G58" s="729">
        <v>351.36317066886062</v>
      </c>
      <c r="H58" s="569">
        <v>355.07535119060714</v>
      </c>
      <c r="I58" s="568">
        <v>312.53687424745885</v>
      </c>
      <c r="J58" s="613"/>
      <c r="K58" s="613"/>
      <c r="L58" s="613"/>
    </row>
    <row r="59" spans="1:14" s="123" customFormat="1" ht="17.25" thickBot="1" x14ac:dyDescent="0.35">
      <c r="B59" s="730" t="s">
        <v>1719</v>
      </c>
      <c r="C59" s="569">
        <v>196.14073705868782</v>
      </c>
      <c r="D59" s="569">
        <v>218.21468507827106</v>
      </c>
      <c r="E59" s="569">
        <v>229.40055051306612</v>
      </c>
      <c r="F59" s="569">
        <v>250.16249054273146</v>
      </c>
      <c r="G59" s="569">
        <v>299.35918394156198</v>
      </c>
      <c r="H59" s="569">
        <v>262.30217167141626</v>
      </c>
      <c r="I59" s="568">
        <v>235.37</v>
      </c>
      <c r="J59" s="613"/>
      <c r="K59" s="613"/>
      <c r="L59" s="613"/>
      <c r="M59" s="613"/>
      <c r="N59" s="613"/>
    </row>
    <row r="60" spans="1:14" s="123" customFormat="1" ht="17.25" thickBot="1" x14ac:dyDescent="0.35">
      <c r="A60" s="279"/>
      <c r="B60" s="384" t="s">
        <v>5</v>
      </c>
      <c r="C60" s="569">
        <v>168.49162696629216</v>
      </c>
      <c r="D60" s="569">
        <v>233.18568540396336</v>
      </c>
      <c r="E60" s="729">
        <v>194.4246924594199</v>
      </c>
      <c r="F60" s="569">
        <v>217.65226670092488</v>
      </c>
      <c r="G60" s="729">
        <v>216.14601916959649</v>
      </c>
      <c r="H60" s="569">
        <v>164.18010423734043</v>
      </c>
      <c r="I60" s="568">
        <v>205.8608184540897</v>
      </c>
      <c r="J60" s="613"/>
      <c r="K60" s="613"/>
      <c r="L60" s="613"/>
    </row>
    <row r="61" spans="1:14" s="123" customFormat="1" ht="17.25" thickBot="1" x14ac:dyDescent="0.35">
      <c r="B61" s="727" t="s">
        <v>1719</v>
      </c>
      <c r="C61" s="569">
        <v>171.17883444102765</v>
      </c>
      <c r="D61" s="569">
        <v>235.12942377826403</v>
      </c>
      <c r="E61" s="729">
        <v>195.45494267994741</v>
      </c>
      <c r="F61" s="569">
        <v>220.12351355726426</v>
      </c>
      <c r="G61" s="729">
        <v>219.73807304332172</v>
      </c>
      <c r="H61" s="569">
        <v>163.90130185569959</v>
      </c>
      <c r="I61" s="568">
        <v>208.31</v>
      </c>
      <c r="J61" s="613"/>
      <c r="K61" s="613"/>
      <c r="L61" s="613"/>
    </row>
    <row r="62" spans="1:14" s="123" customFormat="1" ht="17.25" thickBot="1" x14ac:dyDescent="0.35">
      <c r="B62" s="389" t="s">
        <v>7</v>
      </c>
      <c r="C62" s="569">
        <v>804.30923735968202</v>
      </c>
      <c r="D62" s="569">
        <v>800.25613596040728</v>
      </c>
      <c r="E62" s="729">
        <v>738.02641741389652</v>
      </c>
      <c r="F62" s="569">
        <v>819.74187464114755</v>
      </c>
      <c r="G62" s="729">
        <v>798.58047028754038</v>
      </c>
      <c r="H62" s="569">
        <v>837.93389650554718</v>
      </c>
      <c r="I62" s="568">
        <v>799.76120922802761</v>
      </c>
      <c r="J62" s="613"/>
      <c r="K62" s="613"/>
      <c r="L62" s="613"/>
    </row>
    <row r="63" spans="1:14" s="123" customFormat="1" ht="17.25" thickBot="1" x14ac:dyDescent="0.35">
      <c r="B63" s="384" t="s">
        <v>6</v>
      </c>
      <c r="C63" s="569">
        <v>113.72499999999998</v>
      </c>
      <c r="D63" s="569">
        <v>116.36249999999998</v>
      </c>
      <c r="E63" s="729">
        <v>118.72499999999998</v>
      </c>
      <c r="F63" s="569">
        <v>116.47380952380952</v>
      </c>
      <c r="G63" s="729">
        <v>142.89019607843136</v>
      </c>
      <c r="H63" s="569">
        <v>177.1363636363636</v>
      </c>
      <c r="I63" s="568">
        <v>132.31214953271029</v>
      </c>
      <c r="J63" s="613"/>
      <c r="K63" s="613"/>
      <c r="L63" s="613"/>
    </row>
    <row r="64" spans="1:14" s="123" customFormat="1" ht="17.25" thickBot="1" x14ac:dyDescent="0.35">
      <c r="B64" s="389" t="s">
        <v>1839</v>
      </c>
      <c r="C64" s="569" t="s">
        <v>1343</v>
      </c>
      <c r="D64" s="569" t="s">
        <v>1343</v>
      </c>
      <c r="E64" s="729" t="s">
        <v>1343</v>
      </c>
      <c r="F64" s="569" t="s">
        <v>1343</v>
      </c>
      <c r="G64" s="729">
        <v>334.41555555555556</v>
      </c>
      <c r="H64" s="569">
        <v>392.50083682008352</v>
      </c>
      <c r="I64" s="568">
        <v>383.29718309859146</v>
      </c>
      <c r="J64" s="481"/>
      <c r="K64" s="481"/>
      <c r="L64" s="613"/>
    </row>
    <row r="65" spans="1:14" s="123" customFormat="1" ht="17.25" thickBot="1" x14ac:dyDescent="0.35">
      <c r="B65" s="389" t="s">
        <v>1805</v>
      </c>
      <c r="C65" s="569" t="s">
        <v>1343</v>
      </c>
      <c r="D65" s="569" t="s">
        <v>1343</v>
      </c>
      <c r="E65" s="729" t="s">
        <v>1343</v>
      </c>
      <c r="F65" s="569" t="s">
        <v>1343</v>
      </c>
      <c r="G65" s="729">
        <v>211.35464186468556</v>
      </c>
      <c r="H65" s="569">
        <v>207.98132423080537</v>
      </c>
      <c r="I65" s="568">
        <v>209.50575360721683</v>
      </c>
      <c r="J65" s="613"/>
      <c r="K65" s="613"/>
      <c r="L65" s="613"/>
      <c r="M65" s="613"/>
      <c r="N65" s="613"/>
    </row>
    <row r="66" spans="1:14" s="123" customFormat="1" ht="17.25" thickBot="1" x14ac:dyDescent="0.35">
      <c r="B66" s="450" t="s">
        <v>1841</v>
      </c>
      <c r="C66" s="569">
        <v>192.08756897801402</v>
      </c>
      <c r="D66" s="569">
        <v>223.16909218989986</v>
      </c>
      <c r="E66" s="729">
        <v>219.89084048921481</v>
      </c>
      <c r="F66" s="569">
        <v>243.47924865692252</v>
      </c>
      <c r="G66" s="729">
        <v>279.46532865485233</v>
      </c>
      <c r="H66" s="569">
        <v>231.18444333748727</v>
      </c>
      <c r="I66" s="568">
        <v>228.58</v>
      </c>
      <c r="J66" s="613"/>
      <c r="K66" s="613"/>
      <c r="L66" s="613"/>
      <c r="M66" s="613"/>
      <c r="N66" s="613"/>
    </row>
    <row r="67" spans="1:14" s="123" customFormat="1" ht="17.25" thickBot="1" x14ac:dyDescent="0.35">
      <c r="A67" s="612"/>
      <c r="B67" s="284"/>
      <c r="C67" s="285"/>
      <c r="D67" s="285"/>
      <c r="E67" s="930"/>
      <c r="F67" s="930"/>
      <c r="G67" s="285"/>
      <c r="H67" s="930"/>
      <c r="I67" s="930"/>
      <c r="J67" s="613"/>
      <c r="K67" s="613"/>
      <c r="L67" s="613"/>
      <c r="M67" s="613"/>
      <c r="N67" s="613"/>
    </row>
    <row r="68" spans="1:14" s="123" customFormat="1" ht="17.25" thickBot="1" x14ac:dyDescent="0.35">
      <c r="A68" s="279"/>
      <c r="B68" s="66" t="s">
        <v>315</v>
      </c>
      <c r="C68" s="698" t="s">
        <v>32</v>
      </c>
      <c r="D68" s="698" t="s">
        <v>33</v>
      </c>
      <c r="E68" s="698" t="s">
        <v>34</v>
      </c>
      <c r="F68" s="698" t="s">
        <v>35</v>
      </c>
      <c r="G68" s="698" t="s">
        <v>36</v>
      </c>
      <c r="H68" s="698" t="s">
        <v>37</v>
      </c>
      <c r="I68" s="698" t="s">
        <v>1840</v>
      </c>
      <c r="J68" s="613"/>
      <c r="K68" s="613"/>
      <c r="L68" s="613"/>
      <c r="M68" s="613"/>
      <c r="N68" s="613"/>
    </row>
    <row r="69" spans="1:14" s="123" customFormat="1" ht="17.25" thickBot="1" x14ac:dyDescent="0.35">
      <c r="B69" s="384" t="s">
        <v>4</v>
      </c>
      <c r="C69" s="569">
        <v>370.06306712762893</v>
      </c>
      <c r="D69" s="569">
        <v>381.84930742086232</v>
      </c>
      <c r="E69" s="569">
        <v>373.15072246427292</v>
      </c>
      <c r="F69" s="569">
        <v>342.5493559425795</v>
      </c>
      <c r="G69" s="569">
        <v>318.11091431929066</v>
      </c>
      <c r="H69" s="569">
        <v>285.75955209663448</v>
      </c>
      <c r="I69" s="568">
        <v>321.68790907520724</v>
      </c>
      <c r="J69" s="613"/>
      <c r="K69" s="613"/>
      <c r="L69" s="613"/>
      <c r="M69" s="613"/>
      <c r="N69" s="613"/>
    </row>
    <row r="70" spans="1:14" s="123" customFormat="1" ht="17.25" thickBot="1" x14ac:dyDescent="0.35">
      <c r="B70" s="727" t="s">
        <v>1719</v>
      </c>
      <c r="C70" s="569">
        <v>300.12652178075632</v>
      </c>
      <c r="D70" s="569">
        <v>279.69267560940432</v>
      </c>
      <c r="E70" s="569">
        <v>238.35020653594765</v>
      </c>
      <c r="F70" s="569">
        <v>212.01369648426422</v>
      </c>
      <c r="G70" s="569">
        <v>196.28645641250787</v>
      </c>
      <c r="H70" s="569">
        <v>203.91436184221351</v>
      </c>
      <c r="I70" s="568">
        <v>229.36695329172619</v>
      </c>
      <c r="J70" s="613"/>
      <c r="K70" s="613"/>
      <c r="L70" s="613"/>
      <c r="M70" s="613"/>
      <c r="N70" s="613"/>
    </row>
    <row r="71" spans="1:14" s="123" customFormat="1" ht="17.25" thickBot="1" x14ac:dyDescent="0.35">
      <c r="B71" s="384" t="s">
        <v>5</v>
      </c>
      <c r="C71" s="569">
        <v>176.63113145737094</v>
      </c>
      <c r="D71" s="569">
        <v>199.58017600155583</v>
      </c>
      <c r="E71" s="569">
        <v>227.33002234636868</v>
      </c>
      <c r="F71" s="569">
        <v>151.7541799485862</v>
      </c>
      <c r="G71" s="569">
        <v>145.87570360934191</v>
      </c>
      <c r="H71" s="569">
        <v>134.27346800936309</v>
      </c>
      <c r="I71" s="568">
        <v>187.34468099117916</v>
      </c>
      <c r="J71" s="613"/>
      <c r="K71" s="613"/>
      <c r="L71" s="613"/>
      <c r="M71" s="613"/>
      <c r="N71" s="613"/>
    </row>
    <row r="72" spans="1:14" s="123" customFormat="1" ht="17.25" thickBot="1" x14ac:dyDescent="0.35">
      <c r="B72" s="727" t="s">
        <v>1719</v>
      </c>
      <c r="C72" s="569">
        <v>178.78779102956165</v>
      </c>
      <c r="D72" s="569">
        <v>206.9596395530458</v>
      </c>
      <c r="E72" s="569">
        <v>236.10376879795399</v>
      </c>
      <c r="F72" s="569">
        <v>149.70192195456886</v>
      </c>
      <c r="G72" s="569">
        <v>143.69402216823568</v>
      </c>
      <c r="H72" s="569">
        <v>132.38641359977368</v>
      </c>
      <c r="I72" s="568">
        <v>188.80833256497894</v>
      </c>
      <c r="J72" s="613"/>
      <c r="K72" s="613"/>
      <c r="L72" s="613"/>
      <c r="M72" s="613"/>
      <c r="N72" s="613"/>
    </row>
    <row r="73" spans="1:14" s="123" customFormat="1" ht="17.25" thickBot="1" x14ac:dyDescent="0.35">
      <c r="B73" s="389" t="s">
        <v>7</v>
      </c>
      <c r="C73" s="569">
        <v>826.11285781751792</v>
      </c>
      <c r="D73" s="569">
        <v>860.75748764211642</v>
      </c>
      <c r="E73" s="569">
        <v>861.59812832436796</v>
      </c>
      <c r="F73" s="569">
        <v>835.13227578612498</v>
      </c>
      <c r="G73" s="569">
        <v>867.86058516228695</v>
      </c>
      <c r="H73" s="569">
        <v>839.5926244357978</v>
      </c>
      <c r="I73" s="568">
        <v>824.47107559373887</v>
      </c>
      <c r="J73" s="613"/>
      <c r="K73" s="613"/>
      <c r="L73" s="613"/>
      <c r="M73" s="613"/>
      <c r="N73" s="613"/>
    </row>
    <row r="74" spans="1:14" s="123" customFormat="1" ht="17.25" thickBot="1" x14ac:dyDescent="0.35">
      <c r="B74" s="384" t="s">
        <v>6</v>
      </c>
      <c r="C74" s="569">
        <v>155.53958333333335</v>
      </c>
      <c r="D74" s="569">
        <v>142.31666666666666</v>
      </c>
      <c r="E74" s="569">
        <v>140.428</v>
      </c>
      <c r="F74" s="569">
        <v>176.66363636363639</v>
      </c>
      <c r="G74" s="569">
        <v>149.654</v>
      </c>
      <c r="H74" s="569">
        <v>124.89565217391301</v>
      </c>
      <c r="I74" s="568">
        <v>142.14386363636365</v>
      </c>
      <c r="J74" s="613"/>
      <c r="K74" s="613"/>
      <c r="L74" s="613"/>
      <c r="M74" s="613"/>
      <c r="N74" s="613"/>
    </row>
    <row r="75" spans="1:14" ht="17.25" thickBot="1" x14ac:dyDescent="0.35">
      <c r="B75" s="389" t="s">
        <v>1839</v>
      </c>
      <c r="C75" s="569">
        <v>427.79028213166134</v>
      </c>
      <c r="D75" s="569">
        <v>426.71033898305092</v>
      </c>
      <c r="E75" s="569">
        <v>391.33245714285721</v>
      </c>
      <c r="F75" s="569">
        <v>398.2901479289942</v>
      </c>
      <c r="G75" s="569">
        <v>423.09235449735445</v>
      </c>
      <c r="H75" s="569">
        <v>430.18042929292938</v>
      </c>
      <c r="I75" s="568">
        <v>412.6687680859859</v>
      </c>
      <c r="J75" s="613"/>
      <c r="K75" s="223"/>
      <c r="L75" s="223"/>
      <c r="M75" s="223"/>
      <c r="N75" s="223"/>
    </row>
    <row r="76" spans="1:14" ht="17.25" thickBot="1" x14ac:dyDescent="0.35">
      <c r="B76" s="389" t="s">
        <v>1805</v>
      </c>
      <c r="C76" s="569">
        <v>198.70751480130716</v>
      </c>
      <c r="D76" s="569">
        <v>203.6785294839691</v>
      </c>
      <c r="E76" s="569">
        <v>202.83683341797874</v>
      </c>
      <c r="F76" s="569">
        <v>197.13967192755504</v>
      </c>
      <c r="G76" s="569">
        <v>200.20489944503836</v>
      </c>
      <c r="H76" s="569">
        <v>196.12807122596897</v>
      </c>
      <c r="I76" s="568">
        <v>202.20888048143729</v>
      </c>
      <c r="J76" s="613"/>
      <c r="K76" s="223"/>
      <c r="L76" s="223"/>
      <c r="M76" s="223"/>
      <c r="N76" s="223"/>
    </row>
    <row r="77" spans="1:14" ht="17.25" thickBot="1" x14ac:dyDescent="0.35">
      <c r="B77" s="450" t="s">
        <v>1841</v>
      </c>
      <c r="C77" s="569">
        <v>241.35915823253512</v>
      </c>
      <c r="D77" s="569">
        <v>240.01274252753018</v>
      </c>
      <c r="E77" s="569">
        <v>237.09000975609754</v>
      </c>
      <c r="F77" s="569">
        <v>177.53458033876836</v>
      </c>
      <c r="G77" s="569">
        <v>172.86002989395087</v>
      </c>
      <c r="H77" s="569">
        <v>186.57388829657893</v>
      </c>
      <c r="I77" s="568">
        <v>217.83011250506451</v>
      </c>
      <c r="J77" s="613"/>
      <c r="K77" s="223"/>
      <c r="L77" s="223"/>
      <c r="M77" s="223"/>
      <c r="N77" s="223"/>
    </row>
    <row r="78" spans="1:14" x14ac:dyDescent="0.3">
      <c r="B78" s="225" t="s">
        <v>8</v>
      </c>
      <c r="C78" s="227"/>
      <c r="D78" s="227"/>
      <c r="E78" s="227"/>
      <c r="F78" s="227"/>
      <c r="G78" s="227"/>
      <c r="H78" s="227"/>
      <c r="I78" s="227"/>
      <c r="J78" s="613"/>
      <c r="K78" s="223"/>
      <c r="L78" s="223"/>
      <c r="M78" s="223"/>
      <c r="N78" s="223"/>
    </row>
    <row r="79" spans="1:14" ht="17.25" thickBot="1" x14ac:dyDescent="0.35">
      <c r="B79" s="225"/>
      <c r="C79" s="227"/>
      <c r="D79" s="227"/>
      <c r="E79" s="227"/>
      <c r="F79" s="227"/>
      <c r="G79" s="227"/>
      <c r="H79" s="227"/>
      <c r="I79" s="227"/>
      <c r="J79" s="613"/>
      <c r="K79" s="223"/>
      <c r="L79" s="223"/>
      <c r="M79" s="223"/>
      <c r="N79" s="223"/>
    </row>
    <row r="80" spans="1:14" ht="17.25" thickBot="1" x14ac:dyDescent="0.35">
      <c r="B80" s="866" t="s">
        <v>76</v>
      </c>
      <c r="C80" s="868" t="s">
        <v>1175</v>
      </c>
      <c r="D80" s="888"/>
      <c r="E80" s="869"/>
      <c r="F80" s="868" t="s">
        <v>1842</v>
      </c>
      <c r="G80" s="888"/>
      <c r="H80" s="869"/>
      <c r="I80" s="227"/>
      <c r="J80" s="613"/>
      <c r="K80" s="223"/>
      <c r="L80" s="223"/>
      <c r="M80" s="223"/>
      <c r="N80" s="223"/>
    </row>
    <row r="81" spans="1:14" ht="17.25" thickBot="1" x14ac:dyDescent="0.35">
      <c r="B81" s="867"/>
      <c r="C81" s="702" t="s">
        <v>148</v>
      </c>
      <c r="D81" s="702" t="s">
        <v>149</v>
      </c>
      <c r="E81" s="702" t="s">
        <v>122</v>
      </c>
      <c r="F81" s="702" t="s">
        <v>148</v>
      </c>
      <c r="G81" s="702" t="s">
        <v>149</v>
      </c>
      <c r="H81" s="702" t="s">
        <v>122</v>
      </c>
      <c r="I81" s="227"/>
      <c r="J81" s="613"/>
      <c r="K81" s="223"/>
      <c r="L81" s="223"/>
      <c r="M81" s="223"/>
      <c r="N81" s="223"/>
    </row>
    <row r="82" spans="1:14" ht="17.25" thickBot="1" x14ac:dyDescent="0.35">
      <c r="B82" s="384" t="s">
        <v>1757</v>
      </c>
      <c r="C82" s="551">
        <v>543656</v>
      </c>
      <c r="D82" s="551">
        <v>558980</v>
      </c>
      <c r="E82" s="551">
        <v>1102636</v>
      </c>
      <c r="F82" s="731">
        <v>327.47740765548531</v>
      </c>
      <c r="G82" s="731">
        <v>314.1800261399257</v>
      </c>
      <c r="H82" s="731">
        <v>321.68790907520724</v>
      </c>
      <c r="I82" s="227"/>
      <c r="J82" s="613"/>
      <c r="K82" s="223"/>
      <c r="L82" s="223"/>
      <c r="M82" s="223"/>
      <c r="N82" s="223"/>
    </row>
    <row r="83" spans="1:14" ht="17.25" thickBot="1" x14ac:dyDescent="0.35">
      <c r="B83" s="384" t="s">
        <v>1758</v>
      </c>
      <c r="C83" s="551">
        <v>83837</v>
      </c>
      <c r="D83" s="551">
        <v>171957</v>
      </c>
      <c r="E83" s="551">
        <v>255794</v>
      </c>
      <c r="F83" s="731">
        <v>206.09280099233197</v>
      </c>
      <c r="G83" s="731">
        <v>177.94811541626481</v>
      </c>
      <c r="H83" s="731">
        <v>187.34468099117916</v>
      </c>
      <c r="I83" s="227"/>
      <c r="J83" s="613"/>
      <c r="K83" s="223"/>
      <c r="L83" s="223"/>
      <c r="M83" s="223"/>
      <c r="N83" s="223"/>
    </row>
    <row r="84" spans="1:14" ht="17.25" thickBot="1" x14ac:dyDescent="0.35">
      <c r="B84" s="389" t="s">
        <v>7</v>
      </c>
      <c r="C84" s="551">
        <v>12433</v>
      </c>
      <c r="D84" s="551">
        <v>62923</v>
      </c>
      <c r="E84" s="385">
        <v>75356</v>
      </c>
      <c r="F84" s="731">
        <v>1040.7491331629506</v>
      </c>
      <c r="G84" s="731">
        <v>785.30116113064287</v>
      </c>
      <c r="H84" s="570">
        <v>824.47107559373887</v>
      </c>
      <c r="I84" s="227"/>
      <c r="J84" s="613"/>
      <c r="K84" s="223"/>
      <c r="L84" s="223"/>
      <c r="M84" s="223"/>
      <c r="N84" s="223"/>
    </row>
    <row r="85" spans="1:14" ht="17.25" thickBot="1" x14ac:dyDescent="0.35">
      <c r="B85" s="384" t="s">
        <v>6</v>
      </c>
      <c r="C85" s="551" t="s">
        <v>1343</v>
      </c>
      <c r="D85" s="551">
        <v>159</v>
      </c>
      <c r="E85" s="385">
        <v>159</v>
      </c>
      <c r="F85" s="731" t="s">
        <v>1343</v>
      </c>
      <c r="G85" s="731">
        <v>142.14386363636365</v>
      </c>
      <c r="H85" s="570">
        <v>142.14386363636365</v>
      </c>
      <c r="I85" s="227"/>
      <c r="J85" s="613"/>
      <c r="K85" s="223"/>
      <c r="L85" s="223"/>
      <c r="M85" s="223"/>
      <c r="N85" s="223"/>
    </row>
    <row r="86" spans="1:14" ht="17.25" thickBot="1" x14ac:dyDescent="0.35">
      <c r="B86" s="389" t="s">
        <v>1839</v>
      </c>
      <c r="C86" s="551">
        <v>210</v>
      </c>
      <c r="D86" s="551">
        <v>736</v>
      </c>
      <c r="E86" s="385">
        <v>946</v>
      </c>
      <c r="F86" s="731">
        <v>443.47788602941176</v>
      </c>
      <c r="G86" s="731">
        <v>401.78307651434642</v>
      </c>
      <c r="H86" s="570">
        <v>412.6687680859859</v>
      </c>
      <c r="I86" s="227"/>
      <c r="J86" s="613"/>
      <c r="K86" s="223"/>
      <c r="L86" s="223"/>
      <c r="M86" s="223"/>
      <c r="N86" s="223"/>
    </row>
    <row r="87" spans="1:14" ht="17.25" thickBot="1" x14ac:dyDescent="0.35">
      <c r="B87" s="389" t="s">
        <v>1805</v>
      </c>
      <c r="C87" s="551" t="s">
        <v>1343</v>
      </c>
      <c r="D87" s="551">
        <v>38052</v>
      </c>
      <c r="E87" s="385">
        <v>38052</v>
      </c>
      <c r="F87" s="731" t="s">
        <v>1343</v>
      </c>
      <c r="G87" s="731">
        <v>202.20888048143729</v>
      </c>
      <c r="H87" s="570">
        <v>202.20888048143729</v>
      </c>
      <c r="I87" s="227"/>
      <c r="J87" s="613"/>
      <c r="K87" s="223"/>
      <c r="L87" s="223"/>
      <c r="M87" s="223"/>
      <c r="N87" s="223"/>
    </row>
    <row r="88" spans="1:14" ht="17.25" thickBot="1" x14ac:dyDescent="0.35">
      <c r="B88" s="386" t="s">
        <v>16</v>
      </c>
      <c r="C88" s="732">
        <v>640136</v>
      </c>
      <c r="D88" s="732">
        <v>832807</v>
      </c>
      <c r="E88" s="732">
        <f>SUM(E82:E87)</f>
        <v>1472943</v>
      </c>
      <c r="F88" s="733" t="s">
        <v>1343</v>
      </c>
      <c r="G88" s="733" t="s">
        <v>1343</v>
      </c>
      <c r="H88" s="733">
        <v>363.37244849579594</v>
      </c>
      <c r="I88" s="227"/>
      <c r="J88" s="613"/>
      <c r="K88" s="223"/>
      <c r="L88" s="223"/>
      <c r="M88" s="223"/>
      <c r="N88" s="223"/>
    </row>
    <row r="89" spans="1:14" x14ac:dyDescent="0.3">
      <c r="B89" s="225"/>
      <c r="C89"/>
      <c r="D89"/>
      <c r="E89"/>
      <c r="F89"/>
      <c r="G89"/>
      <c r="H89"/>
      <c r="I89" s="227"/>
      <c r="J89" s="223"/>
      <c r="K89" s="223"/>
      <c r="L89" s="223"/>
      <c r="M89" s="223"/>
      <c r="N89" s="223"/>
    </row>
    <row r="90" spans="1:14" ht="17.25" thickBot="1" x14ac:dyDescent="0.35">
      <c r="A90" s="33"/>
      <c r="B90" s="6" t="s">
        <v>1843</v>
      </c>
      <c r="C90" s="223"/>
      <c r="D90" s="223"/>
      <c r="E90" s="223"/>
      <c r="F90" s="223"/>
      <c r="G90" s="223"/>
      <c r="H90" s="223"/>
      <c r="I90" s="223"/>
      <c r="J90" s="223"/>
      <c r="K90" s="223"/>
      <c r="L90" s="223"/>
      <c r="M90" s="223"/>
      <c r="N90" s="223"/>
    </row>
    <row r="91" spans="1:14" s="32" customFormat="1" ht="48.75" customHeight="1" x14ac:dyDescent="0.3">
      <c r="A91" s="279"/>
      <c r="B91" s="866" t="s">
        <v>20</v>
      </c>
      <c r="C91" s="884" t="s">
        <v>316</v>
      </c>
      <c r="D91" s="884" t="s">
        <v>317</v>
      </c>
      <c r="E91" s="297" t="s">
        <v>318</v>
      </c>
      <c r="F91" s="101"/>
      <c r="G91" s="232"/>
      <c r="H91" s="232"/>
      <c r="I91" s="232"/>
      <c r="J91" s="232"/>
      <c r="K91" s="232"/>
      <c r="L91" s="232"/>
      <c r="M91" s="232"/>
      <c r="N91" s="232"/>
    </row>
    <row r="92" spans="1:14" s="32" customFormat="1" ht="17.25" thickBot="1" x14ac:dyDescent="0.35">
      <c r="A92" s="279"/>
      <c r="B92" s="867"/>
      <c r="C92" s="885"/>
      <c r="D92" s="885"/>
      <c r="E92" s="298" t="s">
        <v>1342</v>
      </c>
      <c r="F92" s="101"/>
      <c r="G92" s="232"/>
      <c r="H92" s="232"/>
      <c r="I92" s="232"/>
      <c r="J92" s="232"/>
      <c r="K92" s="232"/>
      <c r="L92" s="232"/>
      <c r="M92" s="232"/>
      <c r="N92" s="232"/>
    </row>
    <row r="93" spans="1:14" s="32" customFormat="1" ht="17.25" thickBot="1" x14ac:dyDescent="0.35">
      <c r="A93" s="279"/>
      <c r="B93" s="389" t="s">
        <v>319</v>
      </c>
      <c r="C93" s="551">
        <v>798028</v>
      </c>
      <c r="D93" s="551">
        <v>298198</v>
      </c>
      <c r="E93" s="551">
        <v>1096226</v>
      </c>
      <c r="F93" s="451"/>
      <c r="G93" s="232"/>
      <c r="H93" s="232"/>
      <c r="I93" s="232"/>
      <c r="J93" s="232"/>
      <c r="K93" s="232"/>
      <c r="L93" s="232"/>
      <c r="M93" s="232"/>
      <c r="N93" s="232"/>
    </row>
    <row r="94" spans="1:14" s="32" customFormat="1" ht="17.25" thickBot="1" x14ac:dyDescent="0.35">
      <c r="A94" s="279"/>
      <c r="B94" s="389" t="s">
        <v>320</v>
      </c>
      <c r="C94" s="551">
        <v>11393</v>
      </c>
      <c r="D94" s="549">
        <v>599</v>
      </c>
      <c r="E94" s="551">
        <v>11992</v>
      </c>
      <c r="F94" s="451"/>
      <c r="G94" s="232"/>
      <c r="H94" s="232"/>
      <c r="I94" s="232"/>
      <c r="J94" s="232"/>
      <c r="K94" s="232"/>
      <c r="L94" s="232"/>
      <c r="M94" s="232"/>
      <c r="N94" s="232"/>
    </row>
    <row r="95" spans="1:14" s="32" customFormat="1" ht="17.25" thickBot="1" x14ac:dyDescent="0.35">
      <c r="A95" s="279"/>
      <c r="B95" s="389" t="s">
        <v>1844</v>
      </c>
      <c r="C95" s="551">
        <v>238990</v>
      </c>
      <c r="D95" s="551">
        <v>7521</v>
      </c>
      <c r="E95" s="551">
        <v>246511</v>
      </c>
      <c r="F95" s="451"/>
      <c r="G95" s="232"/>
      <c r="H95" s="232"/>
      <c r="I95" s="232"/>
      <c r="J95" s="232"/>
      <c r="K95" s="232"/>
      <c r="L95" s="232"/>
      <c r="M95" s="232"/>
      <c r="N95" s="232"/>
    </row>
    <row r="96" spans="1:14" s="32" customFormat="1" ht="17.25" thickBot="1" x14ac:dyDescent="0.35">
      <c r="A96" s="279"/>
      <c r="B96" s="389" t="s">
        <v>1845</v>
      </c>
      <c r="C96" s="551">
        <v>27119</v>
      </c>
      <c r="D96" s="549" t="s">
        <v>17</v>
      </c>
      <c r="E96" s="551">
        <v>27119</v>
      </c>
      <c r="F96" s="451"/>
      <c r="G96" s="232"/>
      <c r="H96" s="232"/>
      <c r="I96" s="232"/>
      <c r="J96" s="232"/>
      <c r="K96" s="232"/>
      <c r="L96" s="232"/>
      <c r="M96" s="232"/>
      <c r="N96" s="232"/>
    </row>
    <row r="97" spans="1:14" s="32" customFormat="1" ht="17.25" thickBot="1" x14ac:dyDescent="0.35">
      <c r="A97" s="279"/>
      <c r="B97" s="389" t="s">
        <v>321</v>
      </c>
      <c r="C97" s="551">
        <v>5445</v>
      </c>
      <c r="D97" s="549" t="s">
        <v>17</v>
      </c>
      <c r="E97" s="551">
        <v>5445</v>
      </c>
      <c r="F97" s="451"/>
      <c r="G97" s="232"/>
      <c r="H97" s="232"/>
      <c r="I97" s="232"/>
      <c r="J97" s="232"/>
      <c r="K97" s="232"/>
      <c r="L97" s="232"/>
      <c r="M97" s="232"/>
      <c r="N97" s="232"/>
    </row>
    <row r="98" spans="1:14" s="32" customFormat="1" ht="17.25" thickBot="1" x14ac:dyDescent="0.35">
      <c r="A98" s="279"/>
      <c r="B98" s="389" t="s">
        <v>15</v>
      </c>
      <c r="C98" s="551">
        <v>19075</v>
      </c>
      <c r="D98" s="549" t="s">
        <v>17</v>
      </c>
      <c r="E98" s="551">
        <v>19075</v>
      </c>
      <c r="F98" s="451"/>
      <c r="G98" s="232"/>
      <c r="H98" s="232"/>
      <c r="I98" s="232"/>
      <c r="J98" s="232"/>
      <c r="K98" s="232"/>
      <c r="L98" s="232"/>
      <c r="M98" s="232"/>
      <c r="N98" s="232"/>
    </row>
    <row r="99" spans="1:14" s="32" customFormat="1" ht="17.25" thickBot="1" x14ac:dyDescent="0.35">
      <c r="A99" s="279"/>
      <c r="B99" s="389" t="s">
        <v>322</v>
      </c>
      <c r="C99" s="549">
        <v>152</v>
      </c>
      <c r="D99" s="549" t="s">
        <v>17</v>
      </c>
      <c r="E99" s="549">
        <v>152</v>
      </c>
      <c r="F99" s="451"/>
      <c r="G99" s="232"/>
      <c r="H99" s="232"/>
      <c r="I99" s="232"/>
      <c r="J99" s="232"/>
      <c r="K99" s="232"/>
      <c r="L99" s="232"/>
      <c r="M99" s="232"/>
      <c r="N99" s="232"/>
    </row>
    <row r="100" spans="1:14" s="32" customFormat="1" ht="17.25" thickBot="1" x14ac:dyDescent="0.35">
      <c r="A100" s="279"/>
      <c r="B100" s="389" t="s">
        <v>323</v>
      </c>
      <c r="C100" s="551">
        <v>1075</v>
      </c>
      <c r="D100" s="549" t="s">
        <v>17</v>
      </c>
      <c r="E100" s="551">
        <v>1075</v>
      </c>
      <c r="F100" s="451"/>
      <c r="G100" s="232"/>
      <c r="H100" s="232"/>
      <c r="I100" s="232"/>
      <c r="J100" s="232"/>
      <c r="K100" s="232"/>
      <c r="L100" s="232"/>
      <c r="M100" s="232"/>
      <c r="N100" s="232"/>
    </row>
    <row r="101" spans="1:14" s="32" customFormat="1" ht="17.25" thickBot="1" x14ac:dyDescent="0.35">
      <c r="A101" s="279"/>
      <c r="B101" s="450" t="s">
        <v>16</v>
      </c>
      <c r="C101" s="732">
        <v>1101277</v>
      </c>
      <c r="D101" s="732">
        <v>306318</v>
      </c>
      <c r="E101" s="732">
        <v>1407595</v>
      </c>
      <c r="F101" s="451"/>
      <c r="G101" s="232"/>
      <c r="H101" s="232"/>
      <c r="I101" s="232"/>
      <c r="J101" s="232"/>
      <c r="K101" s="232"/>
      <c r="L101" s="232"/>
      <c r="M101" s="232"/>
      <c r="N101" s="232"/>
    </row>
    <row r="102" spans="1:14" x14ac:dyDescent="0.3">
      <c r="B102" s="224" t="s">
        <v>8</v>
      </c>
      <c r="C102" s="452"/>
      <c r="D102" s="452"/>
      <c r="E102" s="452"/>
      <c r="F102" s="452"/>
      <c r="G102" s="223"/>
      <c r="H102" s="223"/>
      <c r="I102" s="223"/>
      <c r="J102" s="223"/>
      <c r="K102" s="223"/>
      <c r="L102" s="223"/>
      <c r="M102" s="223"/>
      <c r="N102" s="223"/>
    </row>
    <row r="103" spans="1:14" x14ac:dyDescent="0.3">
      <c r="B103" s="228"/>
      <c r="C103" s="223"/>
      <c r="D103" s="223"/>
      <c r="E103" s="223"/>
      <c r="F103" s="223"/>
      <c r="G103" s="223"/>
      <c r="H103" s="223"/>
      <c r="I103" s="223"/>
      <c r="J103" s="223"/>
      <c r="K103" s="223"/>
      <c r="L103" s="223"/>
      <c r="M103" s="223"/>
      <c r="N103" s="223"/>
    </row>
    <row r="104" spans="1:14" ht="17.25" thickBot="1" x14ac:dyDescent="0.35">
      <c r="A104" s="33"/>
      <c r="B104" s="6" t="s">
        <v>324</v>
      </c>
      <c r="C104" s="223"/>
      <c r="D104" s="223"/>
      <c r="E104" s="223"/>
      <c r="F104" s="223"/>
      <c r="G104" s="223"/>
      <c r="H104" s="223"/>
      <c r="I104" s="223"/>
      <c r="J104" s="223"/>
      <c r="K104" s="223"/>
      <c r="L104" s="223"/>
      <c r="M104" s="223"/>
      <c r="N104" s="223"/>
    </row>
    <row r="105" spans="1:14" ht="33.75" thickBot="1" x14ac:dyDescent="0.35">
      <c r="B105" s="66" t="s">
        <v>9</v>
      </c>
      <c r="C105" s="405" t="s">
        <v>1846</v>
      </c>
      <c r="D105" s="405" t="s">
        <v>1847</v>
      </c>
      <c r="E105" s="223"/>
      <c r="F105" s="223"/>
      <c r="G105" s="223"/>
      <c r="H105" s="223"/>
      <c r="I105" s="223"/>
      <c r="J105" s="223"/>
      <c r="K105" s="223"/>
      <c r="L105" s="223"/>
      <c r="M105" s="223"/>
      <c r="N105" s="223"/>
    </row>
    <row r="106" spans="1:14" ht="17.25" thickBot="1" x14ac:dyDescent="0.35">
      <c r="B106" s="389" t="s">
        <v>1344</v>
      </c>
      <c r="C106" s="551">
        <v>1096226</v>
      </c>
      <c r="D106" s="549">
        <v>505.6</v>
      </c>
      <c r="E106" s="452"/>
      <c r="F106" s="223"/>
      <c r="G106" s="223"/>
      <c r="H106" s="223"/>
      <c r="I106" s="223"/>
      <c r="J106" s="223"/>
      <c r="K106" s="223"/>
      <c r="L106" s="223"/>
      <c r="M106" s="223"/>
      <c r="N106" s="223"/>
    </row>
    <row r="107" spans="1:14" ht="17.25" thickBot="1" x14ac:dyDescent="0.35">
      <c r="B107" s="453" t="s">
        <v>148</v>
      </c>
      <c r="C107" s="551">
        <v>438095</v>
      </c>
      <c r="D107" s="549">
        <v>555.20000000000005</v>
      </c>
      <c r="E107" s="452"/>
      <c r="F107" s="223"/>
      <c r="G107" s="223"/>
      <c r="H107" s="223"/>
      <c r="I107" s="223"/>
      <c r="J107" s="223"/>
      <c r="K107" s="223"/>
      <c r="L107" s="223"/>
      <c r="M107" s="223"/>
      <c r="N107" s="223"/>
    </row>
    <row r="108" spans="1:14" ht="17.25" thickBot="1" x14ac:dyDescent="0.35">
      <c r="B108" s="453" t="s">
        <v>149</v>
      </c>
      <c r="C108" s="551">
        <v>658131</v>
      </c>
      <c r="D108" s="549">
        <v>457.2</v>
      </c>
      <c r="E108" s="452"/>
      <c r="F108" s="223"/>
      <c r="G108" s="223"/>
      <c r="H108" s="223"/>
      <c r="I108" s="223"/>
      <c r="J108" s="223"/>
      <c r="K108" s="223"/>
      <c r="L108" s="223"/>
      <c r="M108" s="223"/>
      <c r="N108" s="223"/>
    </row>
    <row r="109" spans="1:14" ht="17.25" thickBot="1" x14ac:dyDescent="0.35">
      <c r="B109" s="389" t="s">
        <v>320</v>
      </c>
      <c r="C109" s="551">
        <v>11992</v>
      </c>
      <c r="D109" s="549">
        <v>500.3</v>
      </c>
      <c r="E109" s="452"/>
      <c r="F109" s="223"/>
      <c r="G109" s="223"/>
      <c r="H109" s="223"/>
      <c r="I109" s="223"/>
      <c r="J109" s="223"/>
      <c r="K109" s="223"/>
      <c r="L109" s="223"/>
      <c r="M109" s="223"/>
      <c r="N109" s="223"/>
    </row>
    <row r="110" spans="1:14" ht="17.25" thickBot="1" x14ac:dyDescent="0.35">
      <c r="B110" s="453" t="s">
        <v>148</v>
      </c>
      <c r="C110" s="551">
        <v>6970</v>
      </c>
      <c r="D110" s="549">
        <v>539.6</v>
      </c>
      <c r="E110" s="452"/>
      <c r="F110" s="223"/>
      <c r="G110" s="223"/>
      <c r="H110" s="223"/>
      <c r="I110" s="223"/>
      <c r="J110" s="223"/>
      <c r="K110" s="223"/>
      <c r="L110" s="223"/>
      <c r="M110" s="223"/>
      <c r="N110" s="223"/>
    </row>
    <row r="111" spans="1:14" ht="17.25" thickBot="1" x14ac:dyDescent="0.35">
      <c r="B111" s="453" t="s">
        <v>149</v>
      </c>
      <c r="C111" s="551">
        <v>5022</v>
      </c>
      <c r="D111" s="734">
        <v>442</v>
      </c>
      <c r="E111" s="452"/>
      <c r="F111" s="223"/>
      <c r="G111" s="223"/>
      <c r="H111" s="223"/>
      <c r="I111" s="223"/>
      <c r="J111" s="223"/>
      <c r="K111" s="223"/>
      <c r="L111" s="223"/>
      <c r="M111" s="223"/>
      <c r="N111" s="223"/>
    </row>
    <row r="112" spans="1:14" ht="17.25" thickBot="1" x14ac:dyDescent="0.35">
      <c r="B112" s="389" t="s">
        <v>325</v>
      </c>
      <c r="C112" s="551">
        <v>246511</v>
      </c>
      <c r="D112" s="549">
        <v>293.7</v>
      </c>
      <c r="E112" s="452"/>
      <c r="F112" s="223"/>
      <c r="G112" s="223"/>
      <c r="H112" s="223"/>
      <c r="I112" s="223"/>
      <c r="J112" s="223"/>
      <c r="K112" s="223"/>
      <c r="L112" s="223"/>
      <c r="M112" s="223"/>
      <c r="N112" s="223"/>
    </row>
    <row r="113" spans="1:14" ht="17.25" thickBot="1" x14ac:dyDescent="0.35">
      <c r="B113" s="453" t="s">
        <v>148</v>
      </c>
      <c r="C113" s="551">
        <v>123063</v>
      </c>
      <c r="D113" s="549">
        <v>314.60000000000002</v>
      </c>
      <c r="E113" s="452"/>
      <c r="F113" s="223"/>
      <c r="G113" s="223"/>
      <c r="H113" s="223"/>
      <c r="I113" s="223"/>
      <c r="J113" s="223"/>
      <c r="K113" s="223"/>
      <c r="L113" s="223"/>
      <c r="M113" s="223"/>
      <c r="N113" s="223"/>
    </row>
    <row r="114" spans="1:14" ht="17.25" thickBot="1" x14ac:dyDescent="0.35">
      <c r="B114" s="453" t="s">
        <v>149</v>
      </c>
      <c r="C114" s="551">
        <v>123448</v>
      </c>
      <c r="D114" s="734">
        <v>272</v>
      </c>
      <c r="E114" s="452"/>
      <c r="F114" s="223"/>
      <c r="G114" s="223"/>
      <c r="H114" s="223"/>
      <c r="I114" s="223"/>
      <c r="J114" s="223"/>
      <c r="K114" s="223"/>
      <c r="L114" s="223"/>
      <c r="M114" s="223"/>
      <c r="N114" s="223"/>
    </row>
    <row r="115" spans="1:14" ht="17.25" thickBot="1" x14ac:dyDescent="0.35">
      <c r="B115" s="389" t="s">
        <v>326</v>
      </c>
      <c r="C115" s="551">
        <v>27119</v>
      </c>
      <c r="D115" s="549">
        <v>282.7</v>
      </c>
      <c r="E115" s="452"/>
      <c r="F115" s="223"/>
      <c r="G115" s="223"/>
      <c r="H115" s="223"/>
      <c r="I115" s="223"/>
      <c r="J115" s="223"/>
      <c r="K115" s="223"/>
      <c r="L115" s="223"/>
      <c r="M115" s="223"/>
      <c r="N115" s="223"/>
    </row>
    <row r="116" spans="1:14" ht="17.25" thickBot="1" x14ac:dyDescent="0.35">
      <c r="B116" s="389" t="s">
        <v>327</v>
      </c>
      <c r="C116" s="551">
        <v>5445</v>
      </c>
      <c r="D116" s="549">
        <v>227.6</v>
      </c>
      <c r="E116" s="452"/>
      <c r="F116" s="223"/>
      <c r="G116" s="223"/>
      <c r="H116" s="223"/>
      <c r="I116" s="223"/>
      <c r="J116" s="223"/>
      <c r="K116" s="223"/>
      <c r="L116" s="223"/>
      <c r="M116" s="223"/>
      <c r="N116" s="223"/>
    </row>
    <row r="117" spans="1:14" ht="17.25" thickBot="1" x14ac:dyDescent="0.35">
      <c r="B117" s="389" t="s">
        <v>15</v>
      </c>
      <c r="C117" s="551">
        <v>19075</v>
      </c>
      <c r="D117" s="549">
        <v>148.9</v>
      </c>
      <c r="E117" s="452"/>
      <c r="F117" s="223"/>
      <c r="G117" s="223"/>
      <c r="H117" s="223"/>
      <c r="I117" s="223"/>
      <c r="J117" s="223"/>
      <c r="K117" s="223"/>
      <c r="L117" s="223"/>
      <c r="M117" s="223"/>
      <c r="N117" s="223"/>
    </row>
    <row r="118" spans="1:14" ht="17.25" thickBot="1" x14ac:dyDescent="0.35">
      <c r="B118" s="453" t="s">
        <v>148</v>
      </c>
      <c r="C118" s="551">
        <v>5926</v>
      </c>
      <c r="D118" s="549">
        <v>145.5</v>
      </c>
      <c r="E118" s="452"/>
      <c r="F118" s="223"/>
      <c r="G118" s="223"/>
      <c r="H118" s="223"/>
      <c r="I118" s="223"/>
      <c r="J118" s="223"/>
      <c r="K118" s="223"/>
      <c r="L118" s="223"/>
      <c r="M118" s="223"/>
      <c r="N118" s="223"/>
    </row>
    <row r="119" spans="1:14" ht="17.25" thickBot="1" x14ac:dyDescent="0.35">
      <c r="B119" s="453" t="s">
        <v>149</v>
      </c>
      <c r="C119" s="551">
        <v>13149</v>
      </c>
      <c r="D119" s="549">
        <v>150.4</v>
      </c>
      <c r="E119" s="452"/>
      <c r="F119" s="223"/>
      <c r="G119" s="223"/>
      <c r="H119" s="223"/>
      <c r="I119" s="223"/>
      <c r="J119" s="223"/>
      <c r="K119" s="223"/>
      <c r="L119" s="223"/>
      <c r="M119" s="223"/>
      <c r="N119" s="223"/>
    </row>
    <row r="120" spans="1:14" ht="17.25" thickBot="1" x14ac:dyDescent="0.35">
      <c r="B120" s="450" t="s">
        <v>16</v>
      </c>
      <c r="C120" s="732">
        <v>1406368</v>
      </c>
      <c r="D120" s="735" t="s">
        <v>17</v>
      </c>
      <c r="E120" s="452"/>
      <c r="F120" s="223"/>
      <c r="G120" s="223"/>
      <c r="H120" s="223"/>
      <c r="I120" s="223"/>
      <c r="J120" s="223"/>
      <c r="K120" s="223"/>
      <c r="L120" s="223"/>
      <c r="M120" s="223"/>
      <c r="N120" s="223"/>
    </row>
    <row r="121" spans="1:14" x14ac:dyDescent="0.3">
      <c r="B121" s="224" t="s">
        <v>8</v>
      </c>
      <c r="C121" s="452"/>
      <c r="D121" s="452"/>
      <c r="E121" s="452"/>
      <c r="F121" s="223"/>
      <c r="G121" s="223"/>
      <c r="H121" s="223"/>
      <c r="I121" s="223"/>
      <c r="J121" s="223"/>
      <c r="K121" s="223"/>
      <c r="L121" s="223"/>
      <c r="M121" s="223"/>
      <c r="N121" s="223"/>
    </row>
    <row r="122" spans="1:14" x14ac:dyDescent="0.3">
      <c r="B122" s="228"/>
      <c r="C122" s="223"/>
      <c r="D122" s="223"/>
      <c r="E122" s="223"/>
      <c r="F122" s="223"/>
      <c r="G122" s="223"/>
      <c r="H122" s="223"/>
      <c r="I122" s="223"/>
      <c r="J122" s="223"/>
      <c r="K122" s="223"/>
      <c r="L122" s="223"/>
      <c r="M122" s="223"/>
      <c r="N122" s="223"/>
    </row>
    <row r="123" spans="1:14" ht="17.25" thickBot="1" x14ac:dyDescent="0.35">
      <c r="A123" s="33"/>
      <c r="B123" s="6" t="s">
        <v>1848</v>
      </c>
      <c r="C123" s="223"/>
      <c r="D123" s="223"/>
      <c r="E123" s="223"/>
      <c r="F123" s="223"/>
      <c r="G123" s="223"/>
      <c r="H123" s="223"/>
      <c r="I123" s="223"/>
      <c r="J123" s="223"/>
      <c r="K123" s="223"/>
      <c r="L123" s="223"/>
      <c r="M123" s="223"/>
      <c r="N123" s="223"/>
    </row>
    <row r="124" spans="1:14" ht="17.25" thickBot="1" x14ac:dyDescent="0.35">
      <c r="B124" s="931" t="s">
        <v>328</v>
      </c>
      <c r="C124" s="888" t="s">
        <v>1345</v>
      </c>
      <c r="D124" s="888"/>
      <c r="E124" s="888"/>
      <c r="F124" s="888"/>
      <c r="G124" s="888"/>
      <c r="H124" s="869"/>
      <c r="I124" s="223"/>
      <c r="J124" s="223"/>
      <c r="K124" s="223"/>
      <c r="L124" s="223"/>
      <c r="M124" s="223"/>
      <c r="N124" s="223"/>
    </row>
    <row r="125" spans="1:14" ht="83.25" thickBot="1" x14ac:dyDescent="0.35">
      <c r="B125" s="932"/>
      <c r="C125" s="85" t="s">
        <v>329</v>
      </c>
      <c r="D125" s="85" t="s">
        <v>330</v>
      </c>
      <c r="E125" s="85" t="s">
        <v>331</v>
      </c>
      <c r="F125" s="85" t="s">
        <v>332</v>
      </c>
      <c r="G125" s="85" t="s">
        <v>333</v>
      </c>
      <c r="H125" s="85" t="s">
        <v>15</v>
      </c>
      <c r="I125" s="223"/>
      <c r="J125" s="223"/>
      <c r="K125" s="223"/>
      <c r="L125" s="223"/>
      <c r="M125" s="223"/>
      <c r="N125" s="223"/>
    </row>
    <row r="126" spans="1:14" ht="17.25" thickBot="1" x14ac:dyDescent="0.35">
      <c r="B126" s="454" t="s">
        <v>334</v>
      </c>
      <c r="C126" s="385">
        <v>4374</v>
      </c>
      <c r="D126" s="378">
        <v>12</v>
      </c>
      <c r="E126" s="385">
        <v>11039</v>
      </c>
      <c r="F126" s="385">
        <v>944</v>
      </c>
      <c r="G126" s="378">
        <v>353</v>
      </c>
      <c r="H126" s="385">
        <v>8816</v>
      </c>
      <c r="I126" s="223"/>
      <c r="J126" s="223"/>
      <c r="K126" s="223"/>
      <c r="L126" s="223"/>
      <c r="M126" s="223"/>
      <c r="N126" s="223"/>
    </row>
    <row r="127" spans="1:14" ht="17.25" thickBot="1" x14ac:dyDescent="0.35">
      <c r="B127" s="454" t="s">
        <v>335</v>
      </c>
      <c r="C127" s="385">
        <v>11323</v>
      </c>
      <c r="D127" s="378">
        <v>15</v>
      </c>
      <c r="E127" s="385">
        <v>58194</v>
      </c>
      <c r="F127" s="385">
        <v>3368</v>
      </c>
      <c r="G127" s="385">
        <v>1738</v>
      </c>
      <c r="H127" s="385">
        <v>6638</v>
      </c>
      <c r="I127" s="223"/>
      <c r="J127" s="223"/>
      <c r="K127" s="223"/>
      <c r="L127" s="223"/>
      <c r="M127" s="223"/>
      <c r="N127" s="223"/>
    </row>
    <row r="128" spans="1:14" ht="17.25" thickBot="1" x14ac:dyDescent="0.35">
      <c r="B128" s="454" t="s">
        <v>336</v>
      </c>
      <c r="C128" s="385">
        <v>17391</v>
      </c>
      <c r="D128" s="378">
        <v>162</v>
      </c>
      <c r="E128" s="385">
        <v>47701</v>
      </c>
      <c r="F128" s="385">
        <v>7882</v>
      </c>
      <c r="G128" s="385">
        <v>2019</v>
      </c>
      <c r="H128" s="385">
        <v>2163</v>
      </c>
      <c r="I128" s="223"/>
      <c r="J128" s="223"/>
      <c r="K128" s="223"/>
      <c r="L128" s="223"/>
      <c r="M128" s="223"/>
      <c r="N128" s="223"/>
    </row>
    <row r="129" spans="1:14" ht="17.25" thickBot="1" x14ac:dyDescent="0.35">
      <c r="B129" s="454" t="s">
        <v>1346</v>
      </c>
      <c r="C129" s="385">
        <v>22808</v>
      </c>
      <c r="D129" s="385">
        <v>1552</v>
      </c>
      <c r="E129" s="385">
        <v>37545</v>
      </c>
      <c r="F129" s="385">
        <v>8281</v>
      </c>
      <c r="G129" s="378">
        <v>840</v>
      </c>
      <c r="H129" s="378">
        <v>823</v>
      </c>
      <c r="I129" s="223"/>
      <c r="J129" s="223"/>
      <c r="K129" s="223"/>
      <c r="L129" s="223"/>
      <c r="M129" s="223"/>
      <c r="N129" s="223"/>
    </row>
    <row r="130" spans="1:14" ht="17.25" thickBot="1" x14ac:dyDescent="0.35">
      <c r="B130" s="454" t="s">
        <v>1347</v>
      </c>
      <c r="C130" s="385">
        <v>270385</v>
      </c>
      <c r="D130" s="385">
        <v>3174</v>
      </c>
      <c r="E130" s="385">
        <v>56854</v>
      </c>
      <c r="F130" s="385">
        <v>4630</v>
      </c>
      <c r="G130" s="378">
        <v>363</v>
      </c>
      <c r="H130" s="378">
        <v>494</v>
      </c>
      <c r="I130" s="223"/>
      <c r="J130" s="223"/>
      <c r="K130" s="223"/>
      <c r="L130" s="223"/>
      <c r="M130" s="223"/>
      <c r="N130" s="223"/>
    </row>
    <row r="131" spans="1:14" ht="17.25" thickBot="1" x14ac:dyDescent="0.35">
      <c r="B131" s="454" t="s">
        <v>1348</v>
      </c>
      <c r="C131" s="385">
        <v>339773</v>
      </c>
      <c r="D131" s="385">
        <v>2770</v>
      </c>
      <c r="E131" s="385">
        <v>21330</v>
      </c>
      <c r="F131" s="378">
        <v>1390</v>
      </c>
      <c r="G131" s="378">
        <v>97</v>
      </c>
      <c r="H131" s="378">
        <v>114</v>
      </c>
      <c r="I131" s="223"/>
      <c r="J131" s="223"/>
      <c r="K131" s="223"/>
      <c r="L131" s="223"/>
      <c r="M131" s="223"/>
      <c r="N131" s="223"/>
    </row>
    <row r="132" spans="1:14" ht="17.25" thickBot="1" x14ac:dyDescent="0.35">
      <c r="B132" s="454" t="s">
        <v>1349</v>
      </c>
      <c r="C132" s="385">
        <v>261289</v>
      </c>
      <c r="D132" s="385">
        <v>2108</v>
      </c>
      <c r="E132" s="385">
        <v>8643</v>
      </c>
      <c r="F132" s="378">
        <v>505</v>
      </c>
      <c r="G132" s="378">
        <v>29</v>
      </c>
      <c r="H132" s="378">
        <v>25</v>
      </c>
      <c r="I132" s="223"/>
      <c r="J132" s="223"/>
      <c r="K132" s="223"/>
      <c r="L132" s="223"/>
      <c r="M132" s="223"/>
      <c r="N132" s="223"/>
    </row>
    <row r="133" spans="1:14" ht="17.25" thickBot="1" x14ac:dyDescent="0.35">
      <c r="B133" s="454" t="s">
        <v>337</v>
      </c>
      <c r="C133" s="385">
        <v>168883</v>
      </c>
      <c r="D133" s="385">
        <v>2199</v>
      </c>
      <c r="E133" s="385">
        <v>5205</v>
      </c>
      <c r="F133" s="378">
        <v>119</v>
      </c>
      <c r="G133" s="378">
        <v>6</v>
      </c>
      <c r="H133" s="378">
        <v>2</v>
      </c>
      <c r="I133" s="223"/>
      <c r="J133" s="223"/>
      <c r="K133" s="223"/>
      <c r="L133" s="223"/>
      <c r="M133" s="223"/>
      <c r="N133" s="223"/>
    </row>
    <row r="134" spans="1:14" ht="17.25" thickBot="1" x14ac:dyDescent="0.35">
      <c r="B134" s="455" t="s">
        <v>16</v>
      </c>
      <c r="C134" s="387">
        <v>1096226</v>
      </c>
      <c r="D134" s="387">
        <v>11992</v>
      </c>
      <c r="E134" s="387">
        <v>246511</v>
      </c>
      <c r="F134" s="387">
        <v>27119</v>
      </c>
      <c r="G134" s="387">
        <v>5445</v>
      </c>
      <c r="H134" s="387">
        <v>19075</v>
      </c>
      <c r="I134" s="223"/>
      <c r="J134" s="223"/>
      <c r="K134" s="223"/>
      <c r="L134" s="223"/>
      <c r="M134" s="223"/>
      <c r="N134" s="223"/>
    </row>
    <row r="135" spans="1:14" x14ac:dyDescent="0.3">
      <c r="B135" s="225" t="s">
        <v>8</v>
      </c>
      <c r="C135" s="223"/>
      <c r="D135" s="223"/>
      <c r="E135" s="223"/>
      <c r="F135" s="223"/>
      <c r="G135" s="223"/>
      <c r="H135" s="223"/>
      <c r="I135" s="223"/>
      <c r="J135" s="223"/>
      <c r="K135" s="223"/>
      <c r="L135" s="223"/>
      <c r="M135" s="223"/>
      <c r="N135" s="223"/>
    </row>
    <row r="136" spans="1:14" x14ac:dyDescent="0.3">
      <c r="B136" s="225" t="s">
        <v>338</v>
      </c>
      <c r="C136" s="223"/>
      <c r="D136" s="223"/>
      <c r="E136" s="223"/>
      <c r="F136" s="223"/>
      <c r="G136" s="223"/>
      <c r="H136" s="223"/>
      <c r="I136" s="223"/>
      <c r="J136" s="223"/>
      <c r="K136" s="223"/>
      <c r="L136" s="223"/>
      <c r="M136" s="223"/>
      <c r="N136" s="223"/>
    </row>
    <row r="137" spans="1:14" x14ac:dyDescent="0.3">
      <c r="B137" s="226"/>
      <c r="C137" s="223"/>
      <c r="D137" s="223"/>
      <c r="E137" s="223"/>
      <c r="F137" s="223"/>
      <c r="G137" s="223"/>
      <c r="H137" s="223"/>
      <c r="I137" s="223"/>
      <c r="J137" s="223"/>
      <c r="K137" s="223"/>
      <c r="L137" s="223"/>
      <c r="M137" s="223"/>
      <c r="N137" s="223"/>
    </row>
    <row r="138" spans="1:14" ht="17.25" thickBot="1" x14ac:dyDescent="0.35">
      <c r="A138" s="33"/>
      <c r="B138" s="6" t="s">
        <v>1849</v>
      </c>
      <c r="C138" s="223"/>
      <c r="D138" s="223"/>
      <c r="E138" s="223"/>
      <c r="F138" s="223"/>
      <c r="G138" s="223"/>
      <c r="H138" s="223"/>
      <c r="I138" s="223"/>
      <c r="J138" s="223"/>
      <c r="K138" s="223"/>
      <c r="L138" s="223"/>
      <c r="M138" s="223"/>
      <c r="N138" s="223"/>
    </row>
    <row r="139" spans="1:14" ht="49.5" x14ac:dyDescent="0.3">
      <c r="B139" s="933"/>
      <c r="C139" s="84" t="s">
        <v>339</v>
      </c>
      <c r="D139" s="84" t="s">
        <v>341</v>
      </c>
      <c r="E139" s="866" t="s">
        <v>16</v>
      </c>
      <c r="F139" s="223"/>
      <c r="G139" s="223"/>
      <c r="H139" s="223"/>
      <c r="I139" s="223"/>
      <c r="J139" s="223"/>
      <c r="K139" s="223"/>
      <c r="L139" s="223"/>
      <c r="M139" s="223"/>
      <c r="N139" s="223"/>
    </row>
    <row r="140" spans="1:14" ht="17.25" thickBot="1" x14ac:dyDescent="0.35">
      <c r="B140" s="934"/>
      <c r="C140" s="85" t="s">
        <v>340</v>
      </c>
      <c r="D140" s="85" t="s">
        <v>340</v>
      </c>
      <c r="E140" s="867"/>
      <c r="F140" s="223"/>
      <c r="G140" s="223"/>
      <c r="H140" s="223"/>
      <c r="I140" s="223"/>
      <c r="J140" s="223"/>
      <c r="K140" s="223"/>
      <c r="L140" s="223"/>
      <c r="M140" s="223"/>
      <c r="N140" s="223"/>
    </row>
    <row r="141" spans="1:14" ht="17.25" thickBot="1" x14ac:dyDescent="0.35">
      <c r="B141" s="456" t="s">
        <v>20</v>
      </c>
      <c r="C141" s="378" t="s">
        <v>342</v>
      </c>
      <c r="D141" s="378" t="s">
        <v>342</v>
      </c>
      <c r="E141" s="378" t="s">
        <v>342</v>
      </c>
      <c r="F141" s="223"/>
      <c r="G141" s="223"/>
      <c r="H141" s="223"/>
      <c r="I141" s="223"/>
      <c r="J141" s="223"/>
      <c r="K141" s="223"/>
      <c r="L141" s="223"/>
      <c r="M141" s="223"/>
      <c r="N141" s="223"/>
    </row>
    <row r="142" spans="1:14" ht="17.25" thickBot="1" x14ac:dyDescent="0.35">
      <c r="B142" s="457" t="s">
        <v>319</v>
      </c>
      <c r="C142" s="385">
        <v>6358286</v>
      </c>
      <c r="D142" s="378" t="s">
        <v>17</v>
      </c>
      <c r="E142" s="385">
        <v>6358286</v>
      </c>
      <c r="F142" s="223"/>
      <c r="G142" s="223"/>
      <c r="H142" s="223"/>
      <c r="I142" s="223"/>
      <c r="J142" s="223"/>
      <c r="K142" s="223"/>
      <c r="L142" s="223"/>
      <c r="M142" s="223"/>
      <c r="N142" s="223"/>
    </row>
    <row r="143" spans="1:14" ht="17.25" thickBot="1" x14ac:dyDescent="0.35">
      <c r="B143" s="457" t="s">
        <v>320</v>
      </c>
      <c r="C143" s="385">
        <v>89744</v>
      </c>
      <c r="D143" s="378" t="s">
        <v>17</v>
      </c>
      <c r="E143" s="385">
        <v>89744</v>
      </c>
      <c r="F143" s="223"/>
      <c r="G143" s="223"/>
      <c r="H143" s="223"/>
      <c r="I143" s="223"/>
      <c r="J143" s="223"/>
      <c r="K143" s="223"/>
      <c r="L143" s="223"/>
      <c r="M143" s="223"/>
      <c r="N143" s="223"/>
    </row>
    <row r="144" spans="1:14" ht="17.25" thickBot="1" x14ac:dyDescent="0.35">
      <c r="B144" s="457" t="s">
        <v>325</v>
      </c>
      <c r="C144" s="378" t="s">
        <v>17</v>
      </c>
      <c r="D144" s="385">
        <v>812666</v>
      </c>
      <c r="E144" s="385">
        <v>812666</v>
      </c>
      <c r="F144" s="223"/>
      <c r="G144" s="223"/>
      <c r="H144" s="223"/>
      <c r="I144" s="223"/>
      <c r="J144" s="223"/>
      <c r="K144" s="223"/>
      <c r="L144" s="223"/>
      <c r="M144" s="223"/>
      <c r="N144" s="223"/>
    </row>
    <row r="145" spans="2:14" ht="17.25" thickBot="1" x14ac:dyDescent="0.35">
      <c r="B145" s="457" t="s">
        <v>343</v>
      </c>
      <c r="C145" s="385">
        <v>544388</v>
      </c>
      <c r="D145" s="385">
        <v>93815</v>
      </c>
      <c r="E145" s="385">
        <v>638203</v>
      </c>
      <c r="F145" s="223"/>
      <c r="G145" s="223"/>
      <c r="H145" s="223"/>
      <c r="I145" s="223"/>
      <c r="J145" s="223"/>
      <c r="K145" s="223"/>
      <c r="L145" s="223"/>
      <c r="M145" s="223"/>
      <c r="N145" s="223"/>
    </row>
    <row r="146" spans="2:14" ht="17.25" thickBot="1" x14ac:dyDescent="0.35">
      <c r="B146" s="457" t="s">
        <v>344</v>
      </c>
      <c r="C146" s="385">
        <v>63682</v>
      </c>
      <c r="D146" s="385">
        <v>15021</v>
      </c>
      <c r="E146" s="385">
        <v>78703</v>
      </c>
      <c r="F146" s="223"/>
      <c r="G146" s="223"/>
      <c r="H146" s="223"/>
      <c r="I146" s="223"/>
      <c r="J146" s="223"/>
      <c r="K146" s="223"/>
      <c r="L146" s="223"/>
      <c r="M146" s="223"/>
      <c r="N146" s="223"/>
    </row>
    <row r="147" spans="2:14" ht="17.25" thickBot="1" x14ac:dyDescent="0.35">
      <c r="B147" s="457" t="s">
        <v>15</v>
      </c>
      <c r="C147" s="385">
        <v>1602</v>
      </c>
      <c r="D147" s="385">
        <v>36103</v>
      </c>
      <c r="E147" s="385">
        <v>37705</v>
      </c>
      <c r="F147" s="223"/>
      <c r="G147" s="223"/>
      <c r="H147" s="223"/>
      <c r="I147" s="223"/>
      <c r="J147" s="223"/>
      <c r="K147" s="223"/>
      <c r="L147" s="223"/>
      <c r="M147" s="223"/>
      <c r="N147" s="223"/>
    </row>
    <row r="148" spans="2:14" ht="17.25" thickBot="1" x14ac:dyDescent="0.35">
      <c r="B148" s="458" t="s">
        <v>16</v>
      </c>
      <c r="C148" s="387">
        <v>7057702</v>
      </c>
      <c r="D148" s="387">
        <v>957605</v>
      </c>
      <c r="E148" s="387">
        <v>8015307</v>
      </c>
      <c r="F148" s="223"/>
      <c r="G148" s="223"/>
      <c r="H148" s="223"/>
      <c r="I148" s="223"/>
      <c r="J148" s="223"/>
      <c r="K148" s="223"/>
      <c r="L148" s="223"/>
      <c r="M148" s="223"/>
      <c r="N148" s="223"/>
    </row>
    <row r="149" spans="2:14" ht="17.25" thickBot="1" x14ac:dyDescent="0.35">
      <c r="B149" s="457" t="s">
        <v>345</v>
      </c>
      <c r="C149" s="378">
        <v>489</v>
      </c>
      <c r="D149" s="378">
        <v>454</v>
      </c>
      <c r="E149" s="378">
        <v>943</v>
      </c>
      <c r="F149" s="223"/>
      <c r="G149" s="223"/>
      <c r="H149" s="223"/>
      <c r="I149" s="223"/>
      <c r="J149" s="223"/>
      <c r="K149" s="223"/>
      <c r="L149" s="223"/>
      <c r="M149" s="223"/>
      <c r="N149" s="223"/>
    </row>
    <row r="150" spans="2:14" ht="17.25" thickBot="1" x14ac:dyDescent="0.35">
      <c r="B150" s="458" t="s">
        <v>346</v>
      </c>
      <c r="C150" s="387">
        <v>7058191</v>
      </c>
      <c r="D150" s="387">
        <v>958059</v>
      </c>
      <c r="E150" s="387">
        <v>8016250</v>
      </c>
      <c r="F150" s="223"/>
      <c r="G150" s="223"/>
      <c r="H150" s="223"/>
      <c r="I150" s="223"/>
      <c r="J150" s="223"/>
      <c r="K150" s="223"/>
      <c r="L150" s="223"/>
      <c r="M150" s="223"/>
      <c r="N150" s="223"/>
    </row>
    <row r="151" spans="2:14" ht="17.25" thickBot="1" x14ac:dyDescent="0.35">
      <c r="B151" s="456" t="s">
        <v>347</v>
      </c>
      <c r="C151" s="459" t="s">
        <v>1328</v>
      </c>
      <c r="D151" s="459" t="s">
        <v>1328</v>
      </c>
      <c r="E151" s="460" t="s">
        <v>1328</v>
      </c>
      <c r="F151" s="223"/>
      <c r="G151" s="223"/>
      <c r="H151" s="223"/>
      <c r="I151" s="223"/>
      <c r="J151" s="223"/>
      <c r="K151" s="223"/>
      <c r="L151" s="223"/>
      <c r="M151" s="223"/>
      <c r="N151" s="223"/>
    </row>
    <row r="152" spans="2:14" ht="17.25" thickBot="1" x14ac:dyDescent="0.35">
      <c r="B152" s="457" t="s">
        <v>348</v>
      </c>
      <c r="C152" s="378" t="s">
        <v>1328</v>
      </c>
      <c r="D152" s="378" t="s">
        <v>1328</v>
      </c>
      <c r="E152" s="378">
        <v>40</v>
      </c>
      <c r="F152" s="223"/>
      <c r="G152" s="223"/>
      <c r="H152" s="223"/>
      <c r="I152" s="223"/>
      <c r="J152" s="223"/>
      <c r="K152" s="223"/>
      <c r="L152" s="223"/>
      <c r="M152" s="223"/>
      <c r="N152" s="223"/>
    </row>
    <row r="153" spans="2:14" ht="17.25" thickBot="1" x14ac:dyDescent="0.35">
      <c r="B153" s="457" t="s">
        <v>349</v>
      </c>
      <c r="C153" s="378" t="s">
        <v>1328</v>
      </c>
      <c r="D153" s="378" t="s">
        <v>1328</v>
      </c>
      <c r="E153" s="385">
        <v>3668</v>
      </c>
      <c r="F153" s="223"/>
      <c r="G153" s="223"/>
      <c r="H153" s="223"/>
      <c r="I153" s="223"/>
      <c r="J153" s="223"/>
      <c r="K153" s="223"/>
      <c r="L153" s="223"/>
      <c r="M153" s="223"/>
      <c r="N153" s="223"/>
    </row>
    <row r="154" spans="2:14" ht="17.25" thickBot="1" x14ac:dyDescent="0.35">
      <c r="B154" s="457" t="s">
        <v>350</v>
      </c>
      <c r="C154" s="378" t="s">
        <v>1328</v>
      </c>
      <c r="D154" s="378" t="s">
        <v>1328</v>
      </c>
      <c r="E154" s="385">
        <v>2426</v>
      </c>
      <c r="F154" s="223"/>
      <c r="G154" s="223"/>
      <c r="H154" s="223"/>
      <c r="I154" s="223"/>
      <c r="J154" s="223"/>
      <c r="K154" s="223"/>
      <c r="L154" s="223"/>
      <c r="M154" s="223"/>
      <c r="N154" s="223"/>
    </row>
    <row r="155" spans="2:14" ht="17.25" thickBot="1" x14ac:dyDescent="0.35">
      <c r="B155" s="457" t="s">
        <v>351</v>
      </c>
      <c r="C155" s="378" t="s">
        <v>1328</v>
      </c>
      <c r="D155" s="378" t="s">
        <v>1328</v>
      </c>
      <c r="E155" s="378">
        <v>8</v>
      </c>
      <c r="F155" s="223"/>
      <c r="G155" s="223"/>
      <c r="H155" s="223"/>
      <c r="I155" s="223"/>
      <c r="J155" s="223"/>
      <c r="K155" s="223"/>
      <c r="L155" s="223"/>
      <c r="M155" s="223"/>
      <c r="N155" s="223"/>
    </row>
    <row r="156" spans="2:14" ht="17.25" thickBot="1" x14ac:dyDescent="0.35">
      <c r="B156" s="457" t="s">
        <v>1850</v>
      </c>
      <c r="C156" s="378" t="s">
        <v>1328</v>
      </c>
      <c r="D156" s="378" t="s">
        <v>1328</v>
      </c>
      <c r="E156" s="385">
        <v>2066</v>
      </c>
      <c r="F156" s="223"/>
      <c r="G156" s="223"/>
      <c r="H156" s="223"/>
      <c r="I156" s="223"/>
      <c r="J156" s="223"/>
      <c r="K156" s="223"/>
      <c r="L156" s="223"/>
      <c r="M156" s="223"/>
      <c r="N156" s="223"/>
    </row>
    <row r="157" spans="2:14" ht="17.25" thickBot="1" x14ac:dyDescent="0.35">
      <c r="B157" s="457" t="s">
        <v>1851</v>
      </c>
      <c r="C157" s="378" t="s">
        <v>1328</v>
      </c>
      <c r="D157" s="378" t="s">
        <v>1328</v>
      </c>
      <c r="E157" s="385">
        <v>6071</v>
      </c>
      <c r="F157" s="223"/>
      <c r="G157" s="223"/>
      <c r="H157" s="223"/>
      <c r="I157" s="223"/>
      <c r="J157" s="223"/>
      <c r="K157" s="223"/>
      <c r="L157" s="223"/>
      <c r="M157" s="223"/>
      <c r="N157" s="223"/>
    </row>
    <row r="158" spans="2:14" ht="33.75" thickBot="1" x14ac:dyDescent="0.35">
      <c r="B158" s="457" t="s">
        <v>352</v>
      </c>
      <c r="C158" s="378" t="s">
        <v>1328</v>
      </c>
      <c r="D158" s="378" t="s">
        <v>1328</v>
      </c>
      <c r="E158" s="385">
        <v>1198</v>
      </c>
      <c r="F158" s="223"/>
      <c r="G158" s="223"/>
      <c r="H158" s="223"/>
      <c r="I158" s="223"/>
      <c r="J158" s="223"/>
      <c r="K158" s="223"/>
      <c r="L158" s="223"/>
      <c r="M158" s="223"/>
      <c r="N158" s="223"/>
    </row>
    <row r="159" spans="2:14" ht="50.25" thickBot="1" x14ac:dyDescent="0.35">
      <c r="B159" s="457" t="s">
        <v>1852</v>
      </c>
      <c r="C159" s="378"/>
      <c r="D159" s="378"/>
      <c r="E159" s="378">
        <v>197</v>
      </c>
      <c r="F159" s="223"/>
      <c r="G159" s="223"/>
      <c r="H159" s="223"/>
      <c r="I159" s="223"/>
      <c r="J159" s="223"/>
      <c r="K159" s="223"/>
      <c r="L159" s="223"/>
      <c r="M159" s="223"/>
      <c r="N159" s="223"/>
    </row>
    <row r="160" spans="2:14" ht="17.25" thickBot="1" x14ac:dyDescent="0.35">
      <c r="B160" s="457" t="s">
        <v>353</v>
      </c>
      <c r="C160" s="378" t="s">
        <v>1328</v>
      </c>
      <c r="D160" s="378" t="s">
        <v>1328</v>
      </c>
      <c r="E160" s="378">
        <v>490</v>
      </c>
      <c r="F160" s="223"/>
      <c r="G160" s="223"/>
      <c r="H160" s="223"/>
      <c r="I160" s="223"/>
      <c r="J160" s="223"/>
      <c r="K160" s="223"/>
      <c r="L160" s="223"/>
      <c r="M160" s="223"/>
      <c r="N160" s="223"/>
    </row>
    <row r="161" spans="1:14" ht="17.25" thickBot="1" x14ac:dyDescent="0.35">
      <c r="B161" s="457" t="s">
        <v>354</v>
      </c>
      <c r="C161" s="378" t="s">
        <v>1328</v>
      </c>
      <c r="D161" s="378" t="s">
        <v>1328</v>
      </c>
      <c r="E161" s="385">
        <v>76059</v>
      </c>
      <c r="F161" s="223"/>
      <c r="G161" s="223"/>
      <c r="H161" s="223"/>
      <c r="I161" s="223"/>
      <c r="J161" s="223"/>
      <c r="K161" s="223"/>
      <c r="L161" s="223"/>
      <c r="M161" s="223"/>
      <c r="N161" s="223"/>
    </row>
    <row r="162" spans="1:14" ht="57" customHeight="1" thickBot="1" x14ac:dyDescent="0.35">
      <c r="B162" s="457" t="s">
        <v>1853</v>
      </c>
      <c r="C162" s="378" t="s">
        <v>1328</v>
      </c>
      <c r="D162" s="378" t="s">
        <v>1328</v>
      </c>
      <c r="E162" s="385">
        <v>74014</v>
      </c>
      <c r="F162" s="223"/>
      <c r="G162" s="223"/>
      <c r="H162" s="223"/>
      <c r="I162" s="223"/>
      <c r="J162" s="223"/>
      <c r="K162" s="223"/>
      <c r="L162" s="223"/>
      <c r="M162" s="223"/>
      <c r="N162" s="223"/>
    </row>
    <row r="163" spans="1:14" ht="17.25" thickBot="1" x14ac:dyDescent="0.35">
      <c r="B163" s="457" t="s">
        <v>355</v>
      </c>
      <c r="C163" s="378" t="s">
        <v>1328</v>
      </c>
      <c r="D163" s="378" t="s">
        <v>1328</v>
      </c>
      <c r="E163" s="378">
        <v>61</v>
      </c>
      <c r="F163" s="223"/>
      <c r="G163" s="223"/>
      <c r="H163" s="223"/>
      <c r="I163" s="223"/>
      <c r="J163" s="223"/>
      <c r="K163" s="223"/>
      <c r="L163" s="223"/>
      <c r="M163" s="223"/>
      <c r="N163" s="223"/>
    </row>
    <row r="164" spans="1:14" ht="17.25" thickBot="1" x14ac:dyDescent="0.35">
      <c r="B164" s="457" t="s">
        <v>356</v>
      </c>
      <c r="C164" s="378" t="s">
        <v>1328</v>
      </c>
      <c r="D164" s="378" t="s">
        <v>1328</v>
      </c>
      <c r="E164" s="378">
        <v>498</v>
      </c>
      <c r="F164" s="223"/>
      <c r="G164" s="223"/>
      <c r="H164" s="223"/>
      <c r="I164" s="223"/>
      <c r="J164" s="223"/>
      <c r="K164" s="223"/>
      <c r="L164" s="223"/>
      <c r="M164" s="223"/>
      <c r="N164" s="223"/>
    </row>
    <row r="165" spans="1:14" ht="17.25" thickBot="1" x14ac:dyDescent="0.35">
      <c r="B165" s="457" t="s">
        <v>1854</v>
      </c>
      <c r="C165" s="378" t="s">
        <v>1328</v>
      </c>
      <c r="D165" s="378" t="s">
        <v>1328</v>
      </c>
      <c r="E165" s="385">
        <v>732</v>
      </c>
      <c r="F165" s="223"/>
      <c r="G165" s="223"/>
      <c r="H165" s="223"/>
      <c r="I165" s="223"/>
      <c r="J165" s="223"/>
      <c r="K165" s="223"/>
      <c r="L165" s="223"/>
      <c r="M165" s="223"/>
      <c r="N165" s="223"/>
    </row>
    <row r="166" spans="1:14" ht="24" customHeight="1" thickBot="1" x14ac:dyDescent="0.35">
      <c r="B166" s="457" t="s">
        <v>1855</v>
      </c>
      <c r="C166" s="378"/>
      <c r="D166" s="378"/>
      <c r="E166" s="385">
        <v>5950</v>
      </c>
      <c r="F166" s="223"/>
      <c r="G166" s="223"/>
      <c r="H166" s="223"/>
      <c r="I166" s="223"/>
      <c r="J166" s="223"/>
      <c r="K166" s="223"/>
      <c r="L166" s="223"/>
      <c r="M166" s="223"/>
      <c r="N166" s="223"/>
    </row>
    <row r="167" spans="1:14" ht="17.25" thickBot="1" x14ac:dyDescent="0.35">
      <c r="B167" s="457" t="s">
        <v>1856</v>
      </c>
      <c r="C167" s="378"/>
      <c r="D167" s="378"/>
      <c r="E167" s="385">
        <v>294332</v>
      </c>
      <c r="F167" s="223"/>
      <c r="G167" s="223"/>
      <c r="H167" s="223"/>
      <c r="I167" s="223"/>
      <c r="J167" s="223"/>
      <c r="K167" s="223"/>
      <c r="L167" s="223"/>
      <c r="M167" s="223"/>
      <c r="N167" s="223"/>
    </row>
    <row r="168" spans="1:14" ht="17.25" thickBot="1" x14ac:dyDescent="0.35">
      <c r="B168" s="458" t="s">
        <v>16</v>
      </c>
      <c r="C168" s="459" t="s">
        <v>1328</v>
      </c>
      <c r="D168" s="459" t="s">
        <v>1328</v>
      </c>
      <c r="E168" s="387">
        <v>467810</v>
      </c>
      <c r="F168" s="223"/>
      <c r="G168" s="223"/>
      <c r="H168" s="223"/>
      <c r="I168" s="223"/>
      <c r="J168" s="223"/>
      <c r="K168" s="223"/>
      <c r="L168" s="223"/>
      <c r="M168" s="223"/>
      <c r="N168" s="223"/>
    </row>
    <row r="169" spans="1:14" ht="17.25" thickBot="1" x14ac:dyDescent="0.35">
      <c r="B169" s="461" t="s">
        <v>357</v>
      </c>
      <c r="C169" s="459" t="s">
        <v>1328</v>
      </c>
      <c r="D169" s="459" t="s">
        <v>1328</v>
      </c>
      <c r="E169" s="387">
        <v>8484060</v>
      </c>
      <c r="F169" s="223"/>
      <c r="G169" s="223"/>
      <c r="H169" s="223"/>
      <c r="I169" s="223"/>
      <c r="J169" s="223"/>
      <c r="K169" s="223"/>
      <c r="L169" s="223"/>
      <c r="M169" s="223"/>
      <c r="N169" s="223"/>
    </row>
    <row r="170" spans="1:14" x14ac:dyDescent="0.3">
      <c r="B170" s="224" t="s">
        <v>8</v>
      </c>
      <c r="C170" s="223"/>
      <c r="D170" s="223"/>
      <c r="E170" s="223"/>
      <c r="F170" s="223"/>
      <c r="G170" s="223"/>
      <c r="H170" s="223"/>
      <c r="I170" s="223"/>
      <c r="J170" s="223"/>
      <c r="K170" s="223"/>
      <c r="L170" s="223"/>
      <c r="M170" s="223"/>
      <c r="N170" s="223"/>
    </row>
    <row r="171" spans="1:14" x14ac:dyDescent="0.3">
      <c r="B171" s="3"/>
      <c r="C171" s="223"/>
      <c r="D171" s="223"/>
      <c r="E171" s="223"/>
      <c r="F171" s="223"/>
      <c r="G171" s="223"/>
      <c r="H171" s="223"/>
      <c r="I171" s="223"/>
      <c r="J171" s="223"/>
      <c r="K171" s="223"/>
      <c r="L171" s="223"/>
      <c r="M171" s="223"/>
      <c r="N171" s="223"/>
    </row>
    <row r="172" spans="1:14" ht="17.25" thickBot="1" x14ac:dyDescent="0.35">
      <c r="A172" s="33"/>
      <c r="B172" s="6" t="s">
        <v>1857</v>
      </c>
      <c r="C172" s="223"/>
      <c r="D172" s="223"/>
      <c r="E172" s="223"/>
      <c r="F172" s="223"/>
      <c r="G172" s="223"/>
      <c r="H172" s="223"/>
      <c r="I172" s="233" t="s">
        <v>1201</v>
      </c>
      <c r="J172" s="223"/>
      <c r="K172" s="223"/>
      <c r="L172" s="223"/>
      <c r="M172" s="223"/>
      <c r="N172" s="223"/>
    </row>
    <row r="173" spans="1:14" ht="17.25" thickBot="1" x14ac:dyDescent="0.35">
      <c r="B173" s="304" t="s">
        <v>358</v>
      </c>
      <c r="C173" s="305" t="s">
        <v>26</v>
      </c>
      <c r="D173" s="305" t="s">
        <v>27</v>
      </c>
      <c r="E173" s="305" t="s">
        <v>28</v>
      </c>
      <c r="F173" s="305" t="s">
        <v>29</v>
      </c>
      <c r="G173" s="305" t="s">
        <v>30</v>
      </c>
      <c r="H173" s="305" t="s">
        <v>31</v>
      </c>
      <c r="I173" s="305" t="s">
        <v>1838</v>
      </c>
      <c r="J173" s="223"/>
      <c r="K173" s="223"/>
      <c r="L173" s="223"/>
      <c r="M173" s="223"/>
      <c r="N173" s="223"/>
    </row>
    <row r="174" spans="1:14" ht="17.25" thickBot="1" x14ac:dyDescent="0.35">
      <c r="B174" s="715" t="s">
        <v>359</v>
      </c>
      <c r="C174" s="722">
        <v>668.15422000000001</v>
      </c>
      <c r="D174" s="722">
        <v>1011.59609</v>
      </c>
      <c r="E174" s="722">
        <v>998.971</v>
      </c>
      <c r="F174" s="722">
        <v>912.71295999999995</v>
      </c>
      <c r="G174" s="722">
        <v>794.41733999999997</v>
      </c>
      <c r="H174" s="722">
        <v>628.13432</v>
      </c>
      <c r="I174" s="400">
        <f>SUM(C174:H174)</f>
        <v>5013.9859299999998</v>
      </c>
      <c r="J174" s="223"/>
      <c r="K174" s="223"/>
      <c r="L174" s="223"/>
      <c r="M174" s="223"/>
      <c r="N174" s="223"/>
    </row>
    <row r="175" spans="1:14" ht="17.25" thickBot="1" x14ac:dyDescent="0.35">
      <c r="B175" s="715" t="s">
        <v>1858</v>
      </c>
      <c r="C175" s="722">
        <v>231.49590000000001</v>
      </c>
      <c r="D175" s="722">
        <v>575.10699999999997</v>
      </c>
      <c r="E175" s="722">
        <v>591.39059999999995</v>
      </c>
      <c r="F175" s="722">
        <v>450.45699999999999</v>
      </c>
      <c r="G175" s="722">
        <v>312.41879999999998</v>
      </c>
      <c r="H175" s="722">
        <v>185.02959000000001</v>
      </c>
      <c r="I175" s="400">
        <f t="shared" ref="I175:I189" si="2">SUM(C175:H175)</f>
        <v>2345.8988899999999</v>
      </c>
      <c r="J175" s="223"/>
      <c r="K175" s="223"/>
      <c r="L175" s="223"/>
      <c r="M175" s="223"/>
      <c r="N175" s="223"/>
    </row>
    <row r="176" spans="1:14" ht="17.25" thickBot="1" x14ac:dyDescent="0.35">
      <c r="B176" s="715" t="s">
        <v>360</v>
      </c>
      <c r="C176" s="722">
        <v>2400.8914399999999</v>
      </c>
      <c r="D176" s="722">
        <v>2434.19211</v>
      </c>
      <c r="E176" s="722">
        <v>2372.1260499999999</v>
      </c>
      <c r="F176" s="722">
        <v>2693.3611799999999</v>
      </c>
      <c r="G176" s="722">
        <v>2505.0299300000001</v>
      </c>
      <c r="H176" s="722">
        <v>2416.6008700000002</v>
      </c>
      <c r="I176" s="400">
        <f t="shared" si="2"/>
        <v>14822.201579999999</v>
      </c>
      <c r="J176" s="223"/>
      <c r="K176" s="223"/>
      <c r="L176" s="223"/>
      <c r="M176" s="223"/>
      <c r="N176" s="223"/>
    </row>
    <row r="177" spans="2:14" ht="17.25" thickBot="1" x14ac:dyDescent="0.35">
      <c r="B177" s="715" t="s">
        <v>361</v>
      </c>
      <c r="C177" s="722">
        <v>4.4671000000000003</v>
      </c>
      <c r="D177" s="722">
        <v>8.9709000000000003</v>
      </c>
      <c r="E177" s="722">
        <v>11.148899999999999</v>
      </c>
      <c r="F177" s="722">
        <v>2.6663000000000001</v>
      </c>
      <c r="G177" s="722">
        <v>6.6665000000000001</v>
      </c>
      <c r="H177" s="722">
        <v>7.1603000000000003</v>
      </c>
      <c r="I177" s="400">
        <f t="shared" si="2"/>
        <v>41.08</v>
      </c>
      <c r="J177" s="223"/>
      <c r="K177" s="223"/>
      <c r="L177" s="223"/>
      <c r="M177" s="223"/>
      <c r="N177" s="223"/>
    </row>
    <row r="178" spans="2:14" ht="17.25" thickBot="1" x14ac:dyDescent="0.35">
      <c r="B178" s="715" t="s">
        <v>362</v>
      </c>
      <c r="C178" s="722">
        <v>26.606300000000001</v>
      </c>
      <c r="D178" s="722">
        <v>26.5838</v>
      </c>
      <c r="E178" s="722">
        <v>26.597999999999999</v>
      </c>
      <c r="F178" s="722">
        <v>26.4711</v>
      </c>
      <c r="G178" s="722">
        <v>26.4711</v>
      </c>
      <c r="H178" s="722">
        <v>26.418600000000001</v>
      </c>
      <c r="I178" s="400">
        <f t="shared" si="2"/>
        <v>159.1489</v>
      </c>
      <c r="J178" s="223"/>
      <c r="K178" s="223"/>
      <c r="L178" s="223"/>
      <c r="M178" s="223"/>
      <c r="N178" s="223"/>
    </row>
    <row r="179" spans="2:14" ht="17.25" thickBot="1" x14ac:dyDescent="0.35">
      <c r="B179" s="715" t="s">
        <v>363</v>
      </c>
      <c r="C179" s="722">
        <v>38.809399999999997</v>
      </c>
      <c r="D179" s="722">
        <v>0</v>
      </c>
      <c r="E179" s="722">
        <v>69.587400000000002</v>
      </c>
      <c r="F179" s="722">
        <v>11.8978</v>
      </c>
      <c r="G179" s="722">
        <v>0</v>
      </c>
      <c r="H179" s="722">
        <v>96.270700000000005</v>
      </c>
      <c r="I179" s="400">
        <f t="shared" si="2"/>
        <v>216.56530000000001</v>
      </c>
      <c r="J179" s="223"/>
      <c r="K179" s="223"/>
      <c r="L179" s="223"/>
      <c r="M179" s="223"/>
      <c r="N179" s="223"/>
    </row>
    <row r="180" spans="2:14" ht="17.25" thickBot="1" x14ac:dyDescent="0.35">
      <c r="B180" s="715" t="s">
        <v>364</v>
      </c>
      <c r="C180" s="722">
        <v>0</v>
      </c>
      <c r="D180" s="722">
        <v>0</v>
      </c>
      <c r="E180" s="722">
        <v>0</v>
      </c>
      <c r="F180" s="722">
        <v>0</v>
      </c>
      <c r="G180" s="722">
        <v>0</v>
      </c>
      <c r="H180" s="722">
        <v>0</v>
      </c>
      <c r="I180" s="400">
        <f t="shared" si="2"/>
        <v>0</v>
      </c>
      <c r="J180" s="223"/>
      <c r="K180" s="223"/>
      <c r="L180" s="223"/>
      <c r="M180" s="223"/>
      <c r="N180" s="223"/>
    </row>
    <row r="181" spans="2:14" ht="17.25" thickBot="1" x14ac:dyDescent="0.35">
      <c r="B181" s="715" t="s">
        <v>365</v>
      </c>
      <c r="C181" s="722">
        <v>0</v>
      </c>
      <c r="D181" s="722">
        <v>0</v>
      </c>
      <c r="E181" s="722">
        <v>0</v>
      </c>
      <c r="F181" s="722">
        <v>0</v>
      </c>
      <c r="G181" s="722">
        <v>0</v>
      </c>
      <c r="H181" s="722">
        <v>0</v>
      </c>
      <c r="I181" s="400">
        <f t="shared" si="2"/>
        <v>0</v>
      </c>
      <c r="J181" s="223"/>
      <c r="K181" s="223"/>
      <c r="L181" s="223"/>
      <c r="M181" s="223"/>
      <c r="N181" s="223"/>
    </row>
    <row r="182" spans="2:14" ht="17.25" thickBot="1" x14ac:dyDescent="0.35">
      <c r="B182" s="715" t="s">
        <v>366</v>
      </c>
      <c r="C182" s="722">
        <v>1224.92082</v>
      </c>
      <c r="D182" s="722">
        <v>819.23530000000005</v>
      </c>
      <c r="E182" s="722">
        <v>721.86829999999998</v>
      </c>
      <c r="F182" s="722">
        <v>1038.6651999999999</v>
      </c>
      <c r="G182" s="722">
        <v>1107.0186000000001</v>
      </c>
      <c r="H182" s="722">
        <v>1245.4743000000001</v>
      </c>
      <c r="I182" s="400">
        <f t="shared" si="2"/>
        <v>6157.1825200000003</v>
      </c>
      <c r="J182" s="223"/>
      <c r="K182" s="223"/>
      <c r="L182" s="223"/>
      <c r="M182" s="223"/>
      <c r="N182" s="223"/>
    </row>
    <row r="183" spans="2:14" ht="17.25" thickBot="1" x14ac:dyDescent="0.35">
      <c r="B183" s="715" t="s">
        <v>367</v>
      </c>
      <c r="C183" s="722">
        <v>10.1828</v>
      </c>
      <c r="D183" s="722">
        <v>9.3725000000000005</v>
      </c>
      <c r="E183" s="722">
        <v>9.2737999999999996</v>
      </c>
      <c r="F183" s="722">
        <v>9.1433999999999997</v>
      </c>
      <c r="G183" s="722">
        <v>6.5133000000000001</v>
      </c>
      <c r="H183" s="722">
        <v>8.2591999999999999</v>
      </c>
      <c r="I183" s="400">
        <f t="shared" si="2"/>
        <v>52.745000000000005</v>
      </c>
      <c r="J183" s="223"/>
      <c r="K183" s="223"/>
      <c r="L183" s="223"/>
      <c r="M183" s="223"/>
      <c r="N183" s="223"/>
    </row>
    <row r="184" spans="2:14" ht="17.25" thickBot="1" x14ac:dyDescent="0.35">
      <c r="B184" s="715" t="s">
        <v>368</v>
      </c>
      <c r="C184" s="722">
        <v>5.7487000000000004</v>
      </c>
      <c r="D184" s="722">
        <v>1.3685</v>
      </c>
      <c r="E184" s="722">
        <v>0.79200000000000004</v>
      </c>
      <c r="F184" s="722">
        <v>0</v>
      </c>
      <c r="G184" s="722">
        <v>3.3123</v>
      </c>
      <c r="H184" s="722">
        <v>2.4759000000000002</v>
      </c>
      <c r="I184" s="400">
        <f t="shared" si="2"/>
        <v>13.697400000000002</v>
      </c>
      <c r="J184" s="223"/>
      <c r="K184" s="223"/>
      <c r="L184" s="223"/>
      <c r="M184" s="223"/>
      <c r="N184" s="223"/>
    </row>
    <row r="185" spans="2:14" ht="17.25" thickBot="1" x14ac:dyDescent="0.35">
      <c r="B185" s="715" t="s">
        <v>369</v>
      </c>
      <c r="C185" s="722">
        <v>4.1200000000000001E-2</v>
      </c>
      <c r="D185" s="722">
        <v>0.27550000000000002</v>
      </c>
      <c r="E185" s="722">
        <v>3.7199999999999997E-2</v>
      </c>
      <c r="F185" s="722">
        <v>4.1200000000000001E-2</v>
      </c>
      <c r="G185" s="722">
        <v>3.9899999999999998E-2</v>
      </c>
      <c r="H185" s="722">
        <v>4.1200000000000001E-2</v>
      </c>
      <c r="I185" s="400">
        <f t="shared" si="2"/>
        <v>0.47620000000000007</v>
      </c>
      <c r="J185" s="223"/>
      <c r="K185" s="223"/>
      <c r="L185" s="223"/>
      <c r="M185" s="223"/>
      <c r="N185" s="223"/>
    </row>
    <row r="186" spans="2:14" ht="17.25" thickBot="1" x14ac:dyDescent="0.35">
      <c r="B186" s="715" t="s">
        <v>16</v>
      </c>
      <c r="C186" s="722">
        <v>4379.8219799999997</v>
      </c>
      <c r="D186" s="722">
        <v>4311.5946999999996</v>
      </c>
      <c r="E186" s="722">
        <v>4210.40265</v>
      </c>
      <c r="F186" s="722">
        <v>4694.9591399999999</v>
      </c>
      <c r="G186" s="722">
        <v>4449.4689699999999</v>
      </c>
      <c r="H186" s="722">
        <v>4430.8353900000002</v>
      </c>
      <c r="I186" s="400">
        <f t="shared" si="2"/>
        <v>26477.082829999999</v>
      </c>
      <c r="J186" s="223"/>
      <c r="K186" s="223"/>
      <c r="L186" s="223"/>
      <c r="M186" s="223"/>
      <c r="N186" s="223"/>
    </row>
    <row r="187" spans="2:14" ht="17.25" thickBot="1" x14ac:dyDescent="0.35">
      <c r="B187" s="715" t="s">
        <v>370</v>
      </c>
      <c r="C187" s="722">
        <v>-2.30125</v>
      </c>
      <c r="D187" s="722">
        <v>-10.839</v>
      </c>
      <c r="E187" s="722">
        <v>-7.8219200000000004</v>
      </c>
      <c r="F187" s="722">
        <v>-0.95653999999999995</v>
      </c>
      <c r="G187" s="722">
        <v>-0.19500000000000001</v>
      </c>
      <c r="H187" s="722">
        <v>0</v>
      </c>
      <c r="I187" s="400">
        <f t="shared" si="2"/>
        <v>-22.113710000000001</v>
      </c>
      <c r="J187" s="223"/>
      <c r="K187" s="223"/>
      <c r="L187" s="223"/>
      <c r="M187" s="223"/>
      <c r="N187" s="223"/>
    </row>
    <row r="188" spans="2:14" ht="17.25" thickBot="1" x14ac:dyDescent="0.35">
      <c r="B188" s="715" t="s">
        <v>371</v>
      </c>
      <c r="C188" s="722">
        <v>274.34458999999998</v>
      </c>
      <c r="D188" s="722">
        <v>339.51864</v>
      </c>
      <c r="E188" s="722">
        <v>328.05241000000001</v>
      </c>
      <c r="F188" s="722">
        <v>315.32826</v>
      </c>
      <c r="G188" s="722">
        <v>332.73714000000001</v>
      </c>
      <c r="H188" s="722">
        <v>336.07596999999998</v>
      </c>
      <c r="I188" s="400">
        <f t="shared" si="2"/>
        <v>1926.05701</v>
      </c>
      <c r="J188" s="223"/>
      <c r="K188" s="223"/>
      <c r="L188" s="223"/>
      <c r="M188" s="223"/>
      <c r="N188" s="223"/>
    </row>
    <row r="189" spans="2:14" ht="17.25" thickBot="1" x14ac:dyDescent="0.35">
      <c r="B189" s="736" t="s">
        <v>372</v>
      </c>
      <c r="C189" s="400">
        <v>4651.8653199999999</v>
      </c>
      <c r="D189" s="400">
        <v>4640.2743399999999</v>
      </c>
      <c r="E189" s="400">
        <v>4530.6331399999999</v>
      </c>
      <c r="F189" s="400">
        <v>5009.33086</v>
      </c>
      <c r="G189" s="400">
        <v>4782.0111100000004</v>
      </c>
      <c r="H189" s="400">
        <v>4766.9113600000001</v>
      </c>
      <c r="I189" s="400">
        <f t="shared" si="2"/>
        <v>28381.026129999998</v>
      </c>
      <c r="J189" s="223"/>
      <c r="K189" s="223"/>
      <c r="L189" s="223"/>
      <c r="M189" s="223"/>
      <c r="N189" s="223"/>
    </row>
    <row r="190" spans="2:14" ht="17.25" thickBot="1" x14ac:dyDescent="0.35">
      <c r="B190" s="306" t="s">
        <v>358</v>
      </c>
      <c r="C190" s="307" t="s">
        <v>32</v>
      </c>
      <c r="D190" s="307" t="s">
        <v>33</v>
      </c>
      <c r="E190" s="307" t="s">
        <v>34</v>
      </c>
      <c r="F190" s="307" t="s">
        <v>35</v>
      </c>
      <c r="G190" s="307" t="s">
        <v>36</v>
      </c>
      <c r="H190" s="307" t="s">
        <v>37</v>
      </c>
      <c r="I190" s="307" t="s">
        <v>1840</v>
      </c>
      <c r="J190" s="223"/>
      <c r="K190" s="223"/>
      <c r="L190" s="223"/>
      <c r="M190" s="223"/>
      <c r="N190" s="223"/>
    </row>
    <row r="191" spans="2:14" ht="17.25" thickBot="1" x14ac:dyDescent="0.35">
      <c r="B191" s="715" t="s">
        <v>359</v>
      </c>
      <c r="C191" s="722">
        <v>581.82839000000001</v>
      </c>
      <c r="D191" s="722">
        <v>605.42363999999998</v>
      </c>
      <c r="E191" s="722">
        <v>531.15231000000006</v>
      </c>
      <c r="F191" s="722">
        <v>558.11855000000003</v>
      </c>
      <c r="G191" s="722">
        <v>550.65810999999997</v>
      </c>
      <c r="H191" s="722">
        <v>660.54981999999995</v>
      </c>
      <c r="I191" s="400">
        <v>8501.7167499999996</v>
      </c>
      <c r="J191" s="223"/>
      <c r="K191" s="223"/>
      <c r="L191" s="223"/>
      <c r="M191" s="223"/>
      <c r="N191" s="223"/>
    </row>
    <row r="192" spans="2:14" ht="17.25" thickBot="1" x14ac:dyDescent="0.35">
      <c r="B192" s="715" t="s">
        <v>1858</v>
      </c>
      <c r="C192" s="722">
        <v>137.54702</v>
      </c>
      <c r="D192" s="722">
        <v>138.8843</v>
      </c>
      <c r="E192" s="722">
        <v>72.454400000000007</v>
      </c>
      <c r="F192" s="722">
        <v>71.156059999999997</v>
      </c>
      <c r="G192" s="722">
        <v>97.903700000000001</v>
      </c>
      <c r="H192" s="722">
        <v>144.6138</v>
      </c>
      <c r="I192" s="400">
        <v>3008.4581699999999</v>
      </c>
      <c r="J192" s="223"/>
      <c r="K192" s="223"/>
      <c r="L192" s="223"/>
      <c r="M192" s="223"/>
      <c r="N192" s="223"/>
    </row>
    <row r="193" spans="2:14" ht="17.25" thickBot="1" x14ac:dyDescent="0.35">
      <c r="B193" s="715" t="s">
        <v>360</v>
      </c>
      <c r="C193" s="737">
        <v>2430.4308500000002</v>
      </c>
      <c r="D193" s="722">
        <v>2404.1051900000002</v>
      </c>
      <c r="E193" s="722">
        <v>2481.9113600000001</v>
      </c>
      <c r="F193" s="722">
        <v>2404.1162599999998</v>
      </c>
      <c r="G193" s="722">
        <v>2392.2629700000002</v>
      </c>
      <c r="H193" s="722">
        <v>2424.64878</v>
      </c>
      <c r="I193" s="400">
        <v>29359.67699</v>
      </c>
      <c r="J193" s="223"/>
      <c r="K193" s="223"/>
      <c r="L193" s="223"/>
      <c r="M193" s="223"/>
      <c r="N193" s="223"/>
    </row>
    <row r="194" spans="2:14" ht="17.25" thickBot="1" x14ac:dyDescent="0.35">
      <c r="B194" s="715" t="s">
        <v>361</v>
      </c>
      <c r="C194" s="737">
        <v>8.5004000000000008</v>
      </c>
      <c r="D194" s="722">
        <v>1.6613</v>
      </c>
      <c r="E194" s="722">
        <v>9.4822000000000006</v>
      </c>
      <c r="F194" s="722">
        <v>9.5000999999999998</v>
      </c>
      <c r="G194" s="722">
        <v>4.3423999999999996</v>
      </c>
      <c r="H194" s="722">
        <v>15.2883</v>
      </c>
      <c r="I194" s="400">
        <v>89.854699999999994</v>
      </c>
      <c r="J194" s="223"/>
      <c r="K194" s="223"/>
      <c r="L194" s="223"/>
      <c r="M194" s="223"/>
      <c r="N194" s="223"/>
    </row>
    <row r="195" spans="2:14" ht="17.25" thickBot="1" x14ac:dyDescent="0.35">
      <c r="B195" s="715" t="s">
        <v>362</v>
      </c>
      <c r="C195" s="722">
        <v>25.984000000000002</v>
      </c>
      <c r="D195" s="722">
        <v>25.984000000000002</v>
      </c>
      <c r="E195" s="722">
        <v>25.533799999999999</v>
      </c>
      <c r="F195" s="722">
        <v>28.023199999999999</v>
      </c>
      <c r="G195" s="722">
        <v>26.484200000000001</v>
      </c>
      <c r="H195" s="722">
        <v>26.334800000000001</v>
      </c>
      <c r="I195" s="400">
        <v>317.49290000000002</v>
      </c>
      <c r="J195" s="223"/>
      <c r="K195" s="223"/>
      <c r="L195" s="223"/>
      <c r="M195" s="223"/>
      <c r="N195" s="223"/>
    </row>
    <row r="196" spans="2:14" ht="17.25" thickBot="1" x14ac:dyDescent="0.35">
      <c r="B196" s="715" t="s">
        <v>363</v>
      </c>
      <c r="C196" s="722">
        <v>0</v>
      </c>
      <c r="D196" s="722">
        <v>126.3933</v>
      </c>
      <c r="E196" s="722">
        <v>7.0899900000000002</v>
      </c>
      <c r="F196" s="722">
        <v>20.899699999999999</v>
      </c>
      <c r="G196" s="722">
        <v>31.258400000000002</v>
      </c>
      <c r="H196" s="722">
        <v>58.712299999999999</v>
      </c>
      <c r="I196" s="400">
        <v>460.91899000000001</v>
      </c>
      <c r="J196" s="223"/>
      <c r="K196" s="223"/>
      <c r="L196" s="223"/>
      <c r="M196" s="223"/>
      <c r="N196" s="223"/>
    </row>
    <row r="197" spans="2:14" ht="17.25" thickBot="1" x14ac:dyDescent="0.35">
      <c r="B197" s="715" t="s">
        <v>364</v>
      </c>
      <c r="C197" s="722">
        <v>0</v>
      </c>
      <c r="D197" s="722">
        <v>0</v>
      </c>
      <c r="E197" s="722">
        <v>0</v>
      </c>
      <c r="F197" s="722">
        <v>0</v>
      </c>
      <c r="G197" s="722">
        <v>0</v>
      </c>
      <c r="H197" s="722">
        <v>0</v>
      </c>
      <c r="I197" s="400">
        <v>0</v>
      </c>
      <c r="J197" s="223"/>
      <c r="K197" s="223"/>
      <c r="L197" s="223"/>
      <c r="M197" s="223"/>
      <c r="N197" s="223"/>
    </row>
    <row r="198" spans="2:14" ht="17.25" thickBot="1" x14ac:dyDescent="0.35">
      <c r="B198" s="715" t="s">
        <v>365</v>
      </c>
      <c r="C198" s="722">
        <v>0</v>
      </c>
      <c r="D198" s="722">
        <v>0</v>
      </c>
      <c r="E198" s="722">
        <v>0</v>
      </c>
      <c r="F198" s="722">
        <v>0</v>
      </c>
      <c r="G198" s="722">
        <v>0</v>
      </c>
      <c r="H198" s="722">
        <v>0</v>
      </c>
      <c r="I198" s="400">
        <v>0</v>
      </c>
      <c r="J198" s="223"/>
      <c r="K198" s="223"/>
      <c r="L198" s="223"/>
      <c r="M198" s="223"/>
      <c r="N198" s="223"/>
    </row>
    <row r="199" spans="2:14" ht="17.25" thickBot="1" x14ac:dyDescent="0.35">
      <c r="B199" s="715" t="s">
        <v>366</v>
      </c>
      <c r="C199" s="722">
        <v>1236.9761699999999</v>
      </c>
      <c r="D199" s="722">
        <v>1071.2664500000001</v>
      </c>
      <c r="E199" s="722">
        <v>680.06213000000002</v>
      </c>
      <c r="F199" s="722">
        <v>939.67669999999998</v>
      </c>
      <c r="G199" s="722">
        <v>998.79435999999998</v>
      </c>
      <c r="H199" s="722">
        <v>891.42301999999995</v>
      </c>
      <c r="I199" s="400">
        <v>11975.38135</v>
      </c>
      <c r="J199" s="223"/>
      <c r="K199" s="223"/>
      <c r="L199" s="223"/>
      <c r="M199" s="223"/>
      <c r="N199" s="223"/>
    </row>
    <row r="200" spans="2:14" ht="17.25" thickBot="1" x14ac:dyDescent="0.35">
      <c r="B200" s="715" t="s">
        <v>367</v>
      </c>
      <c r="C200" s="722">
        <v>8.0424000000000007</v>
      </c>
      <c r="D200" s="722">
        <v>10.2826</v>
      </c>
      <c r="E200" s="722">
        <v>13.081899999999999</v>
      </c>
      <c r="F200" s="722">
        <v>14.161099999999999</v>
      </c>
      <c r="G200" s="722">
        <v>18.841899999999999</v>
      </c>
      <c r="H200" s="722">
        <v>12.3439</v>
      </c>
      <c r="I200" s="400">
        <v>129.49879999999999</v>
      </c>
      <c r="J200" s="223"/>
      <c r="K200" s="223"/>
      <c r="L200" s="223"/>
      <c r="M200" s="223"/>
      <c r="N200" s="223"/>
    </row>
    <row r="201" spans="2:14" ht="17.25" thickBot="1" x14ac:dyDescent="0.35">
      <c r="B201" s="715" t="s">
        <v>368</v>
      </c>
      <c r="C201" s="737">
        <v>0</v>
      </c>
      <c r="D201" s="722">
        <v>3.5314000000000001</v>
      </c>
      <c r="E201" s="722">
        <v>2.9278</v>
      </c>
      <c r="F201" s="722">
        <v>2.5621</v>
      </c>
      <c r="G201" s="722">
        <v>5.7855999999999996</v>
      </c>
      <c r="H201" s="722">
        <v>1.3080000000000001</v>
      </c>
      <c r="I201" s="400">
        <v>29.8123</v>
      </c>
      <c r="J201" s="223"/>
      <c r="K201" s="223"/>
      <c r="L201" s="223"/>
      <c r="M201" s="223"/>
      <c r="N201" s="223"/>
    </row>
    <row r="202" spans="2:14" ht="17.25" thickBot="1" x14ac:dyDescent="0.35">
      <c r="B202" s="715" t="s">
        <v>369</v>
      </c>
      <c r="C202" s="722">
        <v>3.9899999999999998E-2</v>
      </c>
      <c r="D202" s="722">
        <v>0.2717</v>
      </c>
      <c r="E202" s="722">
        <v>4.1200000000000001E-2</v>
      </c>
      <c r="F202" s="722">
        <v>3.9899999999999998E-2</v>
      </c>
      <c r="G202" s="722">
        <v>4.1200000000000001E-2</v>
      </c>
      <c r="H202" s="722">
        <v>3.9899999999999998E-2</v>
      </c>
      <c r="I202" s="400">
        <v>0.95</v>
      </c>
      <c r="J202" s="223"/>
      <c r="K202" s="223"/>
      <c r="L202" s="223"/>
      <c r="M202" s="223"/>
      <c r="N202" s="223"/>
    </row>
    <row r="203" spans="2:14" ht="17.25" thickBot="1" x14ac:dyDescent="0.35">
      <c r="B203" s="715" t="s">
        <v>16</v>
      </c>
      <c r="C203" s="722">
        <v>4291.8021099999996</v>
      </c>
      <c r="D203" s="722">
        <v>4248.9195799999998</v>
      </c>
      <c r="E203" s="722">
        <v>3751.28269</v>
      </c>
      <c r="F203" s="722">
        <v>3977.0976099999998</v>
      </c>
      <c r="G203" s="722">
        <v>4028.4691400000002</v>
      </c>
      <c r="H203" s="722">
        <v>4090.6488199999999</v>
      </c>
      <c r="I203" s="400">
        <v>50865.302779999998</v>
      </c>
      <c r="J203" s="223"/>
      <c r="K203" s="223"/>
      <c r="L203" s="223"/>
      <c r="M203" s="223"/>
      <c r="N203" s="223"/>
    </row>
    <row r="204" spans="2:14" ht="17.25" thickBot="1" x14ac:dyDescent="0.35">
      <c r="B204" s="715" t="s">
        <v>370</v>
      </c>
      <c r="C204" s="722">
        <v>-2.95092</v>
      </c>
      <c r="D204" s="722">
        <v>-6.8612599999999997</v>
      </c>
      <c r="E204" s="722">
        <v>-5.2617000000000003</v>
      </c>
      <c r="F204" s="722">
        <v>-2.0463</v>
      </c>
      <c r="G204" s="722">
        <v>0</v>
      </c>
      <c r="H204" s="722">
        <v>-20.761009999999999</v>
      </c>
      <c r="I204" s="400">
        <v>-59.994900000000001</v>
      </c>
      <c r="J204" s="223"/>
      <c r="K204" s="223"/>
      <c r="L204" s="223"/>
      <c r="M204" s="223"/>
      <c r="N204" s="223"/>
    </row>
    <row r="205" spans="2:14" ht="17.25" thickBot="1" x14ac:dyDescent="0.35">
      <c r="B205" s="715" t="s">
        <v>371</v>
      </c>
      <c r="C205" s="722">
        <v>324.56159000000002</v>
      </c>
      <c r="D205" s="722">
        <v>330.58990999999997</v>
      </c>
      <c r="E205" s="722">
        <v>321.47084999999998</v>
      </c>
      <c r="F205" s="722">
        <v>353.88267999999999</v>
      </c>
      <c r="G205" s="722">
        <v>319.19292999999999</v>
      </c>
      <c r="H205" s="722">
        <v>318.15136999999999</v>
      </c>
      <c r="I205" s="400">
        <v>3893.90634</v>
      </c>
      <c r="J205" s="223"/>
      <c r="K205" s="223"/>
      <c r="L205" s="223"/>
      <c r="M205" s="223"/>
      <c r="N205" s="223"/>
    </row>
    <row r="206" spans="2:14" ht="17.25" thickBot="1" x14ac:dyDescent="0.35">
      <c r="B206" s="736" t="s">
        <v>372</v>
      </c>
      <c r="C206" s="400">
        <v>4613.4127799999997</v>
      </c>
      <c r="D206" s="400">
        <v>4572.6482299999998</v>
      </c>
      <c r="E206" s="400">
        <v>4067.4918400000001</v>
      </c>
      <c r="F206" s="400">
        <v>4328.9339900000004</v>
      </c>
      <c r="G206" s="400">
        <v>4347.6620700000003</v>
      </c>
      <c r="H206" s="400">
        <v>4388.0391799999998</v>
      </c>
      <c r="I206" s="400">
        <v>54699.214220000002</v>
      </c>
      <c r="J206" s="223"/>
      <c r="K206" s="223"/>
      <c r="L206" s="223"/>
      <c r="M206" s="223"/>
      <c r="N206" s="223"/>
    </row>
    <row r="207" spans="2:14" x14ac:dyDescent="0.3">
      <c r="B207" s="225" t="s">
        <v>8</v>
      </c>
      <c r="C207" s="223"/>
      <c r="D207" s="223"/>
      <c r="E207" s="223"/>
      <c r="F207" s="223"/>
      <c r="G207" s="223"/>
      <c r="H207" s="223"/>
      <c r="I207" s="223"/>
      <c r="J207" s="223"/>
      <c r="K207" s="223"/>
      <c r="L207" s="223"/>
      <c r="M207" s="223"/>
      <c r="N207" s="223"/>
    </row>
    <row r="208" spans="2:14" x14ac:dyDescent="0.3">
      <c r="B208" s="738"/>
      <c r="C208" s="739"/>
      <c r="D208" s="739"/>
      <c r="E208" s="739"/>
      <c r="F208" s="739"/>
      <c r="G208" s="739"/>
      <c r="H208" s="739"/>
      <c r="I208" s="739"/>
      <c r="J208" s="223"/>
      <c r="K208" s="223"/>
      <c r="L208" s="223"/>
      <c r="M208" s="223"/>
      <c r="N208" s="223"/>
    </row>
    <row r="209" spans="1:14" ht="17.25" thickBot="1" x14ac:dyDescent="0.35">
      <c r="A209" s="33"/>
      <c r="B209" s="6" t="s">
        <v>1859</v>
      </c>
      <c r="C209" s="223"/>
      <c r="D209" s="223"/>
      <c r="E209" s="223"/>
      <c r="F209" s="223"/>
      <c r="G209" s="223"/>
      <c r="H209" s="223"/>
      <c r="I209" s="223"/>
      <c r="J209" s="223"/>
      <c r="K209" s="223"/>
      <c r="L209" s="223"/>
      <c r="M209" s="223"/>
      <c r="N209" s="223"/>
    </row>
    <row r="210" spans="1:14" ht="50.25" thickBot="1" x14ac:dyDescent="0.35">
      <c r="B210" s="614" t="s">
        <v>373</v>
      </c>
      <c r="C210" s="602" t="s">
        <v>1860</v>
      </c>
      <c r="D210" s="602" t="s">
        <v>374</v>
      </c>
      <c r="E210" s="223"/>
      <c r="F210" s="223"/>
      <c r="G210" s="223"/>
      <c r="H210" s="223"/>
      <c r="I210" s="223"/>
      <c r="J210" s="223"/>
      <c r="K210" s="223"/>
      <c r="L210" s="223"/>
      <c r="M210" s="223"/>
      <c r="N210" s="223"/>
    </row>
    <row r="211" spans="1:14" ht="17.25" thickBot="1" x14ac:dyDescent="0.35">
      <c r="B211" s="457" t="s">
        <v>375</v>
      </c>
      <c r="C211" s="385">
        <v>0</v>
      </c>
      <c r="D211" s="740">
        <v>0</v>
      </c>
      <c r="E211" s="223"/>
      <c r="F211" s="223"/>
      <c r="G211" s="223"/>
      <c r="H211" s="223"/>
      <c r="I211" s="223"/>
      <c r="J211" s="223"/>
      <c r="K211" s="223"/>
      <c r="L211" s="223"/>
      <c r="M211" s="223"/>
      <c r="N211" s="223"/>
    </row>
    <row r="212" spans="1:14" ht="17.25" thickBot="1" x14ac:dyDescent="0.35">
      <c r="B212" s="457" t="s">
        <v>376</v>
      </c>
      <c r="C212" s="385">
        <v>0</v>
      </c>
      <c r="D212" s="385">
        <v>0</v>
      </c>
      <c r="E212" s="223"/>
      <c r="F212" s="223"/>
      <c r="G212" s="223"/>
      <c r="H212" s="223"/>
      <c r="I212" s="223"/>
      <c r="J212" s="223"/>
      <c r="K212" s="223"/>
      <c r="L212" s="223"/>
      <c r="M212" s="223"/>
      <c r="N212" s="223"/>
    </row>
    <row r="213" spans="1:14" ht="17.25" thickBot="1" x14ac:dyDescent="0.35">
      <c r="B213" s="457" t="s">
        <v>377</v>
      </c>
      <c r="C213" s="385">
        <v>0</v>
      </c>
      <c r="D213" s="385">
        <v>0</v>
      </c>
      <c r="E213" s="223"/>
      <c r="F213" s="223"/>
      <c r="G213" s="223"/>
      <c r="H213" s="223"/>
      <c r="I213" s="223"/>
      <c r="J213" s="223"/>
      <c r="K213" s="223"/>
      <c r="L213" s="223"/>
      <c r="M213" s="223"/>
      <c r="N213" s="223"/>
    </row>
    <row r="214" spans="1:14" ht="17.25" thickBot="1" x14ac:dyDescent="0.35">
      <c r="B214" s="457" t="s">
        <v>378</v>
      </c>
      <c r="C214" s="385">
        <v>0</v>
      </c>
      <c r="D214" s="385">
        <v>0</v>
      </c>
      <c r="E214" s="223"/>
      <c r="F214" s="223"/>
      <c r="G214" s="223"/>
      <c r="H214" s="223"/>
      <c r="I214" s="223"/>
      <c r="J214" s="223"/>
      <c r="K214" s="223"/>
      <c r="L214" s="223"/>
      <c r="M214" s="223"/>
      <c r="N214" s="223"/>
    </row>
    <row r="215" spans="1:14" ht="17.25" thickBot="1" x14ac:dyDescent="0.35">
      <c r="B215" s="457" t="s">
        <v>379</v>
      </c>
      <c r="C215" s="385">
        <v>0</v>
      </c>
      <c r="D215" s="385">
        <v>0</v>
      </c>
      <c r="E215" s="223"/>
      <c r="F215" s="223"/>
      <c r="G215" s="223"/>
      <c r="H215" s="223"/>
      <c r="I215" s="223"/>
      <c r="J215" s="223"/>
      <c r="K215" s="223"/>
      <c r="L215" s="223"/>
      <c r="M215" s="223"/>
      <c r="N215" s="223"/>
    </row>
    <row r="216" spans="1:14" ht="17.25" thickBot="1" x14ac:dyDescent="0.35">
      <c r="B216" s="457" t="s">
        <v>380</v>
      </c>
      <c r="C216" s="385">
        <v>0</v>
      </c>
      <c r="D216" s="385">
        <v>0</v>
      </c>
      <c r="E216" s="223"/>
      <c r="F216" s="223"/>
      <c r="G216" s="223"/>
      <c r="H216" s="223"/>
      <c r="I216" s="223"/>
      <c r="J216" s="223"/>
      <c r="K216" s="223"/>
      <c r="L216" s="223"/>
      <c r="M216" s="223"/>
      <c r="N216" s="223"/>
    </row>
    <row r="217" spans="1:14" ht="17.25" thickBot="1" x14ac:dyDescent="0.35">
      <c r="B217" s="457" t="s">
        <v>381</v>
      </c>
      <c r="C217" s="385">
        <v>26</v>
      </c>
      <c r="D217" s="385">
        <v>51.861538461538466</v>
      </c>
      <c r="E217" s="223"/>
      <c r="F217" s="223"/>
      <c r="G217" s="223"/>
      <c r="H217" s="223"/>
      <c r="I217" s="223"/>
      <c r="J217" s="223"/>
      <c r="K217" s="223"/>
      <c r="L217" s="223"/>
      <c r="M217" s="223"/>
      <c r="N217" s="223"/>
    </row>
    <row r="218" spans="1:14" ht="17.25" thickBot="1" x14ac:dyDescent="0.35">
      <c r="B218" s="457" t="s">
        <v>382</v>
      </c>
      <c r="C218" s="385">
        <v>0</v>
      </c>
      <c r="D218" s="385">
        <v>0</v>
      </c>
      <c r="E218" s="223"/>
      <c r="F218" s="223"/>
      <c r="G218" s="223"/>
      <c r="H218" s="223"/>
      <c r="I218" s="223"/>
      <c r="J218" s="223"/>
      <c r="K218" s="223"/>
      <c r="L218" s="223"/>
      <c r="M218" s="223"/>
      <c r="N218" s="223"/>
    </row>
    <row r="219" spans="1:14" ht="17.25" thickBot="1" x14ac:dyDescent="0.35">
      <c r="B219" s="457" t="s">
        <v>383</v>
      </c>
      <c r="C219" s="385">
        <v>0</v>
      </c>
      <c r="D219" s="385">
        <v>0</v>
      </c>
      <c r="E219" s="223"/>
      <c r="F219" s="223"/>
      <c r="G219" s="223"/>
      <c r="H219" s="223"/>
      <c r="I219" s="223"/>
      <c r="J219" s="223"/>
      <c r="K219" s="223"/>
      <c r="L219" s="223"/>
      <c r="M219" s="223"/>
      <c r="N219" s="223"/>
    </row>
    <row r="220" spans="1:14" ht="17.25" thickBot="1" x14ac:dyDescent="0.35">
      <c r="B220" s="457" t="s">
        <v>384</v>
      </c>
      <c r="C220" s="385">
        <v>0</v>
      </c>
      <c r="D220" s="385">
        <v>0</v>
      </c>
      <c r="E220" s="223"/>
      <c r="F220" s="223"/>
      <c r="G220" s="223"/>
      <c r="H220" s="223"/>
      <c r="I220" s="223"/>
      <c r="J220" s="223"/>
      <c r="K220" s="223"/>
      <c r="L220" s="223"/>
      <c r="M220" s="223"/>
      <c r="N220" s="223"/>
    </row>
    <row r="221" spans="1:14" ht="17.25" thickBot="1" x14ac:dyDescent="0.35">
      <c r="B221" s="457" t="s">
        <v>385</v>
      </c>
      <c r="C221" s="385">
        <v>6002</v>
      </c>
      <c r="D221" s="385">
        <v>883.66136121292902</v>
      </c>
      <c r="E221" s="223"/>
      <c r="F221" s="223"/>
      <c r="G221" s="223"/>
      <c r="H221" s="223"/>
      <c r="I221" s="223"/>
      <c r="J221" s="223"/>
      <c r="K221" s="223"/>
      <c r="L221" s="223"/>
      <c r="M221" s="223"/>
      <c r="N221" s="223"/>
    </row>
    <row r="222" spans="1:14" ht="17.25" thickBot="1" x14ac:dyDescent="0.35">
      <c r="B222" s="457" t="s">
        <v>386</v>
      </c>
      <c r="C222" s="385">
        <v>984</v>
      </c>
      <c r="D222" s="385">
        <v>6787.4917276422766</v>
      </c>
      <c r="E222" s="223"/>
      <c r="F222" s="223"/>
      <c r="G222" s="223"/>
      <c r="H222" s="223"/>
      <c r="I222" s="223"/>
      <c r="J222" s="223"/>
      <c r="K222" s="223"/>
      <c r="L222" s="223"/>
      <c r="M222" s="223"/>
      <c r="N222" s="223"/>
    </row>
    <row r="223" spans="1:14" ht="17.25" thickBot="1" x14ac:dyDescent="0.35">
      <c r="B223" s="457" t="s">
        <v>387</v>
      </c>
      <c r="C223" s="385">
        <v>578</v>
      </c>
      <c r="D223" s="385">
        <v>230.67785467128024</v>
      </c>
      <c r="E223" s="223"/>
      <c r="F223" s="223"/>
      <c r="G223" s="223"/>
      <c r="H223" s="223"/>
      <c r="I223" s="223"/>
      <c r="J223" s="223"/>
      <c r="K223" s="223"/>
      <c r="L223" s="223"/>
      <c r="M223" s="223"/>
      <c r="N223" s="223"/>
    </row>
    <row r="224" spans="1:14" ht="17.25" thickBot="1" x14ac:dyDescent="0.35">
      <c r="B224" s="457" t="s">
        <v>388</v>
      </c>
      <c r="C224" s="385">
        <v>17</v>
      </c>
      <c r="D224" s="385">
        <v>1640.1352941176469</v>
      </c>
      <c r="E224" s="223"/>
      <c r="F224" s="223"/>
      <c r="G224" s="223"/>
      <c r="H224" s="223"/>
      <c r="I224" s="223"/>
      <c r="J224" s="223"/>
      <c r="K224" s="223"/>
      <c r="L224" s="223"/>
      <c r="M224" s="223"/>
      <c r="N224" s="223"/>
    </row>
    <row r="225" spans="1:14" ht="17.25" thickBot="1" x14ac:dyDescent="0.35">
      <c r="B225" s="457" t="s">
        <v>389</v>
      </c>
      <c r="C225" s="385">
        <v>28</v>
      </c>
      <c r="D225" s="385">
        <v>3209.0964285714285</v>
      </c>
      <c r="E225" s="223"/>
      <c r="F225" s="223"/>
      <c r="G225" s="223"/>
      <c r="H225" s="223"/>
      <c r="I225" s="223"/>
      <c r="J225" s="223"/>
      <c r="K225" s="223"/>
      <c r="L225" s="223"/>
      <c r="M225" s="223"/>
      <c r="N225" s="223"/>
    </row>
    <row r="226" spans="1:14" ht="17.25" thickBot="1" x14ac:dyDescent="0.35">
      <c r="B226" s="457" t="s">
        <v>390</v>
      </c>
      <c r="C226" s="385">
        <v>23</v>
      </c>
      <c r="D226" s="385">
        <v>20039.956086956521</v>
      </c>
      <c r="E226" s="223"/>
      <c r="F226" s="223"/>
      <c r="G226" s="223"/>
      <c r="H226" s="223"/>
      <c r="I226" s="223"/>
      <c r="J226" s="223"/>
      <c r="K226" s="223"/>
      <c r="L226" s="223"/>
      <c r="M226" s="223"/>
      <c r="N226" s="223"/>
    </row>
    <row r="227" spans="1:14" ht="17.25" thickBot="1" x14ac:dyDescent="0.35">
      <c r="B227" s="457" t="s">
        <v>391</v>
      </c>
      <c r="C227" s="385">
        <v>48021</v>
      </c>
      <c r="D227" s="385">
        <v>177.08527206847003</v>
      </c>
      <c r="E227" s="223"/>
      <c r="F227" s="223"/>
      <c r="G227" s="223"/>
      <c r="H227" s="223"/>
      <c r="I227" s="223"/>
      <c r="J227" s="223"/>
      <c r="K227" s="223"/>
      <c r="L227" s="223"/>
      <c r="M227" s="223"/>
      <c r="N227" s="223"/>
    </row>
    <row r="228" spans="1:14" ht="17.25" thickBot="1" x14ac:dyDescent="0.35">
      <c r="B228" s="457" t="s">
        <v>392</v>
      </c>
      <c r="C228" s="385">
        <v>0</v>
      </c>
      <c r="D228" s="385">
        <v>0</v>
      </c>
      <c r="E228" s="223"/>
      <c r="F228" s="223"/>
      <c r="G228" s="223"/>
      <c r="H228" s="223"/>
      <c r="I228" s="223"/>
      <c r="J228" s="223"/>
      <c r="K228" s="223"/>
      <c r="L228" s="223"/>
      <c r="M228" s="223"/>
      <c r="N228" s="223"/>
    </row>
    <row r="229" spans="1:14" ht="17.25" thickBot="1" x14ac:dyDescent="0.35">
      <c r="B229" s="457" t="s">
        <v>393</v>
      </c>
      <c r="C229" s="385">
        <v>0</v>
      </c>
      <c r="D229" s="385">
        <v>0</v>
      </c>
      <c r="E229" s="223"/>
      <c r="F229" s="223"/>
      <c r="G229" s="223"/>
      <c r="H229" s="223"/>
      <c r="I229" s="223"/>
      <c r="J229" s="223"/>
      <c r="K229" s="223"/>
      <c r="L229" s="223"/>
      <c r="M229" s="223"/>
      <c r="N229" s="223"/>
    </row>
    <row r="230" spans="1:14" ht="17.25" thickBot="1" x14ac:dyDescent="0.35">
      <c r="B230" s="457" t="s">
        <v>394</v>
      </c>
      <c r="C230" s="385">
        <v>83290</v>
      </c>
      <c r="D230" s="385">
        <v>357.86620110457437</v>
      </c>
      <c r="E230" s="223"/>
      <c r="F230" s="223"/>
      <c r="G230" s="223"/>
      <c r="H230" s="223"/>
      <c r="I230" s="223"/>
      <c r="J230" s="223"/>
      <c r="K230" s="223"/>
      <c r="L230" s="223"/>
      <c r="M230" s="223"/>
      <c r="N230" s="223"/>
    </row>
    <row r="231" spans="1:14" ht="17.25" thickBot="1" x14ac:dyDescent="0.35">
      <c r="B231" s="741" t="s">
        <v>395</v>
      </c>
      <c r="C231" s="385">
        <v>1859</v>
      </c>
      <c r="D231" s="385">
        <v>171.74696073157611</v>
      </c>
      <c r="E231" s="223"/>
      <c r="F231" s="223"/>
      <c r="G231" s="223"/>
      <c r="H231" s="223"/>
      <c r="I231" s="223"/>
      <c r="J231" s="223"/>
      <c r="K231" s="223"/>
      <c r="L231" s="223"/>
      <c r="M231" s="223"/>
      <c r="N231" s="223"/>
    </row>
    <row r="232" spans="1:14" x14ac:dyDescent="0.3">
      <c r="B232" s="224" t="s">
        <v>396</v>
      </c>
      <c r="C232" s="452"/>
      <c r="D232" s="452"/>
      <c r="E232" s="223"/>
      <c r="F232" s="223"/>
      <c r="G232" s="223"/>
      <c r="H232" s="223"/>
      <c r="I232" s="223"/>
      <c r="J232" s="223"/>
      <c r="K232" s="223"/>
      <c r="L232" s="223"/>
      <c r="M232" s="223"/>
      <c r="N232" s="223"/>
    </row>
    <row r="233" spans="1:14" x14ac:dyDescent="0.3">
      <c r="B233" s="224" t="s">
        <v>397</v>
      </c>
      <c r="C233" s="223"/>
      <c r="D233" s="223"/>
      <c r="E233" s="223"/>
      <c r="F233" s="223"/>
      <c r="G233" s="223"/>
      <c r="H233" s="223"/>
      <c r="I233" s="223"/>
      <c r="J233" s="223"/>
      <c r="K233" s="223"/>
      <c r="L233" s="223"/>
      <c r="M233" s="223"/>
      <c r="N233" s="223"/>
    </row>
    <row r="234" spans="1:14" x14ac:dyDescent="0.3">
      <c r="B234" s="224" t="s">
        <v>398</v>
      </c>
      <c r="C234" s="223"/>
      <c r="D234" s="223"/>
      <c r="E234" s="223"/>
      <c r="F234" s="223"/>
      <c r="G234" s="223"/>
      <c r="H234" s="223"/>
      <c r="I234" s="223"/>
      <c r="J234" s="223"/>
      <c r="K234" s="223"/>
      <c r="L234" s="223"/>
      <c r="M234" s="223"/>
      <c r="N234" s="223"/>
    </row>
    <row r="235" spans="1:14" x14ac:dyDescent="0.3">
      <c r="B235" s="224"/>
      <c r="C235" s="223"/>
      <c r="D235" s="223"/>
      <c r="E235" s="223"/>
      <c r="F235" s="223"/>
      <c r="G235" s="223"/>
      <c r="H235" s="223"/>
      <c r="I235" s="223"/>
      <c r="J235" s="223"/>
      <c r="K235" s="223"/>
      <c r="L235" s="223"/>
      <c r="M235" s="223"/>
      <c r="N235" s="223"/>
    </row>
    <row r="236" spans="1:14" ht="17.25" thickBot="1" x14ac:dyDescent="0.35">
      <c r="A236" s="33"/>
      <c r="B236" s="6" t="s">
        <v>399</v>
      </c>
      <c r="C236" s="223"/>
      <c r="D236" s="223"/>
      <c r="E236" s="223"/>
      <c r="F236" s="223"/>
      <c r="G236" s="223"/>
      <c r="H236" s="223"/>
      <c r="I236" s="223"/>
      <c r="J236" s="223"/>
      <c r="K236" s="223"/>
      <c r="L236" s="223"/>
      <c r="M236" s="223"/>
      <c r="N236" s="223"/>
    </row>
    <row r="237" spans="1:14" ht="16.5" customHeight="1" x14ac:dyDescent="0.3">
      <c r="B237" s="935"/>
      <c r="C237" s="603" t="s">
        <v>400</v>
      </c>
      <c r="D237" s="223"/>
      <c r="E237" s="223"/>
      <c r="F237" s="223"/>
      <c r="G237" s="223"/>
      <c r="H237" s="223"/>
      <c r="I237" s="223"/>
      <c r="J237" s="223"/>
      <c r="K237" s="223"/>
      <c r="L237" s="223"/>
      <c r="M237" s="223"/>
      <c r="N237" s="223"/>
    </row>
    <row r="238" spans="1:14" ht="17.25" thickBot="1" x14ac:dyDescent="0.35">
      <c r="B238" s="936"/>
      <c r="C238" s="604" t="s">
        <v>1861</v>
      </c>
      <c r="D238" s="223"/>
      <c r="E238" s="223"/>
      <c r="F238" s="223"/>
      <c r="G238" s="223"/>
      <c r="H238" s="223"/>
      <c r="I238" s="223"/>
      <c r="J238" s="223"/>
      <c r="K238" s="223"/>
      <c r="L238" s="223"/>
      <c r="M238" s="223"/>
      <c r="N238" s="223"/>
    </row>
    <row r="239" spans="1:14" ht="50.25" thickBot="1" x14ac:dyDescent="0.35">
      <c r="A239" s="39"/>
      <c r="B239" s="462" t="s">
        <v>1862</v>
      </c>
      <c r="C239" s="383">
        <v>365.48489999999998</v>
      </c>
      <c r="D239" s="452"/>
      <c r="E239" s="223"/>
      <c r="F239" s="223"/>
      <c r="G239" s="223"/>
      <c r="H239" s="223"/>
      <c r="I239" s="223"/>
      <c r="J239" s="223"/>
      <c r="K239" s="223"/>
      <c r="L239" s="223"/>
      <c r="M239" s="223"/>
      <c r="N239" s="223"/>
    </row>
    <row r="240" spans="1:14" ht="66.75" thickBot="1" x14ac:dyDescent="0.35">
      <c r="A240" s="39"/>
      <c r="B240" s="462" t="s">
        <v>401</v>
      </c>
      <c r="C240" s="383">
        <v>41.194800000000001</v>
      </c>
      <c r="D240" s="452"/>
      <c r="E240" s="223"/>
      <c r="F240" s="223"/>
      <c r="G240" s="223"/>
      <c r="H240" s="223"/>
      <c r="I240" s="223"/>
      <c r="J240" s="223"/>
      <c r="K240" s="223"/>
      <c r="L240" s="223"/>
      <c r="M240" s="223"/>
      <c r="N240" s="223"/>
    </row>
    <row r="241" spans="1:14" ht="33.75" thickBot="1" x14ac:dyDescent="0.35">
      <c r="A241" s="39"/>
      <c r="B241" s="462" t="s">
        <v>402</v>
      </c>
      <c r="C241" s="383">
        <v>6.4386000000000001</v>
      </c>
      <c r="D241" s="452"/>
      <c r="E241" s="223"/>
      <c r="F241" s="223"/>
      <c r="G241" s="223"/>
      <c r="H241" s="223"/>
      <c r="I241" s="223"/>
      <c r="J241" s="223"/>
      <c r="K241" s="223"/>
      <c r="L241" s="223"/>
      <c r="M241" s="223"/>
      <c r="N241" s="223"/>
    </row>
    <row r="242" spans="1:14" ht="33.75" thickBot="1" x14ac:dyDescent="0.35">
      <c r="A242" s="39"/>
      <c r="B242" s="463" t="s">
        <v>403</v>
      </c>
      <c r="C242" s="383">
        <v>17.049600000000002</v>
      </c>
      <c r="D242" s="452"/>
      <c r="E242" s="223"/>
      <c r="F242" s="223"/>
      <c r="G242" s="223"/>
      <c r="H242" s="223"/>
      <c r="I242" s="223"/>
      <c r="J242" s="223"/>
      <c r="K242" s="223"/>
      <c r="L242" s="223"/>
      <c r="M242" s="223"/>
      <c r="N242" s="223"/>
    </row>
    <row r="243" spans="1:14" ht="33.75" thickBot="1" x14ac:dyDescent="0.35">
      <c r="B243" s="463" t="s">
        <v>1863</v>
      </c>
      <c r="C243" s="383">
        <v>0.83899999999999997</v>
      </c>
      <c r="D243" s="223"/>
      <c r="E243" s="223"/>
      <c r="F243" s="223"/>
      <c r="G243" s="223"/>
      <c r="H243" s="223"/>
      <c r="I243" s="223"/>
      <c r="J243" s="223"/>
      <c r="K243" s="223"/>
      <c r="L243" s="223"/>
      <c r="M243" s="223"/>
      <c r="N243" s="223"/>
    </row>
    <row r="244" spans="1:14" x14ac:dyDescent="0.3">
      <c r="B244" s="225" t="s">
        <v>8</v>
      </c>
      <c r="C244" s="223"/>
      <c r="D244" s="223"/>
      <c r="E244" s="223"/>
      <c r="F244" s="223"/>
      <c r="G244" s="223"/>
      <c r="H244" s="223"/>
      <c r="I244" s="223"/>
      <c r="J244" s="223"/>
      <c r="K244" s="223"/>
      <c r="L244" s="223"/>
      <c r="M244" s="223"/>
      <c r="N244" s="223"/>
    </row>
    <row r="245" spans="1:14" x14ac:dyDescent="0.3">
      <c r="B245" s="6"/>
      <c r="C245" s="223"/>
      <c r="D245" s="223"/>
      <c r="E245" s="223"/>
      <c r="F245" s="223"/>
      <c r="G245" s="223"/>
      <c r="H245" s="223"/>
      <c r="I245" s="223"/>
      <c r="J245" s="223"/>
      <c r="K245" s="223"/>
      <c r="L245" s="223"/>
      <c r="M245" s="223"/>
      <c r="N245" s="223"/>
    </row>
    <row r="246" spans="1:14" ht="17.25" thickBot="1" x14ac:dyDescent="0.35">
      <c r="A246" s="33"/>
      <c r="B246" s="6" t="s">
        <v>1864</v>
      </c>
      <c r="C246" s="223"/>
      <c r="D246" s="223"/>
      <c r="E246" s="223"/>
      <c r="F246" s="223"/>
      <c r="G246" s="223"/>
      <c r="H246" s="223"/>
      <c r="I246" s="223"/>
      <c r="J246" s="223"/>
      <c r="K246" s="223"/>
      <c r="L246" s="223"/>
      <c r="M246" s="223"/>
      <c r="N246" s="223"/>
    </row>
    <row r="247" spans="1:14" ht="17.25" thickBot="1" x14ac:dyDescent="0.35">
      <c r="B247" s="931" t="s">
        <v>22</v>
      </c>
      <c r="C247" s="888" t="s">
        <v>404</v>
      </c>
      <c r="D247" s="888"/>
      <c r="E247" s="869"/>
      <c r="F247" s="223"/>
      <c r="G247" s="223"/>
      <c r="H247" s="223"/>
      <c r="I247" s="223"/>
      <c r="J247" s="223"/>
      <c r="K247" s="223"/>
      <c r="L247" s="223"/>
      <c r="M247" s="223"/>
      <c r="N247" s="223"/>
    </row>
    <row r="248" spans="1:14" ht="50.25" thickBot="1" x14ac:dyDescent="0.35">
      <c r="B248" s="932"/>
      <c r="C248" s="85" t="s">
        <v>405</v>
      </c>
      <c r="D248" s="85" t="s">
        <v>406</v>
      </c>
      <c r="E248" s="85" t="s">
        <v>16</v>
      </c>
      <c r="F248" s="223"/>
      <c r="G248" s="223"/>
      <c r="H248" s="223"/>
      <c r="I248" s="223"/>
      <c r="J248" s="223"/>
      <c r="K248" s="223"/>
      <c r="L248" s="223"/>
      <c r="M248" s="223"/>
      <c r="N248" s="223"/>
    </row>
    <row r="249" spans="1:14" ht="17.25" thickBot="1" x14ac:dyDescent="0.35">
      <c r="B249" s="454" t="s">
        <v>26</v>
      </c>
      <c r="C249" s="385">
        <v>192.69191000000001</v>
      </c>
      <c r="D249" s="385">
        <v>1819.2085</v>
      </c>
      <c r="E249" s="385">
        <v>2011.90041</v>
      </c>
      <c r="F249" s="223"/>
      <c r="G249" s="223"/>
      <c r="H249" s="223"/>
      <c r="I249" s="223"/>
      <c r="J249" s="223"/>
      <c r="K249" s="223"/>
      <c r="L249" s="223"/>
      <c r="M249" s="223"/>
      <c r="N249" s="223"/>
    </row>
    <row r="250" spans="1:14" ht="17.25" thickBot="1" x14ac:dyDescent="0.35">
      <c r="B250" s="454" t="s">
        <v>27</v>
      </c>
      <c r="C250" s="385">
        <v>103.78418000000001</v>
      </c>
      <c r="D250" s="385">
        <v>3544.4647300000001</v>
      </c>
      <c r="E250" s="385">
        <v>3648.2489099999998</v>
      </c>
      <c r="F250" s="223"/>
      <c r="G250" s="223"/>
      <c r="H250" s="223"/>
      <c r="I250" s="223"/>
      <c r="J250" s="223"/>
      <c r="K250" s="223"/>
      <c r="L250" s="223"/>
      <c r="M250" s="223"/>
      <c r="N250" s="223"/>
    </row>
    <row r="251" spans="1:14" ht="17.25" thickBot="1" x14ac:dyDescent="0.35">
      <c r="B251" s="454" t="s">
        <v>28</v>
      </c>
      <c r="C251" s="385">
        <v>250.24424999999999</v>
      </c>
      <c r="D251" s="385">
        <v>1541.4065499999999</v>
      </c>
      <c r="E251" s="385">
        <v>1791.6507999999999</v>
      </c>
      <c r="F251" s="223"/>
      <c r="G251" s="223"/>
      <c r="H251" s="223"/>
      <c r="I251" s="223"/>
      <c r="J251" s="223"/>
      <c r="K251" s="223"/>
      <c r="L251" s="223"/>
      <c r="M251" s="223"/>
      <c r="N251" s="223"/>
    </row>
    <row r="252" spans="1:14" ht="17.25" thickBot="1" x14ac:dyDescent="0.35">
      <c r="B252" s="454" t="s">
        <v>29</v>
      </c>
      <c r="C252" s="385">
        <v>513.37469999999996</v>
      </c>
      <c r="D252" s="385">
        <v>1111.2721300000001</v>
      </c>
      <c r="E252" s="385">
        <v>1624.6468299999999</v>
      </c>
      <c r="F252" s="223"/>
      <c r="G252" s="223"/>
      <c r="H252" s="223"/>
      <c r="I252" s="223"/>
      <c r="J252" s="223"/>
      <c r="K252" s="223"/>
      <c r="L252" s="223"/>
      <c r="M252" s="223"/>
      <c r="N252" s="223"/>
    </row>
    <row r="253" spans="1:14" ht="17.25" thickBot="1" x14ac:dyDescent="0.35">
      <c r="B253" s="454" t="s">
        <v>30</v>
      </c>
      <c r="C253" s="385">
        <v>145.9923</v>
      </c>
      <c r="D253" s="385">
        <v>1622.7449799999999</v>
      </c>
      <c r="E253" s="385">
        <v>1768.7372800000001</v>
      </c>
      <c r="F253" s="223"/>
      <c r="G253" s="223"/>
      <c r="H253" s="223"/>
      <c r="I253" s="223"/>
      <c r="J253" s="223"/>
      <c r="K253" s="223"/>
      <c r="L253" s="223"/>
      <c r="M253" s="223"/>
      <c r="N253" s="223"/>
    </row>
    <row r="254" spans="1:14" ht="17.25" thickBot="1" x14ac:dyDescent="0.35">
      <c r="B254" s="454" t="s">
        <v>31</v>
      </c>
      <c r="C254" s="385">
        <v>200.13399999999999</v>
      </c>
      <c r="D254" s="385">
        <v>2784.81943</v>
      </c>
      <c r="E254" s="385">
        <v>2984.95343</v>
      </c>
      <c r="F254" s="223"/>
      <c r="G254" s="223"/>
      <c r="H254" s="223"/>
      <c r="I254" s="223"/>
      <c r="J254" s="223"/>
      <c r="K254" s="223"/>
      <c r="L254" s="223"/>
      <c r="M254" s="223"/>
      <c r="N254" s="223"/>
    </row>
    <row r="255" spans="1:14" ht="17.25" thickBot="1" x14ac:dyDescent="0.35">
      <c r="B255" s="454" t="s">
        <v>32</v>
      </c>
      <c r="C255" s="385">
        <v>195.74870000000001</v>
      </c>
      <c r="D255" s="385">
        <v>317.17268999999999</v>
      </c>
      <c r="E255" s="385">
        <v>512.92138999999997</v>
      </c>
      <c r="F255" s="223"/>
      <c r="G255" s="223"/>
      <c r="H255" s="223"/>
      <c r="I255" s="223"/>
      <c r="J255" s="223"/>
      <c r="K255" s="223"/>
      <c r="L255" s="223"/>
      <c r="M255" s="223"/>
      <c r="N255" s="223"/>
    </row>
    <row r="256" spans="1:14" ht="17.25" thickBot="1" x14ac:dyDescent="0.35">
      <c r="B256" s="454" t="s">
        <v>33</v>
      </c>
      <c r="C256" s="385">
        <v>290.63011</v>
      </c>
      <c r="D256" s="385">
        <v>1427.9540300000001</v>
      </c>
      <c r="E256" s="385">
        <v>1718.5841399999999</v>
      </c>
      <c r="F256" s="223"/>
      <c r="G256" s="223"/>
      <c r="H256" s="223"/>
      <c r="I256" s="223"/>
      <c r="J256" s="223"/>
      <c r="K256" s="223"/>
      <c r="L256" s="223"/>
      <c r="M256" s="223"/>
      <c r="N256" s="223"/>
    </row>
    <row r="257" spans="1:14" ht="17.25" thickBot="1" x14ac:dyDescent="0.35">
      <c r="B257" s="454" t="s">
        <v>34</v>
      </c>
      <c r="C257" s="385">
        <v>269.60804999999999</v>
      </c>
      <c r="D257" s="385">
        <v>2260.6923099999999</v>
      </c>
      <c r="E257" s="385">
        <v>2530.3003600000002</v>
      </c>
      <c r="F257" s="223"/>
      <c r="G257" s="223"/>
      <c r="H257" s="223"/>
      <c r="I257" s="223"/>
      <c r="J257" s="223"/>
      <c r="K257" s="223"/>
      <c r="L257" s="223"/>
      <c r="M257" s="223"/>
      <c r="N257" s="223"/>
    </row>
    <row r="258" spans="1:14" ht="17.25" thickBot="1" x14ac:dyDescent="0.35">
      <c r="B258" s="454" t="s">
        <v>35</v>
      </c>
      <c r="C258" s="385">
        <v>263.25776000000002</v>
      </c>
      <c r="D258" s="385">
        <v>2121.0051899999999</v>
      </c>
      <c r="E258" s="385">
        <v>2384.2629499999998</v>
      </c>
      <c r="F258" s="223"/>
      <c r="G258" s="223"/>
      <c r="H258" s="223"/>
      <c r="I258" s="223"/>
      <c r="J258" s="223"/>
      <c r="K258" s="223"/>
      <c r="L258" s="223"/>
      <c r="M258" s="223"/>
      <c r="N258" s="223"/>
    </row>
    <row r="259" spans="1:14" ht="17.25" thickBot="1" x14ac:dyDescent="0.35">
      <c r="B259" s="454" t="s">
        <v>36</v>
      </c>
      <c r="C259" s="385">
        <v>212.0668</v>
      </c>
      <c r="D259" s="385">
        <v>394.23813999999999</v>
      </c>
      <c r="E259" s="385">
        <v>606.30493999999999</v>
      </c>
      <c r="F259" s="223"/>
      <c r="G259" s="223"/>
      <c r="H259" s="223"/>
      <c r="I259" s="223"/>
      <c r="J259" s="223"/>
      <c r="K259" s="223"/>
      <c r="L259" s="223"/>
      <c r="M259" s="223"/>
      <c r="N259" s="223"/>
    </row>
    <row r="260" spans="1:14" ht="17.25" thickBot="1" x14ac:dyDescent="0.35">
      <c r="B260" s="454" t="s">
        <v>37</v>
      </c>
      <c r="C260" s="385">
        <v>180.43360000000001</v>
      </c>
      <c r="D260" s="385">
        <v>1442.0157400000001</v>
      </c>
      <c r="E260" s="385">
        <v>1622.4493399999999</v>
      </c>
      <c r="F260" s="223"/>
      <c r="G260" s="223"/>
      <c r="H260" s="223"/>
      <c r="I260" s="223"/>
      <c r="J260" s="223"/>
      <c r="K260" s="223"/>
      <c r="L260" s="223"/>
      <c r="M260" s="223"/>
      <c r="N260" s="223"/>
    </row>
    <row r="261" spans="1:14" ht="17.25" thickBot="1" x14ac:dyDescent="0.35">
      <c r="B261" s="455" t="s">
        <v>1840</v>
      </c>
      <c r="C261" s="387">
        <v>2817.9663599999999</v>
      </c>
      <c r="D261" s="387">
        <v>20386.994419999999</v>
      </c>
      <c r="E261" s="387">
        <v>23204.960780000001</v>
      </c>
      <c r="F261" s="223"/>
      <c r="G261" s="223"/>
      <c r="H261" s="223"/>
      <c r="I261" s="223"/>
      <c r="J261" s="223"/>
      <c r="K261" s="223"/>
      <c r="L261" s="223"/>
      <c r="M261" s="223"/>
      <c r="N261" s="223"/>
    </row>
    <row r="262" spans="1:14" x14ac:dyDescent="0.3">
      <c r="B262" s="224" t="s">
        <v>8</v>
      </c>
      <c r="C262" s="452"/>
      <c r="D262" s="452"/>
      <c r="E262" s="452"/>
      <c r="F262" s="223"/>
      <c r="G262" s="223"/>
      <c r="H262" s="223"/>
      <c r="I262" s="223"/>
      <c r="J262" s="223"/>
      <c r="K262" s="223"/>
      <c r="L262" s="223"/>
      <c r="M262" s="223"/>
      <c r="N262" s="223"/>
    </row>
    <row r="263" spans="1:14" x14ac:dyDescent="0.3">
      <c r="B263" s="226"/>
      <c r="C263" s="223"/>
      <c r="D263" s="223"/>
      <c r="E263" s="223"/>
      <c r="F263" s="223"/>
      <c r="G263" s="223"/>
      <c r="H263" s="223"/>
      <c r="I263" s="223"/>
      <c r="J263" s="223"/>
      <c r="K263" s="223"/>
      <c r="L263" s="223"/>
      <c r="M263" s="223"/>
      <c r="N263" s="223"/>
    </row>
    <row r="264" spans="1:14" ht="17.25" thickBot="1" x14ac:dyDescent="0.35">
      <c r="A264" s="33"/>
      <c r="B264" s="6" t="s">
        <v>1865</v>
      </c>
      <c r="C264" s="223"/>
      <c r="D264" s="223"/>
      <c r="E264" s="223"/>
      <c r="F264" s="223"/>
      <c r="G264" s="223"/>
      <c r="H264" s="223"/>
      <c r="I264" s="223"/>
      <c r="J264" s="223"/>
      <c r="K264" s="223"/>
      <c r="L264" s="223"/>
      <c r="M264" s="223"/>
    </row>
    <row r="265" spans="1:14" ht="57.75" customHeight="1" thickBot="1" x14ac:dyDescent="0.35">
      <c r="B265" s="931" t="s">
        <v>154</v>
      </c>
      <c r="C265" s="883" t="s">
        <v>407</v>
      </c>
      <c r="D265" s="882"/>
      <c r="E265" s="881" t="s">
        <v>408</v>
      </c>
      <c r="F265" s="882"/>
      <c r="G265" s="881" t="s">
        <v>409</v>
      </c>
      <c r="H265" s="882"/>
      <c r="I265" s="881" t="s">
        <v>410</v>
      </c>
      <c r="J265" s="882"/>
      <c r="K265" s="223"/>
      <c r="L265" s="223"/>
      <c r="M265" s="223"/>
      <c r="N265" s="223"/>
    </row>
    <row r="266" spans="1:14" ht="17.25" thickBot="1" x14ac:dyDescent="0.35">
      <c r="B266" s="932"/>
      <c r="C266" s="702">
        <v>2020</v>
      </c>
      <c r="D266" s="606">
        <v>2021</v>
      </c>
      <c r="E266" s="702">
        <v>2020</v>
      </c>
      <c r="F266" s="702">
        <v>2021</v>
      </c>
      <c r="G266" s="702">
        <v>2020</v>
      </c>
      <c r="H266" s="702">
        <v>2021</v>
      </c>
      <c r="I266" s="702">
        <v>2020</v>
      </c>
      <c r="J266" s="702">
        <v>2021</v>
      </c>
      <c r="K266" s="223"/>
      <c r="L266" s="223"/>
      <c r="M266" s="223"/>
      <c r="N266" s="223"/>
    </row>
    <row r="267" spans="1:14" ht="17.25" thickBot="1" x14ac:dyDescent="0.35">
      <c r="B267" s="457" t="s">
        <v>26</v>
      </c>
      <c r="C267" s="551">
        <v>38118</v>
      </c>
      <c r="D267" s="385">
        <v>45857</v>
      </c>
      <c r="E267" s="551">
        <v>42370</v>
      </c>
      <c r="F267" s="385">
        <v>50708</v>
      </c>
      <c r="G267" s="742">
        <v>463.78183054047685</v>
      </c>
      <c r="H267" s="714">
        <v>478.33735347479677</v>
      </c>
      <c r="I267" s="551">
        <v>19563.510439999998</v>
      </c>
      <c r="J267" s="385">
        <v>24146.489529999999</v>
      </c>
      <c r="K267" s="452"/>
      <c r="L267" s="452"/>
      <c r="M267" s="223"/>
      <c r="N267" s="223"/>
    </row>
    <row r="268" spans="1:14" ht="17.25" thickBot="1" x14ac:dyDescent="0.35">
      <c r="B268" s="457" t="s">
        <v>27</v>
      </c>
      <c r="C268" s="551">
        <v>40887</v>
      </c>
      <c r="D268" s="385">
        <v>46790</v>
      </c>
      <c r="E268" s="551">
        <v>46200</v>
      </c>
      <c r="F268" s="385">
        <v>53032</v>
      </c>
      <c r="G268" s="742">
        <v>452.04455995671009</v>
      </c>
      <c r="H268" s="714">
        <v>467.8575956026549</v>
      </c>
      <c r="I268" s="551">
        <v>20912.826710000001</v>
      </c>
      <c r="J268" s="385">
        <v>24661.993399999999</v>
      </c>
      <c r="K268" s="452"/>
      <c r="L268" s="452"/>
      <c r="M268" s="223"/>
      <c r="N268" s="223"/>
    </row>
    <row r="269" spans="1:14" ht="17.25" thickBot="1" x14ac:dyDescent="0.35">
      <c r="B269" s="457" t="s">
        <v>28</v>
      </c>
      <c r="C269" s="551">
        <v>39698</v>
      </c>
      <c r="D269" s="385">
        <v>45121</v>
      </c>
      <c r="E269" s="551">
        <v>45094</v>
      </c>
      <c r="F269" s="385">
        <v>50861</v>
      </c>
      <c r="G269" s="742">
        <v>432.09</v>
      </c>
      <c r="H269" s="714">
        <v>425.48743064430516</v>
      </c>
      <c r="I269" s="551">
        <v>19449.87096</v>
      </c>
      <c r="J269" s="385">
        <v>21750.381130000002</v>
      </c>
      <c r="K269" s="452"/>
      <c r="L269" s="452"/>
      <c r="M269" s="223"/>
      <c r="N269" s="223"/>
    </row>
    <row r="270" spans="1:14" ht="17.25" thickBot="1" x14ac:dyDescent="0.35">
      <c r="B270" s="457" t="s">
        <v>29</v>
      </c>
      <c r="C270" s="551">
        <v>38010</v>
      </c>
      <c r="D270" s="385">
        <v>76240</v>
      </c>
      <c r="E270" s="551">
        <v>42572</v>
      </c>
      <c r="F270" s="385">
        <v>85135</v>
      </c>
      <c r="G270" s="742">
        <v>450.24</v>
      </c>
      <c r="H270" s="714">
        <v>346.95595195865383</v>
      </c>
      <c r="I270" s="551">
        <v>19107.291639999999</v>
      </c>
      <c r="J270" s="385">
        <v>29381.353279999999</v>
      </c>
      <c r="K270" s="452"/>
      <c r="L270" s="452"/>
      <c r="M270" s="223"/>
      <c r="N270" s="223"/>
    </row>
    <row r="271" spans="1:14" ht="17.25" thickBot="1" x14ac:dyDescent="0.35">
      <c r="B271" s="457" t="s">
        <v>30</v>
      </c>
      <c r="C271" s="551">
        <v>50132</v>
      </c>
      <c r="D271" s="385">
        <v>77900</v>
      </c>
      <c r="E271" s="551">
        <v>61350</v>
      </c>
      <c r="F271" s="385">
        <v>85796</v>
      </c>
      <c r="G271" s="742">
        <v>428.77</v>
      </c>
      <c r="H271" s="714">
        <v>443.68339572940459</v>
      </c>
      <c r="I271" s="551">
        <v>26392.896349999999</v>
      </c>
      <c r="J271" s="385">
        <v>37855.556629999999</v>
      </c>
      <c r="K271" s="452"/>
      <c r="L271" s="452"/>
      <c r="M271" s="223"/>
      <c r="N271" s="223"/>
    </row>
    <row r="272" spans="1:14" ht="17.25" thickBot="1" x14ac:dyDescent="0.35">
      <c r="B272" s="457" t="s">
        <v>31</v>
      </c>
      <c r="C272" s="551">
        <v>64111</v>
      </c>
      <c r="D272" s="385">
        <v>78816</v>
      </c>
      <c r="E272" s="551">
        <v>85559</v>
      </c>
      <c r="F272" s="385">
        <v>87653</v>
      </c>
      <c r="G272" s="742">
        <v>412.6</v>
      </c>
      <c r="H272" s="714">
        <v>389.25373164637818</v>
      </c>
      <c r="I272" s="551">
        <v>35370.63811</v>
      </c>
      <c r="J272" s="385">
        <v>33981.093840000001</v>
      </c>
      <c r="K272" s="452"/>
      <c r="L272" s="452"/>
      <c r="M272" s="223"/>
      <c r="N272" s="223"/>
    </row>
    <row r="273" spans="1:14" ht="17.25" thickBot="1" x14ac:dyDescent="0.35">
      <c r="B273" s="457" t="s">
        <v>32</v>
      </c>
      <c r="C273" s="551">
        <v>69020</v>
      </c>
      <c r="D273" s="385">
        <v>36753</v>
      </c>
      <c r="E273" s="551">
        <v>83351</v>
      </c>
      <c r="F273" s="385">
        <v>40422</v>
      </c>
      <c r="G273" s="742">
        <v>425.19</v>
      </c>
      <c r="H273" s="714">
        <v>465.27177601306209</v>
      </c>
      <c r="I273" s="551">
        <v>35333.970679999999</v>
      </c>
      <c r="J273" s="385">
        <v>18539.171829999999</v>
      </c>
      <c r="K273" s="452"/>
      <c r="L273" s="452"/>
      <c r="M273" s="223"/>
      <c r="N273" s="223"/>
    </row>
    <row r="274" spans="1:14" ht="17.25" thickBot="1" x14ac:dyDescent="0.35">
      <c r="B274" s="457" t="s">
        <v>33</v>
      </c>
      <c r="C274" s="551">
        <v>72573</v>
      </c>
      <c r="D274" s="385">
        <v>37272</v>
      </c>
      <c r="E274" s="551">
        <v>86424</v>
      </c>
      <c r="F274" s="385">
        <v>41388</v>
      </c>
      <c r="G274" s="742">
        <v>442.73</v>
      </c>
      <c r="H274" s="714">
        <v>485.11289673335267</v>
      </c>
      <c r="I274" s="551">
        <v>38207.750829999997</v>
      </c>
      <c r="J274" s="385">
        <v>19840.936399999999</v>
      </c>
      <c r="K274" s="452"/>
      <c r="L274" s="452"/>
      <c r="M274" s="223"/>
      <c r="N274" s="223"/>
    </row>
    <row r="275" spans="1:14" ht="17.25" thickBot="1" x14ac:dyDescent="0.35">
      <c r="B275" s="457" t="s">
        <v>34</v>
      </c>
      <c r="C275" s="551">
        <v>76033</v>
      </c>
      <c r="D275" s="385">
        <v>37824</v>
      </c>
      <c r="E275" s="551">
        <v>90649</v>
      </c>
      <c r="F275" s="385">
        <v>42016</v>
      </c>
      <c r="G275" s="742">
        <v>428.92</v>
      </c>
      <c r="H275" s="714">
        <v>495.55481173838524</v>
      </c>
      <c r="I275" s="551">
        <v>38811.425439999999</v>
      </c>
      <c r="J275" s="385">
        <v>20698.406360000001</v>
      </c>
      <c r="K275" s="452"/>
      <c r="L275" s="452"/>
      <c r="M275" s="223"/>
      <c r="N275" s="223"/>
    </row>
    <row r="276" spans="1:14" ht="17.25" thickBot="1" x14ac:dyDescent="0.35">
      <c r="B276" s="457" t="s">
        <v>35</v>
      </c>
      <c r="C276" s="551">
        <v>53612</v>
      </c>
      <c r="D276" s="385">
        <v>37264</v>
      </c>
      <c r="E276" s="551">
        <v>59836</v>
      </c>
      <c r="F276" s="385">
        <v>41263</v>
      </c>
      <c r="G276" s="742">
        <v>443.57417791964701</v>
      </c>
      <c r="H276" s="714">
        <v>482.06137459709686</v>
      </c>
      <c r="I276" s="551">
        <v>26512.231889999999</v>
      </c>
      <c r="J276" s="385">
        <v>19651.073369999998</v>
      </c>
      <c r="K276" s="452"/>
      <c r="L276" s="452"/>
      <c r="M276" s="223"/>
      <c r="N276" s="223"/>
    </row>
    <row r="277" spans="1:14" ht="17.25" thickBot="1" x14ac:dyDescent="0.35">
      <c r="B277" s="457" t="s">
        <v>36</v>
      </c>
      <c r="C277" s="551">
        <v>48033</v>
      </c>
      <c r="D277" s="385">
        <v>36331</v>
      </c>
      <c r="E277" s="551">
        <v>53648</v>
      </c>
      <c r="F277" s="385">
        <v>40349</v>
      </c>
      <c r="G277" s="742">
        <v>467.71102613331351</v>
      </c>
      <c r="H277" s="714">
        <v>503.22072368584105</v>
      </c>
      <c r="I277" s="551">
        <v>25002.969969999998</v>
      </c>
      <c r="J277" s="385">
        <v>20184.06682</v>
      </c>
      <c r="K277" s="452"/>
      <c r="L277" s="452"/>
      <c r="M277" s="223"/>
      <c r="N277" s="223"/>
    </row>
    <row r="278" spans="1:14" ht="17.25" thickBot="1" x14ac:dyDescent="0.35">
      <c r="B278" s="457" t="s">
        <v>37</v>
      </c>
      <c r="C278" s="551">
        <v>47428</v>
      </c>
      <c r="D278" s="385">
        <v>35682</v>
      </c>
      <c r="E278" s="551">
        <v>54459</v>
      </c>
      <c r="F278" s="385">
        <v>39528</v>
      </c>
      <c r="G278" s="742">
        <v>453.57438054316094</v>
      </c>
      <c r="H278" s="714">
        <v>490.66601396478427</v>
      </c>
      <c r="I278" s="551">
        <v>24546.145359999999</v>
      </c>
      <c r="J278" s="385">
        <v>19149.73933</v>
      </c>
      <c r="K278" s="452"/>
      <c r="L278" s="452"/>
      <c r="M278" s="223"/>
      <c r="N278" s="223"/>
    </row>
    <row r="279" spans="1:14" ht="17.25" thickBot="1" x14ac:dyDescent="0.35">
      <c r="B279" s="458" t="s">
        <v>16</v>
      </c>
      <c r="C279" s="387" t="s">
        <v>17</v>
      </c>
      <c r="D279" s="387" t="s">
        <v>17</v>
      </c>
      <c r="E279" s="732">
        <v>751512</v>
      </c>
      <c r="F279" s="387">
        <v>658151</v>
      </c>
      <c r="G279" s="743" t="s">
        <v>17</v>
      </c>
      <c r="H279" s="743" t="s">
        <v>17</v>
      </c>
      <c r="I279" s="732">
        <v>329211.52837999997</v>
      </c>
      <c r="J279" s="387">
        <v>289840.26192000002</v>
      </c>
      <c r="K279" s="452"/>
      <c r="L279" s="452"/>
      <c r="M279" s="223"/>
      <c r="N279" s="223"/>
    </row>
    <row r="280" spans="1:14" ht="17.25" thickBot="1" x14ac:dyDescent="0.35">
      <c r="B280" s="464" t="s">
        <v>411</v>
      </c>
      <c r="C280" s="387">
        <v>53137.916666666664</v>
      </c>
      <c r="D280" s="387">
        <v>49320.833333333336</v>
      </c>
      <c r="E280" s="732">
        <v>62626</v>
      </c>
      <c r="F280" s="387">
        <v>54845.916666666664</v>
      </c>
      <c r="G280" s="743">
        <v>440.94880475627798</v>
      </c>
      <c r="H280" s="615">
        <v>445.75726694937788</v>
      </c>
      <c r="I280" s="732">
        <f>I279/12</f>
        <v>27434.294031666665</v>
      </c>
      <c r="J280" s="732">
        <f>J279/12</f>
        <v>24153.355160000003</v>
      </c>
      <c r="K280" s="452"/>
      <c r="L280" s="452"/>
      <c r="M280" s="223"/>
      <c r="N280" s="223"/>
    </row>
    <row r="281" spans="1:14" x14ac:dyDescent="0.3">
      <c r="B281" s="224" t="s">
        <v>8</v>
      </c>
      <c r="C281" s="452"/>
      <c r="D281" s="452"/>
      <c r="E281" s="452"/>
      <c r="F281" s="452"/>
      <c r="G281" s="452"/>
      <c r="H281" s="452"/>
      <c r="I281" s="452"/>
      <c r="J281" s="452"/>
      <c r="K281" s="452"/>
      <c r="L281" s="452"/>
      <c r="M281" s="223"/>
      <c r="N281" s="223"/>
    </row>
    <row r="282" spans="1:14" x14ac:dyDescent="0.3">
      <c r="C282" s="223"/>
      <c r="D282" s="223"/>
      <c r="E282" s="223"/>
      <c r="F282" s="223"/>
      <c r="G282" s="223"/>
      <c r="H282" s="223"/>
      <c r="I282" s="223"/>
      <c r="J282" s="223"/>
      <c r="K282" s="223"/>
      <c r="L282" s="223"/>
      <c r="M282" s="223"/>
      <c r="N282" s="223"/>
    </row>
    <row r="283" spans="1:14" ht="17.25" thickBot="1" x14ac:dyDescent="0.35">
      <c r="A283" s="33"/>
      <c r="B283" s="6" t="s">
        <v>1866</v>
      </c>
      <c r="C283" s="223"/>
      <c r="D283" s="223"/>
      <c r="E283" s="223"/>
      <c r="F283" s="223"/>
      <c r="G283" s="223"/>
      <c r="H283" s="223"/>
      <c r="I283" s="223"/>
      <c r="J283" s="223"/>
      <c r="K283" s="223"/>
      <c r="L283" s="223"/>
      <c r="M283" s="223"/>
      <c r="N283" s="223"/>
    </row>
    <row r="284" spans="1:14" ht="17.25" thickBot="1" x14ac:dyDescent="0.35">
      <c r="B284" s="931" t="s">
        <v>412</v>
      </c>
      <c r="C284" s="888" t="s">
        <v>413</v>
      </c>
      <c r="D284" s="888"/>
      <c r="E284" s="869"/>
      <c r="F284" s="223"/>
      <c r="G284" s="223"/>
      <c r="H284" s="223"/>
      <c r="I284" s="223"/>
      <c r="J284" s="223"/>
      <c r="K284" s="223"/>
      <c r="L284" s="223"/>
      <c r="M284" s="223"/>
      <c r="N284" s="223"/>
    </row>
    <row r="285" spans="1:14" ht="17.25" thickBot="1" x14ac:dyDescent="0.35">
      <c r="B285" s="932"/>
      <c r="C285" s="69" t="s">
        <v>148</v>
      </c>
      <c r="D285" s="69" t="s">
        <v>149</v>
      </c>
      <c r="E285" s="69" t="s">
        <v>122</v>
      </c>
      <c r="F285" s="223"/>
      <c r="G285" s="223"/>
      <c r="H285" s="223"/>
      <c r="I285" s="223"/>
      <c r="J285" s="223"/>
      <c r="K285" s="223"/>
      <c r="L285" s="223"/>
      <c r="M285" s="223"/>
      <c r="N285" s="223"/>
    </row>
    <row r="286" spans="1:14" ht="17.25" thickBot="1" x14ac:dyDescent="0.35">
      <c r="B286" s="457" t="s">
        <v>414</v>
      </c>
      <c r="C286" s="549">
        <v>11</v>
      </c>
      <c r="D286" s="549">
        <v>15</v>
      </c>
      <c r="E286" s="549">
        <v>26</v>
      </c>
      <c r="F286" s="223"/>
      <c r="G286" s="223"/>
      <c r="H286" s="223"/>
      <c r="I286" s="223"/>
      <c r="J286" s="223"/>
      <c r="K286" s="223"/>
      <c r="L286" s="223"/>
      <c r="M286" s="223"/>
      <c r="N286" s="223"/>
    </row>
    <row r="287" spans="1:14" ht="17.25" thickBot="1" x14ac:dyDescent="0.35">
      <c r="B287" s="457" t="s">
        <v>415</v>
      </c>
      <c r="C287" s="551">
        <v>5323</v>
      </c>
      <c r="D287" s="551">
        <v>3828</v>
      </c>
      <c r="E287" s="551">
        <v>9151</v>
      </c>
      <c r="F287" s="223"/>
      <c r="G287" s="223"/>
      <c r="H287" s="223"/>
      <c r="I287" s="223"/>
      <c r="J287" s="223"/>
      <c r="K287" s="223"/>
      <c r="L287" s="223"/>
      <c r="M287" s="223"/>
      <c r="N287" s="223"/>
    </row>
    <row r="288" spans="1:14" ht="17.25" thickBot="1" x14ac:dyDescent="0.35">
      <c r="B288" s="457" t="s">
        <v>416</v>
      </c>
      <c r="C288" s="551">
        <v>10716</v>
      </c>
      <c r="D288" s="551">
        <v>9082</v>
      </c>
      <c r="E288" s="551">
        <v>19798</v>
      </c>
      <c r="F288" s="223"/>
      <c r="G288" s="223"/>
      <c r="H288" s="223"/>
      <c r="I288" s="223"/>
      <c r="J288" s="223"/>
      <c r="K288" s="223"/>
      <c r="L288" s="223"/>
      <c r="M288" s="223"/>
      <c r="N288" s="223"/>
    </row>
    <row r="289" spans="1:14" ht="17.25" thickBot="1" x14ac:dyDescent="0.35">
      <c r="B289" s="457" t="s">
        <v>417</v>
      </c>
      <c r="C289" s="551">
        <v>11389</v>
      </c>
      <c r="D289" s="551">
        <v>10941</v>
      </c>
      <c r="E289" s="551">
        <v>22330</v>
      </c>
      <c r="F289" s="223"/>
      <c r="G289" s="223"/>
      <c r="H289" s="223"/>
      <c r="I289" s="223"/>
      <c r="J289" s="223"/>
      <c r="K289" s="223"/>
      <c r="L289" s="223"/>
      <c r="M289" s="223"/>
      <c r="N289" s="223"/>
    </row>
    <row r="290" spans="1:14" ht="17.25" thickBot="1" x14ac:dyDescent="0.35">
      <c r="B290" s="457" t="s">
        <v>418</v>
      </c>
      <c r="C290" s="551">
        <v>10889</v>
      </c>
      <c r="D290" s="551">
        <v>11967</v>
      </c>
      <c r="E290" s="551">
        <v>22856</v>
      </c>
      <c r="F290" s="223"/>
      <c r="G290" s="223"/>
      <c r="H290" s="223"/>
      <c r="I290" s="223"/>
      <c r="J290" s="223"/>
      <c r="K290" s="223"/>
      <c r="L290" s="223"/>
      <c r="M290" s="223"/>
      <c r="N290" s="223"/>
    </row>
    <row r="291" spans="1:14" ht="17.25" thickBot="1" x14ac:dyDescent="0.35">
      <c r="B291" s="457" t="s">
        <v>419</v>
      </c>
      <c r="C291" s="551">
        <v>10815</v>
      </c>
      <c r="D291" s="551">
        <v>12068</v>
      </c>
      <c r="E291" s="551">
        <v>22883</v>
      </c>
      <c r="F291" s="223"/>
      <c r="G291" s="223"/>
      <c r="H291" s="223"/>
      <c r="I291" s="223"/>
      <c r="J291" s="223"/>
      <c r="K291" s="223"/>
      <c r="L291" s="223"/>
      <c r="M291" s="223"/>
      <c r="N291" s="223"/>
    </row>
    <row r="292" spans="1:14" ht="17.25" thickBot="1" x14ac:dyDescent="0.35">
      <c r="B292" s="457" t="s">
        <v>420</v>
      </c>
      <c r="C292" s="551">
        <v>9318</v>
      </c>
      <c r="D292" s="551">
        <v>10883</v>
      </c>
      <c r="E292" s="551">
        <v>20201</v>
      </c>
      <c r="F292" s="223"/>
      <c r="G292" s="223"/>
      <c r="H292" s="223"/>
      <c r="I292" s="223"/>
      <c r="J292" s="223"/>
      <c r="K292" s="223"/>
      <c r="L292" s="223"/>
      <c r="M292" s="223"/>
      <c r="N292" s="223"/>
    </row>
    <row r="293" spans="1:14" ht="17.25" thickBot="1" x14ac:dyDescent="0.35">
      <c r="B293" s="457" t="s">
        <v>421</v>
      </c>
      <c r="C293" s="551">
        <v>8067</v>
      </c>
      <c r="D293" s="551">
        <v>9133</v>
      </c>
      <c r="E293" s="551">
        <v>17200</v>
      </c>
      <c r="F293" s="223"/>
      <c r="G293" s="223"/>
      <c r="H293" s="223"/>
      <c r="I293" s="223"/>
      <c r="J293" s="223"/>
      <c r="K293" s="223"/>
      <c r="L293" s="223"/>
      <c r="M293" s="223"/>
      <c r="N293" s="223"/>
    </row>
    <row r="294" spans="1:14" ht="17.25" thickBot="1" x14ac:dyDescent="0.35">
      <c r="B294" s="457" t="s">
        <v>422</v>
      </c>
      <c r="C294" s="551">
        <v>8503</v>
      </c>
      <c r="D294" s="551">
        <v>9475</v>
      </c>
      <c r="E294" s="551">
        <v>17978</v>
      </c>
      <c r="F294" s="223"/>
      <c r="G294" s="223"/>
      <c r="H294" s="223"/>
      <c r="I294" s="223"/>
      <c r="J294" s="223"/>
      <c r="K294" s="223"/>
      <c r="L294" s="223"/>
      <c r="M294" s="223"/>
      <c r="N294" s="223"/>
    </row>
    <row r="295" spans="1:14" ht="17.25" thickBot="1" x14ac:dyDescent="0.35">
      <c r="B295" s="457" t="s">
        <v>423</v>
      </c>
      <c r="C295" s="551">
        <v>5882</v>
      </c>
      <c r="D295" s="551">
        <v>4850</v>
      </c>
      <c r="E295" s="551">
        <v>10732</v>
      </c>
      <c r="F295" s="223"/>
      <c r="G295" s="223"/>
      <c r="H295" s="223"/>
      <c r="I295" s="223"/>
      <c r="J295" s="223"/>
      <c r="K295" s="223"/>
      <c r="L295" s="223"/>
      <c r="M295" s="223"/>
      <c r="N295" s="223"/>
    </row>
    <row r="296" spans="1:14" ht="17.25" thickBot="1" x14ac:dyDescent="0.35">
      <c r="B296" s="457" t="s">
        <v>424</v>
      </c>
      <c r="C296" s="549">
        <v>110</v>
      </c>
      <c r="D296" s="549">
        <v>118</v>
      </c>
      <c r="E296" s="549">
        <v>228</v>
      </c>
      <c r="F296" s="223"/>
      <c r="G296" s="223"/>
      <c r="H296" s="223"/>
      <c r="I296" s="223"/>
      <c r="J296" s="223"/>
      <c r="K296" s="223"/>
      <c r="L296" s="223"/>
      <c r="M296" s="223"/>
      <c r="N296" s="223"/>
    </row>
    <row r="297" spans="1:14" ht="17.25" thickBot="1" x14ac:dyDescent="0.35">
      <c r="B297" s="461" t="s">
        <v>16</v>
      </c>
      <c r="C297" s="732">
        <v>81023</v>
      </c>
      <c r="D297" s="732">
        <v>82360</v>
      </c>
      <c r="E297" s="732">
        <v>163383</v>
      </c>
      <c r="F297" s="223"/>
      <c r="G297" s="223"/>
      <c r="H297" s="223"/>
      <c r="I297" s="223"/>
      <c r="L297" s="223"/>
      <c r="M297" s="223"/>
      <c r="N297" s="223"/>
    </row>
    <row r="298" spans="1:14" x14ac:dyDescent="0.3">
      <c r="B298" s="55" t="s">
        <v>396</v>
      </c>
      <c r="C298" s="57"/>
      <c r="D298" s="57"/>
      <c r="E298" s="57"/>
    </row>
    <row r="300" spans="1:14" x14ac:dyDescent="0.3">
      <c r="A300" s="33"/>
      <c r="B300" s="9" t="s">
        <v>1867</v>
      </c>
    </row>
    <row r="303" spans="1:14" x14ac:dyDescent="0.3">
      <c r="G303" s="82" t="s">
        <v>430</v>
      </c>
      <c r="H303" s="803" t="s">
        <v>818</v>
      </c>
      <c r="I303" s="803" t="s">
        <v>819</v>
      </c>
    </row>
    <row r="304" spans="1:14" x14ac:dyDescent="0.3">
      <c r="G304" s="15" t="s">
        <v>425</v>
      </c>
      <c r="H304" s="95">
        <v>18992</v>
      </c>
      <c r="I304" s="308">
        <v>1.0999999999999999E-2</v>
      </c>
      <c r="K304" s="8"/>
    </row>
    <row r="305" spans="1:11" x14ac:dyDescent="0.3">
      <c r="G305" s="15" t="s">
        <v>426</v>
      </c>
      <c r="H305" s="95">
        <v>298124</v>
      </c>
      <c r="I305" s="308">
        <v>0.17699999999999999</v>
      </c>
      <c r="K305" s="8"/>
    </row>
    <row r="306" spans="1:11" x14ac:dyDescent="0.3">
      <c r="G306" s="15" t="s">
        <v>427</v>
      </c>
      <c r="H306" s="95">
        <v>520844</v>
      </c>
      <c r="I306" s="308">
        <v>0.31</v>
      </c>
      <c r="K306" s="8"/>
    </row>
    <row r="307" spans="1:11" x14ac:dyDescent="0.3">
      <c r="G307" s="15" t="s">
        <v>428</v>
      </c>
      <c r="H307" s="95">
        <v>536356</v>
      </c>
      <c r="I307" s="308">
        <v>0.31900000000000001</v>
      </c>
      <c r="K307" s="8"/>
    </row>
    <row r="308" spans="1:11" x14ac:dyDescent="0.3">
      <c r="G308" s="15" t="s">
        <v>429</v>
      </c>
      <c r="H308" s="95">
        <v>305904</v>
      </c>
      <c r="I308" s="308">
        <v>0.182</v>
      </c>
      <c r="K308" s="8"/>
    </row>
    <row r="309" spans="1:11" x14ac:dyDescent="0.3">
      <c r="G309" s="15" t="s">
        <v>16</v>
      </c>
      <c r="H309" s="804" t="s">
        <v>1822</v>
      </c>
      <c r="I309" s="309">
        <v>1</v>
      </c>
    </row>
    <row r="312" spans="1:11" x14ac:dyDescent="0.3">
      <c r="I312" s="805"/>
    </row>
    <row r="313" spans="1:11" x14ac:dyDescent="0.3">
      <c r="I313" s="805"/>
    </row>
    <row r="314" spans="1:11" x14ac:dyDescent="0.3">
      <c r="I314" s="805"/>
    </row>
    <row r="315" spans="1:11" x14ac:dyDescent="0.3">
      <c r="B315" s="222" t="s">
        <v>431</v>
      </c>
      <c r="I315" s="805"/>
    </row>
    <row r="316" spans="1:11" x14ac:dyDescent="0.3">
      <c r="B316" s="222"/>
      <c r="I316" s="805"/>
    </row>
    <row r="317" spans="1:11" ht="17.25" thickBot="1" x14ac:dyDescent="0.35">
      <c r="A317" s="33"/>
      <c r="B317" s="44" t="s">
        <v>1868</v>
      </c>
      <c r="I317" s="806"/>
    </row>
    <row r="318" spans="1:11" ht="17.25" thickBot="1" x14ac:dyDescent="0.35">
      <c r="A318" s="449"/>
      <c r="B318" s="83" t="s">
        <v>1350</v>
      </c>
      <c r="C318" s="295" t="s">
        <v>1351</v>
      </c>
      <c r="D318" s="294" t="s">
        <v>1880</v>
      </c>
    </row>
    <row r="319" spans="1:11" ht="17.25" thickBot="1" x14ac:dyDescent="0.35">
      <c r="B319" s="465" t="s">
        <v>1869</v>
      </c>
      <c r="C319" s="466" t="s">
        <v>1870</v>
      </c>
      <c r="D319" s="616">
        <v>-3.95E-2</v>
      </c>
      <c r="E319" s="57"/>
      <c r="F319" s="57"/>
      <c r="H319" s="542"/>
    </row>
    <row r="320" spans="1:11" ht="17.25" thickBot="1" x14ac:dyDescent="0.35">
      <c r="B320" s="465" t="s">
        <v>46</v>
      </c>
      <c r="C320" s="466" t="s">
        <v>1352</v>
      </c>
      <c r="D320" s="616">
        <v>-8.0000000000000002E-3</v>
      </c>
      <c r="E320" s="57"/>
      <c r="F320" s="57"/>
      <c r="H320" s="542"/>
    </row>
    <row r="321" spans="2:8" ht="17.25" thickBot="1" x14ac:dyDescent="0.35">
      <c r="B321" s="465" t="s">
        <v>1353</v>
      </c>
      <c r="C321" s="466" t="s">
        <v>1871</v>
      </c>
      <c r="D321" s="616">
        <v>-1.11E-2</v>
      </c>
      <c r="E321" s="57"/>
      <c r="F321" s="57"/>
      <c r="H321" s="542"/>
    </row>
    <row r="322" spans="2:8" ht="17.25" thickBot="1" x14ac:dyDescent="0.35">
      <c r="B322" s="465" t="s">
        <v>1872</v>
      </c>
      <c r="C322" s="466" t="s">
        <v>1873</v>
      </c>
      <c r="D322" s="616">
        <v>-3.3E-3</v>
      </c>
      <c r="E322" s="57"/>
      <c r="F322" s="57"/>
      <c r="H322" s="542"/>
    </row>
    <row r="323" spans="2:8" ht="17.25" thickBot="1" x14ac:dyDescent="0.35">
      <c r="B323" s="465" t="s">
        <v>1354</v>
      </c>
      <c r="C323" s="466" t="s">
        <v>1355</v>
      </c>
      <c r="D323" s="616">
        <v>-1.8E-3</v>
      </c>
      <c r="E323" s="57"/>
      <c r="F323" s="57"/>
      <c r="H323" s="542"/>
    </row>
    <row r="324" spans="2:8" ht="17.25" thickBot="1" x14ac:dyDescent="0.35">
      <c r="B324" s="465" t="s">
        <v>1869</v>
      </c>
      <c r="C324" s="466" t="s">
        <v>1874</v>
      </c>
      <c r="D324" s="616">
        <v>-0.10539999999999999</v>
      </c>
      <c r="E324" s="57"/>
      <c r="F324" s="57"/>
      <c r="H324" s="542"/>
    </row>
    <row r="325" spans="2:8" ht="17.25" thickBot="1" x14ac:dyDescent="0.35">
      <c r="B325" s="465" t="s">
        <v>1869</v>
      </c>
      <c r="C325" s="466" t="s">
        <v>1875</v>
      </c>
      <c r="D325" s="616">
        <v>0.25390000000000001</v>
      </c>
      <c r="E325" s="57"/>
      <c r="F325" s="57"/>
      <c r="H325" s="542"/>
    </row>
    <row r="326" spans="2:8" ht="17.25" thickBot="1" x14ac:dyDescent="0.35">
      <c r="B326" s="465" t="s">
        <v>46</v>
      </c>
      <c r="C326" s="466" t="s">
        <v>1356</v>
      </c>
      <c r="D326" s="616">
        <v>0.21579999999999999</v>
      </c>
      <c r="E326" s="57"/>
      <c r="F326" s="57"/>
      <c r="H326" s="542"/>
    </row>
    <row r="327" spans="2:8" ht="17.25" thickBot="1" x14ac:dyDescent="0.35">
      <c r="B327" s="465" t="s">
        <v>1353</v>
      </c>
      <c r="C327" s="466" t="s">
        <v>1360</v>
      </c>
      <c r="D327" s="616">
        <v>7.5999999999999998E-2</v>
      </c>
      <c r="E327" s="57"/>
      <c r="F327" s="57"/>
      <c r="H327" s="542"/>
    </row>
    <row r="328" spans="2:8" ht="17.25" thickBot="1" x14ac:dyDescent="0.35">
      <c r="B328" s="465" t="s">
        <v>1353</v>
      </c>
      <c r="C328" s="466" t="s">
        <v>1357</v>
      </c>
      <c r="D328" s="616">
        <v>0.13339999999999999</v>
      </c>
      <c r="E328" s="57"/>
      <c r="F328" s="57"/>
      <c r="H328" s="542"/>
    </row>
    <row r="329" spans="2:8" ht="17.25" thickBot="1" x14ac:dyDescent="0.35">
      <c r="B329" s="465" t="s">
        <v>1353</v>
      </c>
      <c r="C329" s="466" t="s">
        <v>1876</v>
      </c>
      <c r="D329" s="616">
        <v>0.19839999999999999</v>
      </c>
      <c r="E329" s="57"/>
      <c r="F329" s="57"/>
      <c r="H329" s="542"/>
    </row>
    <row r="330" spans="2:8" ht="17.25" thickBot="1" x14ac:dyDescent="0.35">
      <c r="B330" s="465" t="s">
        <v>1353</v>
      </c>
      <c r="C330" s="466" t="s">
        <v>1877</v>
      </c>
      <c r="D330" s="616">
        <v>0.2828</v>
      </c>
      <c r="E330" s="57"/>
      <c r="F330" s="57"/>
      <c r="H330" s="542"/>
    </row>
    <row r="331" spans="2:8" ht="17.25" thickBot="1" x14ac:dyDescent="0.35">
      <c r="B331" s="465" t="s">
        <v>1872</v>
      </c>
      <c r="C331" s="466" t="s">
        <v>1878</v>
      </c>
      <c r="D331" s="616">
        <v>0.1142</v>
      </c>
      <c r="E331" s="57"/>
      <c r="F331" s="57"/>
      <c r="H331" s="542"/>
    </row>
    <row r="332" spans="2:8" ht="17.25" thickBot="1" x14ac:dyDescent="0.35">
      <c r="B332" s="465" t="s">
        <v>1872</v>
      </c>
      <c r="C332" s="466" t="s">
        <v>1879</v>
      </c>
      <c r="D332" s="616">
        <v>0.2858</v>
      </c>
      <c r="E332" s="57"/>
      <c r="F332" s="57"/>
      <c r="H332" s="542"/>
    </row>
    <row r="333" spans="2:8" ht="17.25" thickBot="1" x14ac:dyDescent="0.35">
      <c r="B333" s="465" t="s">
        <v>1354</v>
      </c>
      <c r="C333" s="466" t="s">
        <v>1361</v>
      </c>
      <c r="D333" s="616">
        <v>9.9299999999999999E-2</v>
      </c>
      <c r="E333" s="57"/>
      <c r="F333" s="57"/>
      <c r="H333" s="542"/>
    </row>
    <row r="334" spans="2:8" ht="17.25" thickBot="1" x14ac:dyDescent="0.35">
      <c r="B334" s="465" t="s">
        <v>1354</v>
      </c>
      <c r="C334" s="466" t="s">
        <v>1358</v>
      </c>
      <c r="D334" s="616">
        <v>0.17680000000000001</v>
      </c>
      <c r="E334" s="57"/>
      <c r="F334" s="57"/>
      <c r="H334" s="542"/>
    </row>
    <row r="335" spans="2:8" ht="17.25" thickBot="1" x14ac:dyDescent="0.35">
      <c r="B335" s="465" t="s">
        <v>1354</v>
      </c>
      <c r="C335" s="466" t="s">
        <v>1359</v>
      </c>
      <c r="D335" s="616">
        <v>0.2873</v>
      </c>
      <c r="E335" s="57"/>
      <c r="F335" s="57"/>
      <c r="H335" s="542"/>
    </row>
    <row r="336" spans="2:8" x14ac:dyDescent="0.3">
      <c r="B336" s="467" t="s">
        <v>1362</v>
      </c>
      <c r="C336" s="57"/>
      <c r="D336" s="57"/>
      <c r="E336" s="57"/>
      <c r="F336" s="57"/>
    </row>
    <row r="337" spans="1:8" x14ac:dyDescent="0.3">
      <c r="B337" s="222"/>
    </row>
    <row r="338" spans="1:8" ht="17.25" thickBot="1" x14ac:dyDescent="0.35">
      <c r="A338" s="33"/>
      <c r="B338" s="44" t="s">
        <v>1881</v>
      </c>
    </row>
    <row r="339" spans="1:8" ht="17.25" thickBot="1" x14ac:dyDescent="0.35">
      <c r="A339" s="449"/>
      <c r="B339" s="66" t="s">
        <v>1350</v>
      </c>
      <c r="C339" s="310" t="s">
        <v>1351</v>
      </c>
      <c r="D339" s="601" t="s">
        <v>1670</v>
      </c>
    </row>
    <row r="340" spans="1:8" ht="17.25" thickBot="1" x14ac:dyDescent="0.35">
      <c r="B340" s="465" t="s">
        <v>1882</v>
      </c>
      <c r="C340" s="466" t="s">
        <v>1883</v>
      </c>
      <c r="D340" s="616">
        <v>0.11509533390821103</v>
      </c>
      <c r="E340" s="57"/>
      <c r="H340" s="542"/>
    </row>
    <row r="341" spans="1:8" ht="17.25" thickBot="1" x14ac:dyDescent="0.35">
      <c r="B341" s="465" t="s">
        <v>1882</v>
      </c>
      <c r="C341" s="466" t="s">
        <v>1884</v>
      </c>
      <c r="D341" s="616">
        <v>5.2180685358255374E-2</v>
      </c>
      <c r="E341" s="57"/>
      <c r="H341" s="542"/>
    </row>
    <row r="342" spans="1:8" ht="17.25" thickBot="1" x14ac:dyDescent="0.35">
      <c r="B342" s="465" t="s">
        <v>1882</v>
      </c>
      <c r="C342" s="466" t="s">
        <v>1885</v>
      </c>
      <c r="D342" s="616">
        <v>0.1449859263756279</v>
      </c>
      <c r="E342" s="57"/>
      <c r="H342" s="542"/>
    </row>
    <row r="343" spans="1:8" ht="17.25" thickBot="1" x14ac:dyDescent="0.35">
      <c r="B343" s="465" t="s">
        <v>1882</v>
      </c>
      <c r="C343" s="466" t="s">
        <v>1886</v>
      </c>
      <c r="D343" s="616">
        <v>0.13891935365942842</v>
      </c>
      <c r="E343" s="57"/>
      <c r="H343" s="542"/>
    </row>
    <row r="344" spans="1:8" ht="17.25" thickBot="1" x14ac:dyDescent="0.35">
      <c r="B344" s="465" t="s">
        <v>1882</v>
      </c>
      <c r="C344" s="466" t="s">
        <v>1887</v>
      </c>
      <c r="D344" s="616">
        <v>1.8180770449765182E-2</v>
      </c>
      <c r="E344" s="57"/>
      <c r="H344" s="542"/>
    </row>
    <row r="345" spans="1:8" ht="17.25" thickBot="1" x14ac:dyDescent="0.35">
      <c r="B345" s="465" t="s">
        <v>1888</v>
      </c>
      <c r="C345" s="466" t="s">
        <v>1365</v>
      </c>
      <c r="D345" s="616">
        <v>4.3694440259152145E-3</v>
      </c>
      <c r="E345" s="57"/>
      <c r="H345" s="542"/>
    </row>
    <row r="346" spans="1:8" ht="17.25" thickBot="1" x14ac:dyDescent="0.35">
      <c r="B346" s="465" t="s">
        <v>1888</v>
      </c>
      <c r="C346" s="466" t="s">
        <v>1367</v>
      </c>
      <c r="D346" s="616">
        <v>0.12961612019164415</v>
      </c>
      <c r="E346" s="57"/>
      <c r="H346" s="542"/>
    </row>
    <row r="347" spans="1:8" ht="17.25" thickBot="1" x14ac:dyDescent="0.35">
      <c r="B347" s="465" t="s">
        <v>1888</v>
      </c>
      <c r="C347" s="466" t="s">
        <v>1366</v>
      </c>
      <c r="D347" s="616">
        <v>5.4714589760145316E-2</v>
      </c>
      <c r="E347" s="57"/>
      <c r="H347" s="542"/>
    </row>
    <row r="348" spans="1:8" ht="17.25" thickBot="1" x14ac:dyDescent="0.35">
      <c r="B348" s="465" t="s">
        <v>1888</v>
      </c>
      <c r="C348" s="466" t="s">
        <v>1368</v>
      </c>
      <c r="D348" s="616">
        <v>0.1832372970141436</v>
      </c>
      <c r="E348" s="57"/>
      <c r="H348" s="542"/>
    </row>
    <row r="349" spans="1:8" ht="17.25" thickBot="1" x14ac:dyDescent="0.35">
      <c r="B349" s="465" t="s">
        <v>1889</v>
      </c>
      <c r="C349" s="466" t="s">
        <v>1369</v>
      </c>
      <c r="D349" s="616">
        <v>2.4566507895539713E-2</v>
      </c>
      <c r="E349" s="57"/>
      <c r="H349" s="542"/>
    </row>
    <row r="350" spans="1:8" ht="17.25" thickBot="1" x14ac:dyDescent="0.35">
      <c r="B350" s="465" t="s">
        <v>1889</v>
      </c>
      <c r="C350" s="466" t="s">
        <v>1370</v>
      </c>
      <c r="D350" s="616">
        <v>0.12865441158893698</v>
      </c>
      <c r="E350" s="57"/>
      <c r="H350" s="542"/>
    </row>
    <row r="351" spans="1:8" ht="17.25" thickBot="1" x14ac:dyDescent="0.35">
      <c r="B351" s="465" t="s">
        <v>1889</v>
      </c>
      <c r="C351" s="466" t="s">
        <v>1890</v>
      </c>
      <c r="D351" s="616">
        <v>0.17324953034765866</v>
      </c>
      <c r="E351" s="57"/>
      <c r="H351" s="542"/>
    </row>
    <row r="352" spans="1:8" ht="17.25" thickBot="1" x14ac:dyDescent="0.35">
      <c r="B352" s="465" t="s">
        <v>1891</v>
      </c>
      <c r="C352" s="466" t="s">
        <v>1892</v>
      </c>
      <c r="D352" s="616">
        <v>3.0817360446384612E-2</v>
      </c>
      <c r="E352" s="57"/>
      <c r="H352" s="542"/>
    </row>
    <row r="353" spans="1:13" ht="17.25" thickBot="1" x14ac:dyDescent="0.35">
      <c r="B353" s="465" t="s">
        <v>1891</v>
      </c>
      <c r="C353" s="466" t="s">
        <v>1363</v>
      </c>
      <c r="D353" s="616">
        <v>0.11924206537186177</v>
      </c>
      <c r="E353" s="57"/>
    </row>
    <row r="354" spans="1:13" ht="17.25" thickBot="1" x14ac:dyDescent="0.35">
      <c r="B354" s="465" t="s">
        <v>1891</v>
      </c>
      <c r="C354" s="466" t="s">
        <v>1364</v>
      </c>
      <c r="D354" s="616">
        <v>0.22781470141637428</v>
      </c>
      <c r="E354" s="57"/>
      <c r="J354" s="241" t="s">
        <v>1041</v>
      </c>
      <c r="K354" s="241"/>
      <c r="L354" s="241"/>
      <c r="M354" s="241"/>
    </row>
    <row r="355" spans="1:13" x14ac:dyDescent="0.3">
      <c r="B355" s="467" t="s">
        <v>1362</v>
      </c>
      <c r="C355" s="745"/>
      <c r="D355" s="746"/>
      <c r="E355" s="57"/>
      <c r="G355" s="3" t="s">
        <v>1894</v>
      </c>
      <c r="J355" s="241"/>
      <c r="K355" s="241"/>
      <c r="L355" s="241"/>
      <c r="M355" s="241"/>
    </row>
    <row r="356" spans="1:13" x14ac:dyDescent="0.3">
      <c r="B356" s="744"/>
      <c r="C356" s="745"/>
      <c r="D356" s="746"/>
      <c r="E356" s="57"/>
      <c r="J356" s="241"/>
      <c r="K356" s="241"/>
      <c r="L356" s="241"/>
      <c r="M356" s="241"/>
    </row>
    <row r="357" spans="1:13" x14ac:dyDescent="0.3">
      <c r="A357" s="33"/>
      <c r="B357" s="469" t="s">
        <v>1893</v>
      </c>
      <c r="C357" s="57"/>
      <c r="D357" s="57"/>
      <c r="E357" s="57"/>
      <c r="G357" s="15" t="s">
        <v>1895</v>
      </c>
      <c r="H357" s="296" t="s">
        <v>430</v>
      </c>
      <c r="J357" s="617" t="s">
        <v>891</v>
      </c>
      <c r="K357" s="618" t="s">
        <v>892</v>
      </c>
      <c r="L357" s="618" t="s">
        <v>893</v>
      </c>
      <c r="M357" s="618" t="s">
        <v>894</v>
      </c>
    </row>
    <row r="358" spans="1:13" x14ac:dyDescent="0.3">
      <c r="B358" s="468"/>
      <c r="C358" s="57"/>
      <c r="D358" s="57"/>
      <c r="E358" s="57"/>
      <c r="G358" s="539">
        <v>61</v>
      </c>
      <c r="H358" s="539">
        <v>16</v>
      </c>
      <c r="J358" s="617">
        <v>101</v>
      </c>
      <c r="K358" s="618" t="s">
        <v>895</v>
      </c>
      <c r="L358" s="618" t="s">
        <v>820</v>
      </c>
      <c r="M358" s="618" t="s">
        <v>896</v>
      </c>
    </row>
    <row r="359" spans="1:13" x14ac:dyDescent="0.3">
      <c r="G359" s="539">
        <v>247</v>
      </c>
      <c r="H359" s="539">
        <v>17</v>
      </c>
      <c r="J359" s="617">
        <v>102</v>
      </c>
      <c r="K359" s="618" t="s">
        <v>897</v>
      </c>
      <c r="L359" s="618" t="s">
        <v>120</v>
      </c>
      <c r="M359" s="618" t="s">
        <v>898</v>
      </c>
    </row>
    <row r="360" spans="1:13" x14ac:dyDescent="0.3">
      <c r="G360" s="539">
        <v>2069</v>
      </c>
      <c r="H360" s="539">
        <v>18</v>
      </c>
      <c r="J360" s="617">
        <v>103</v>
      </c>
      <c r="K360" s="618" t="s">
        <v>899</v>
      </c>
      <c r="L360" s="618" t="s">
        <v>821</v>
      </c>
      <c r="M360" s="618" t="s">
        <v>900</v>
      </c>
    </row>
    <row r="361" spans="1:13" x14ac:dyDescent="0.3">
      <c r="G361" s="539">
        <v>5870</v>
      </c>
      <c r="H361" s="539">
        <v>19</v>
      </c>
      <c r="J361" s="617">
        <v>104</v>
      </c>
      <c r="K361" s="618" t="s">
        <v>901</v>
      </c>
      <c r="L361" s="618" t="s">
        <v>822</v>
      </c>
      <c r="M361" s="618" t="s">
        <v>902</v>
      </c>
    </row>
    <row r="362" spans="1:13" x14ac:dyDescent="0.3">
      <c r="G362" s="539">
        <v>10745</v>
      </c>
      <c r="H362" s="539">
        <v>20</v>
      </c>
      <c r="J362" s="617">
        <v>105</v>
      </c>
      <c r="K362" s="618" t="s">
        <v>903</v>
      </c>
      <c r="L362" s="618" t="s">
        <v>119</v>
      </c>
      <c r="M362" s="618" t="s">
        <v>904</v>
      </c>
    </row>
    <row r="363" spans="1:13" x14ac:dyDescent="0.3">
      <c r="G363" s="539">
        <v>16338</v>
      </c>
      <c r="H363" s="539">
        <v>21</v>
      </c>
      <c r="J363" s="617">
        <v>106</v>
      </c>
      <c r="K363" s="618" t="s">
        <v>905</v>
      </c>
      <c r="L363" s="618" t="s">
        <v>823</v>
      </c>
      <c r="M363" s="618" t="s">
        <v>906</v>
      </c>
    </row>
    <row r="364" spans="1:13" x14ac:dyDescent="0.3">
      <c r="G364" s="539">
        <v>20278</v>
      </c>
      <c r="H364" s="539">
        <v>22</v>
      </c>
      <c r="J364" s="617">
        <v>107</v>
      </c>
      <c r="K364" s="618" t="s">
        <v>907</v>
      </c>
      <c r="L364" s="618" t="s">
        <v>824</v>
      </c>
      <c r="M364" s="618" t="s">
        <v>908</v>
      </c>
    </row>
    <row r="365" spans="1:13" x14ac:dyDescent="0.3">
      <c r="G365" s="539">
        <v>22805</v>
      </c>
      <c r="H365" s="539">
        <v>23</v>
      </c>
      <c r="J365" s="617">
        <v>108</v>
      </c>
      <c r="K365" s="618" t="s">
        <v>909</v>
      </c>
      <c r="L365" s="618" t="s">
        <v>118</v>
      </c>
      <c r="M365" s="618" t="s">
        <v>910</v>
      </c>
    </row>
    <row r="366" spans="1:13" x14ac:dyDescent="0.3">
      <c r="G366" s="539">
        <v>25678</v>
      </c>
      <c r="H366" s="539">
        <v>24</v>
      </c>
      <c r="J366" s="617">
        <v>201</v>
      </c>
      <c r="K366" s="618" t="s">
        <v>911</v>
      </c>
      <c r="L366" s="618" t="s">
        <v>825</v>
      </c>
      <c r="M366" s="618" t="s">
        <v>912</v>
      </c>
    </row>
    <row r="367" spans="1:13" x14ac:dyDescent="0.3">
      <c r="G367" s="539">
        <v>27939</v>
      </c>
      <c r="H367" s="539">
        <v>25</v>
      </c>
      <c r="J367" s="617">
        <v>202</v>
      </c>
      <c r="K367" s="618" t="s">
        <v>913</v>
      </c>
      <c r="L367" s="618" t="s">
        <v>826</v>
      </c>
      <c r="M367" s="618" t="s">
        <v>914</v>
      </c>
    </row>
    <row r="368" spans="1:13" x14ac:dyDescent="0.3">
      <c r="G368" s="539">
        <v>29753</v>
      </c>
      <c r="H368" s="539">
        <v>26</v>
      </c>
      <c r="J368" s="617">
        <v>203</v>
      </c>
      <c r="K368" s="618" t="s">
        <v>915</v>
      </c>
      <c r="L368" s="618" t="s">
        <v>827</v>
      </c>
      <c r="M368" s="618" t="s">
        <v>916</v>
      </c>
    </row>
    <row r="369" spans="1:21" x14ac:dyDescent="0.3">
      <c r="G369" s="539">
        <v>33651</v>
      </c>
      <c r="H369" s="539">
        <v>27</v>
      </c>
      <c r="J369" s="617">
        <v>204</v>
      </c>
      <c r="K369" s="618" t="s">
        <v>917</v>
      </c>
      <c r="L369" s="618" t="s">
        <v>828</v>
      </c>
      <c r="M369" s="618" t="s">
        <v>918</v>
      </c>
    </row>
    <row r="370" spans="1:21" x14ac:dyDescent="0.3">
      <c r="G370" s="539">
        <v>38968</v>
      </c>
      <c r="H370" s="539">
        <v>28</v>
      </c>
      <c r="J370" s="617">
        <v>205</v>
      </c>
      <c r="K370" s="618" t="s">
        <v>919</v>
      </c>
      <c r="L370" s="618" t="s">
        <v>829</v>
      </c>
      <c r="M370" s="618" t="s">
        <v>298</v>
      </c>
      <c r="N370" s="123"/>
      <c r="O370" s="123"/>
      <c r="P370" s="123"/>
      <c r="Q370" s="123"/>
      <c r="R370" s="123"/>
      <c r="S370" s="123"/>
      <c r="T370" s="123"/>
      <c r="U370" s="123"/>
    </row>
    <row r="371" spans="1:21" x14ac:dyDescent="0.3">
      <c r="G371" s="539">
        <v>40471</v>
      </c>
      <c r="H371" s="539">
        <v>29</v>
      </c>
      <c r="J371" s="617">
        <v>206</v>
      </c>
      <c r="K371" s="618" t="s">
        <v>920</v>
      </c>
      <c r="L371" s="618" t="s">
        <v>830</v>
      </c>
      <c r="M371" s="618" t="s">
        <v>295</v>
      </c>
      <c r="N371" s="123"/>
      <c r="O371" s="123"/>
      <c r="P371" s="123"/>
      <c r="Q371" s="123"/>
      <c r="R371" s="123"/>
      <c r="S371" s="123"/>
      <c r="T371" s="123"/>
      <c r="U371" s="123"/>
    </row>
    <row r="372" spans="1:21" x14ac:dyDescent="0.3">
      <c r="G372" s="539">
        <v>42243</v>
      </c>
      <c r="H372" s="539">
        <v>30</v>
      </c>
      <c r="J372" s="617">
        <v>207</v>
      </c>
      <c r="K372" s="618" t="s">
        <v>921</v>
      </c>
      <c r="L372" s="618" t="s">
        <v>831</v>
      </c>
      <c r="M372" s="618" t="s">
        <v>140</v>
      </c>
      <c r="N372" s="123"/>
      <c r="O372" s="123"/>
      <c r="P372" s="123"/>
      <c r="Q372" s="123"/>
      <c r="R372" s="123"/>
      <c r="S372" s="123"/>
      <c r="T372" s="123"/>
      <c r="U372" s="123"/>
    </row>
    <row r="373" spans="1:21" x14ac:dyDescent="0.3">
      <c r="B373" s="222" t="s">
        <v>431</v>
      </c>
      <c r="G373" s="539">
        <v>43374</v>
      </c>
      <c r="H373" s="539">
        <v>31</v>
      </c>
      <c r="J373" s="617">
        <v>301</v>
      </c>
      <c r="K373" s="618" t="s">
        <v>922</v>
      </c>
      <c r="L373" s="618" t="s">
        <v>832</v>
      </c>
      <c r="M373" s="618" t="s">
        <v>923</v>
      </c>
      <c r="P373" s="123"/>
      <c r="Q373" s="123"/>
      <c r="R373" s="123"/>
      <c r="S373" s="123"/>
      <c r="T373" s="123"/>
      <c r="U373" s="123"/>
    </row>
    <row r="374" spans="1:21" x14ac:dyDescent="0.3">
      <c r="G374" s="539">
        <v>44833</v>
      </c>
      <c r="H374" s="539">
        <v>32</v>
      </c>
      <c r="J374" s="617">
        <v>302</v>
      </c>
      <c r="K374" s="618" t="s">
        <v>924</v>
      </c>
      <c r="L374" s="618" t="s">
        <v>925</v>
      </c>
      <c r="M374" s="618" t="s">
        <v>926</v>
      </c>
      <c r="P374" s="123"/>
      <c r="Q374" s="123"/>
      <c r="R374" s="123"/>
      <c r="S374" s="123"/>
      <c r="T374" s="123"/>
      <c r="U374" s="123"/>
    </row>
    <row r="375" spans="1:21" x14ac:dyDescent="0.3">
      <c r="G375" s="539">
        <v>50872</v>
      </c>
      <c r="H375" s="539">
        <v>33</v>
      </c>
      <c r="J375" s="617">
        <v>303</v>
      </c>
      <c r="K375" s="618" t="s">
        <v>927</v>
      </c>
      <c r="L375" s="618" t="s">
        <v>833</v>
      </c>
      <c r="M375" s="618" t="s">
        <v>928</v>
      </c>
      <c r="P375" s="123"/>
      <c r="Q375" s="123"/>
      <c r="R375" s="123"/>
      <c r="S375" s="123"/>
      <c r="T375" s="123"/>
      <c r="U375" s="123"/>
    </row>
    <row r="376" spans="1:21" s="32" customFormat="1" x14ac:dyDescent="0.3">
      <c r="A376" s="577"/>
      <c r="B376" s="850" t="s">
        <v>2294</v>
      </c>
      <c r="G376" s="851">
        <v>49166</v>
      </c>
      <c r="H376" s="851">
        <v>34</v>
      </c>
      <c r="J376" s="852">
        <v>304</v>
      </c>
      <c r="K376" s="853" t="s">
        <v>929</v>
      </c>
      <c r="L376" s="853" t="s">
        <v>834</v>
      </c>
      <c r="M376" s="853" t="s">
        <v>930</v>
      </c>
      <c r="P376" s="123"/>
      <c r="Q376" s="123"/>
      <c r="R376" s="123"/>
      <c r="S376" s="123"/>
      <c r="T376" s="123"/>
      <c r="U376" s="123"/>
    </row>
    <row r="377" spans="1:21" x14ac:dyDescent="0.3">
      <c r="G377" s="539">
        <v>52508</v>
      </c>
      <c r="H377" s="539">
        <v>35</v>
      </c>
      <c r="J377" s="617">
        <v>305</v>
      </c>
      <c r="K377" s="618" t="s">
        <v>931</v>
      </c>
      <c r="L377" s="618" t="s">
        <v>835</v>
      </c>
      <c r="M377" s="618" t="s">
        <v>932</v>
      </c>
      <c r="P377" s="123"/>
      <c r="Q377" s="123"/>
      <c r="R377" s="123"/>
      <c r="S377" s="123"/>
      <c r="T377" s="123"/>
      <c r="U377" s="123"/>
    </row>
    <row r="378" spans="1:21" x14ac:dyDescent="0.3">
      <c r="G378" s="539">
        <v>55342</v>
      </c>
      <c r="H378" s="539">
        <v>36</v>
      </c>
      <c r="J378" s="617">
        <v>306</v>
      </c>
      <c r="K378" s="618" t="s">
        <v>933</v>
      </c>
      <c r="L378" s="618" t="s">
        <v>836</v>
      </c>
      <c r="M378" s="618" t="s">
        <v>934</v>
      </c>
      <c r="P378" s="123"/>
      <c r="Q378" s="123"/>
      <c r="R378" s="123"/>
      <c r="S378" s="123"/>
      <c r="T378" s="123"/>
      <c r="U378" s="123"/>
    </row>
    <row r="379" spans="1:21" x14ac:dyDescent="0.3">
      <c r="G379" s="539">
        <v>55506</v>
      </c>
      <c r="H379" s="539">
        <v>37</v>
      </c>
      <c r="J379" s="617">
        <v>307</v>
      </c>
      <c r="K379" s="618" t="s">
        <v>935</v>
      </c>
      <c r="L379" s="618" t="s">
        <v>837</v>
      </c>
      <c r="M379" s="618" t="s">
        <v>936</v>
      </c>
      <c r="P379" s="123"/>
      <c r="Q379" s="123"/>
      <c r="R379" s="123"/>
      <c r="S379" s="123"/>
      <c r="T379" s="123"/>
      <c r="U379" s="123"/>
    </row>
    <row r="380" spans="1:21" x14ac:dyDescent="0.3">
      <c r="G380" s="539">
        <v>56176</v>
      </c>
      <c r="H380" s="539">
        <v>38</v>
      </c>
      <c r="J380" s="617">
        <v>308</v>
      </c>
      <c r="K380" s="618" t="s">
        <v>937</v>
      </c>
      <c r="L380" s="618" t="s">
        <v>838</v>
      </c>
      <c r="M380" s="618" t="s">
        <v>938</v>
      </c>
      <c r="P380" s="123"/>
      <c r="Q380" s="123"/>
      <c r="R380" s="123"/>
      <c r="S380" s="123"/>
      <c r="T380" s="123"/>
      <c r="U380" s="123"/>
    </row>
    <row r="381" spans="1:21" x14ac:dyDescent="0.3">
      <c r="G381" s="539">
        <v>56481</v>
      </c>
      <c r="H381" s="539">
        <v>39</v>
      </c>
      <c r="J381" s="617">
        <v>309</v>
      </c>
      <c r="K381" s="618" t="s">
        <v>939</v>
      </c>
      <c r="L381" s="618" t="s">
        <v>839</v>
      </c>
      <c r="M381" s="618" t="s">
        <v>141</v>
      </c>
      <c r="P381" s="123"/>
      <c r="Q381" s="123"/>
      <c r="R381" s="123"/>
      <c r="S381" s="123"/>
      <c r="T381" s="123"/>
      <c r="U381" s="123"/>
    </row>
    <row r="382" spans="1:21" x14ac:dyDescent="0.3">
      <c r="G382" s="539">
        <v>56586</v>
      </c>
      <c r="H382" s="539">
        <v>40</v>
      </c>
      <c r="J382" s="617">
        <v>401</v>
      </c>
      <c r="K382" s="618" t="s">
        <v>940</v>
      </c>
      <c r="L382" s="618" t="s">
        <v>840</v>
      </c>
      <c r="M382" s="618" t="s">
        <v>941</v>
      </c>
      <c r="P382" s="123"/>
      <c r="Q382" s="123"/>
      <c r="R382" s="123"/>
      <c r="S382" s="123"/>
      <c r="T382" s="123"/>
      <c r="U382" s="123"/>
    </row>
    <row r="383" spans="1:21" x14ac:dyDescent="0.3">
      <c r="G383" s="539">
        <v>57179</v>
      </c>
      <c r="H383" s="539">
        <v>41</v>
      </c>
      <c r="J383" s="617">
        <v>402</v>
      </c>
      <c r="K383" s="618" t="s">
        <v>942</v>
      </c>
      <c r="L383" s="618" t="s">
        <v>841</v>
      </c>
      <c r="M383" s="618" t="s">
        <v>285</v>
      </c>
      <c r="P383" s="123"/>
      <c r="Q383" s="123"/>
      <c r="R383" s="123"/>
      <c r="S383" s="123"/>
      <c r="T383" s="123"/>
      <c r="U383" s="123"/>
    </row>
    <row r="384" spans="1:21" x14ac:dyDescent="0.3">
      <c r="G384" s="539">
        <v>59785</v>
      </c>
      <c r="H384" s="539">
        <v>42</v>
      </c>
      <c r="J384" s="617">
        <v>403</v>
      </c>
      <c r="K384" s="618" t="s">
        <v>943</v>
      </c>
      <c r="L384" s="618" t="s">
        <v>842</v>
      </c>
      <c r="M384" s="618" t="s">
        <v>142</v>
      </c>
      <c r="P384" s="123"/>
      <c r="Q384" s="123"/>
      <c r="R384" s="123"/>
      <c r="S384" s="123"/>
      <c r="T384" s="123"/>
      <c r="U384" s="123"/>
    </row>
    <row r="385" spans="1:22" x14ac:dyDescent="0.3">
      <c r="G385" s="539">
        <v>58957</v>
      </c>
      <c r="H385" s="539">
        <v>43</v>
      </c>
      <c r="J385" s="617">
        <v>404</v>
      </c>
      <c r="K385" s="618" t="s">
        <v>944</v>
      </c>
      <c r="L385" s="618" t="s">
        <v>843</v>
      </c>
      <c r="M385" s="618" t="s">
        <v>945</v>
      </c>
      <c r="P385" s="123"/>
      <c r="Q385" s="123"/>
      <c r="R385" s="123"/>
      <c r="S385" s="123"/>
      <c r="T385" s="123"/>
      <c r="U385" s="123"/>
    </row>
    <row r="386" spans="1:22" x14ac:dyDescent="0.3">
      <c r="G386" s="539">
        <v>58166</v>
      </c>
      <c r="H386" s="539">
        <v>44</v>
      </c>
      <c r="J386" s="617">
        <v>405</v>
      </c>
      <c r="K386" s="618" t="s">
        <v>946</v>
      </c>
      <c r="L386" s="618" t="s">
        <v>844</v>
      </c>
      <c r="M386" s="618" t="s">
        <v>947</v>
      </c>
      <c r="P386" s="123"/>
      <c r="Q386" s="123"/>
      <c r="R386" s="123"/>
      <c r="S386" s="123"/>
      <c r="T386" s="123"/>
      <c r="U386" s="123"/>
    </row>
    <row r="387" spans="1:22" x14ac:dyDescent="0.3">
      <c r="G387" s="539">
        <v>56913</v>
      </c>
      <c r="H387" s="539">
        <v>45</v>
      </c>
      <c r="J387" s="617">
        <v>406</v>
      </c>
      <c r="K387" s="618" t="s">
        <v>948</v>
      </c>
      <c r="L387" s="618" t="s">
        <v>845</v>
      </c>
      <c r="M387" s="618" t="s">
        <v>949</v>
      </c>
      <c r="P387" s="123"/>
      <c r="Q387" s="123"/>
      <c r="R387" s="123"/>
      <c r="S387" s="123"/>
      <c r="T387" s="123"/>
      <c r="U387" s="123"/>
    </row>
    <row r="388" spans="1:22" x14ac:dyDescent="0.3">
      <c r="G388" s="539">
        <v>54947</v>
      </c>
      <c r="H388" s="539">
        <v>46</v>
      </c>
      <c r="J388" s="617">
        <v>407</v>
      </c>
      <c r="K388" s="618" t="s">
        <v>950</v>
      </c>
      <c r="L388" s="618" t="s">
        <v>846</v>
      </c>
      <c r="M388" s="618" t="s">
        <v>951</v>
      </c>
      <c r="P388" s="123"/>
      <c r="Q388" s="123"/>
      <c r="R388" s="123"/>
      <c r="S388" s="123"/>
      <c r="T388" s="123"/>
      <c r="U388" s="123"/>
    </row>
    <row r="389" spans="1:22" x14ac:dyDescent="0.3">
      <c r="G389" s="539">
        <v>53693</v>
      </c>
      <c r="H389" s="539">
        <v>47</v>
      </c>
      <c r="J389" s="617">
        <v>501</v>
      </c>
      <c r="K389" s="618" t="s">
        <v>952</v>
      </c>
      <c r="L389" s="618" t="s">
        <v>847</v>
      </c>
      <c r="M389" s="618" t="s">
        <v>953</v>
      </c>
      <c r="P389" s="123"/>
      <c r="Q389" s="123"/>
      <c r="R389" s="123"/>
      <c r="S389" s="123"/>
      <c r="T389" s="123"/>
      <c r="U389" s="123"/>
    </row>
    <row r="390" spans="1:22" x14ac:dyDescent="0.3">
      <c r="G390" s="539">
        <v>49775</v>
      </c>
      <c r="H390" s="539">
        <v>48</v>
      </c>
      <c r="J390" s="617">
        <v>502</v>
      </c>
      <c r="K390" s="618" t="s">
        <v>954</v>
      </c>
      <c r="L390" s="618" t="s">
        <v>848</v>
      </c>
      <c r="M390" s="618" t="s">
        <v>955</v>
      </c>
      <c r="P390" s="123"/>
      <c r="Q390" s="123"/>
      <c r="R390" s="123"/>
      <c r="S390" s="123"/>
      <c r="T390" s="123"/>
      <c r="U390" s="123"/>
    </row>
    <row r="391" spans="1:22" x14ac:dyDescent="0.3">
      <c r="G391" s="539">
        <v>45167</v>
      </c>
      <c r="H391" s="539">
        <v>49</v>
      </c>
      <c r="J391" s="617">
        <v>503</v>
      </c>
      <c r="K391" s="618" t="s">
        <v>956</v>
      </c>
      <c r="L391" s="618" t="s">
        <v>849</v>
      </c>
      <c r="M391" s="618" t="s">
        <v>275</v>
      </c>
      <c r="P391" s="123"/>
      <c r="Q391" s="123"/>
      <c r="R391" s="123"/>
      <c r="S391" s="123"/>
      <c r="T391" s="123"/>
      <c r="U391" s="123"/>
    </row>
    <row r="392" spans="1:22" x14ac:dyDescent="0.3">
      <c r="G392" s="539">
        <v>41774</v>
      </c>
      <c r="H392" s="539">
        <v>50</v>
      </c>
      <c r="J392" s="617">
        <v>504</v>
      </c>
      <c r="K392" s="618" t="s">
        <v>957</v>
      </c>
      <c r="L392" s="618" t="s">
        <v>850</v>
      </c>
      <c r="M392" s="618" t="s">
        <v>958</v>
      </c>
      <c r="P392" s="123"/>
      <c r="Q392" s="123"/>
      <c r="R392" s="123"/>
      <c r="S392" s="123"/>
      <c r="T392" s="123"/>
      <c r="U392" s="123"/>
    </row>
    <row r="393" spans="1:22" x14ac:dyDescent="0.3">
      <c r="B393" s="222" t="s">
        <v>1202</v>
      </c>
      <c r="G393" s="539">
        <v>38249</v>
      </c>
      <c r="H393" s="539">
        <v>51</v>
      </c>
      <c r="J393" s="617">
        <v>505</v>
      </c>
      <c r="K393" s="618" t="s">
        <v>959</v>
      </c>
      <c r="L393" s="618" t="s">
        <v>851</v>
      </c>
      <c r="M393" s="618" t="s">
        <v>960</v>
      </c>
      <c r="P393" s="123"/>
      <c r="Q393" s="123"/>
      <c r="R393" s="123"/>
      <c r="S393" s="123"/>
      <c r="T393" s="123"/>
      <c r="U393" s="123"/>
    </row>
    <row r="394" spans="1:22" x14ac:dyDescent="0.3">
      <c r="B394" s="222" t="s">
        <v>90</v>
      </c>
      <c r="G394" s="539">
        <v>35764</v>
      </c>
      <c r="H394" s="539">
        <v>52</v>
      </c>
      <c r="J394" s="617">
        <v>506</v>
      </c>
      <c r="K394" s="618" t="s">
        <v>961</v>
      </c>
      <c r="L394" s="618" t="s">
        <v>852</v>
      </c>
      <c r="M394" s="618" t="s">
        <v>289</v>
      </c>
      <c r="P394" s="123"/>
      <c r="Q394" s="123"/>
      <c r="R394" s="123"/>
      <c r="S394" s="123"/>
      <c r="T394" s="123"/>
      <c r="U394" s="123"/>
    </row>
    <row r="395" spans="1:22" x14ac:dyDescent="0.3">
      <c r="G395" s="539">
        <v>32253</v>
      </c>
      <c r="H395" s="539">
        <v>53</v>
      </c>
      <c r="J395" s="617">
        <v>507</v>
      </c>
      <c r="K395" s="618" t="s">
        <v>962</v>
      </c>
      <c r="L395" s="618" t="s">
        <v>853</v>
      </c>
      <c r="M395" s="618" t="s">
        <v>963</v>
      </c>
      <c r="P395" s="123"/>
      <c r="Q395" s="123"/>
      <c r="R395" s="123"/>
      <c r="S395" s="123"/>
      <c r="T395" s="123"/>
      <c r="U395" s="123"/>
    </row>
    <row r="396" spans="1:22" x14ac:dyDescent="0.3">
      <c r="G396" s="539">
        <v>30598</v>
      </c>
      <c r="H396" s="539">
        <v>54</v>
      </c>
      <c r="J396" s="617">
        <v>508</v>
      </c>
      <c r="K396" s="618" t="s">
        <v>964</v>
      </c>
      <c r="L396" s="618" t="s">
        <v>854</v>
      </c>
      <c r="M396" s="618" t="s">
        <v>965</v>
      </c>
      <c r="P396" s="123"/>
      <c r="Q396" s="123"/>
      <c r="R396" s="123"/>
      <c r="S396" s="123"/>
      <c r="T396" s="123"/>
      <c r="U396" s="123"/>
    </row>
    <row r="397" spans="1:22" x14ac:dyDescent="0.3">
      <c r="G397" s="539">
        <v>29678</v>
      </c>
      <c r="H397" s="539">
        <v>55</v>
      </c>
      <c r="J397" s="617">
        <v>509</v>
      </c>
      <c r="K397" s="618" t="s">
        <v>966</v>
      </c>
      <c r="L397" s="618" t="s">
        <v>855</v>
      </c>
      <c r="M397" s="618" t="s">
        <v>967</v>
      </c>
      <c r="P397" s="123"/>
      <c r="Q397" s="123"/>
      <c r="R397" s="123"/>
      <c r="S397" s="123"/>
      <c r="T397" s="123"/>
      <c r="U397" s="123"/>
    </row>
    <row r="398" spans="1:22" x14ac:dyDescent="0.3">
      <c r="G398" s="539">
        <v>27790</v>
      </c>
      <c r="H398" s="539">
        <v>56</v>
      </c>
      <c r="J398" s="617">
        <v>510</v>
      </c>
      <c r="K398" s="618" t="s">
        <v>968</v>
      </c>
      <c r="L398" s="618" t="s">
        <v>856</v>
      </c>
      <c r="M398" s="618" t="s">
        <v>969</v>
      </c>
      <c r="P398" s="123"/>
      <c r="Q398" s="123"/>
      <c r="R398" s="123"/>
      <c r="S398" s="123"/>
      <c r="T398" s="123"/>
      <c r="U398" s="123"/>
    </row>
    <row r="399" spans="1:22" x14ac:dyDescent="0.3">
      <c r="G399" s="539">
        <v>26152</v>
      </c>
      <c r="H399" s="539">
        <v>57</v>
      </c>
      <c r="J399" s="617">
        <v>511</v>
      </c>
      <c r="K399" s="618" t="s">
        <v>970</v>
      </c>
      <c r="L399" s="618" t="s">
        <v>857</v>
      </c>
      <c r="M399" s="618" t="s">
        <v>143</v>
      </c>
      <c r="P399" s="123"/>
      <c r="Q399" s="123"/>
      <c r="R399" s="123"/>
      <c r="S399" s="123"/>
      <c r="T399" s="123"/>
      <c r="U399" s="123"/>
      <c r="V399" s="47"/>
    </row>
    <row r="400" spans="1:22" x14ac:dyDescent="0.3">
      <c r="A400" s="577"/>
      <c r="B400" s="850" t="s">
        <v>2295</v>
      </c>
      <c r="G400" s="539">
        <v>23128</v>
      </c>
      <c r="H400" s="539">
        <v>58</v>
      </c>
      <c r="J400" s="617">
        <v>601</v>
      </c>
      <c r="K400" s="618" t="s">
        <v>971</v>
      </c>
      <c r="L400" s="618" t="s">
        <v>858</v>
      </c>
      <c r="M400" s="618" t="s">
        <v>144</v>
      </c>
      <c r="P400" s="280"/>
      <c r="Q400" s="280"/>
      <c r="R400" s="280"/>
      <c r="S400" s="123"/>
      <c r="T400" s="123"/>
      <c r="U400" s="123"/>
      <c r="V400" s="47"/>
    </row>
    <row r="401" spans="7:22" x14ac:dyDescent="0.3">
      <c r="G401" s="539">
        <v>19108</v>
      </c>
      <c r="H401" s="539">
        <v>59</v>
      </c>
      <c r="J401" s="617">
        <v>602</v>
      </c>
      <c r="K401" s="618" t="s">
        <v>972</v>
      </c>
      <c r="L401" s="618" t="s">
        <v>859</v>
      </c>
      <c r="M401" s="618" t="s">
        <v>973</v>
      </c>
      <c r="P401" s="282"/>
      <c r="Q401" s="123"/>
      <c r="R401" s="283"/>
      <c r="S401" s="123"/>
      <c r="T401" s="123"/>
      <c r="U401" s="123"/>
      <c r="V401" s="47"/>
    </row>
    <row r="402" spans="7:22" x14ac:dyDescent="0.3">
      <c r="G402" s="539">
        <v>16490</v>
      </c>
      <c r="H402" s="539">
        <v>60</v>
      </c>
      <c r="J402" s="617">
        <v>603</v>
      </c>
      <c r="K402" s="618" t="s">
        <v>974</v>
      </c>
      <c r="L402" s="618" t="s">
        <v>860</v>
      </c>
      <c r="M402" s="618" t="s">
        <v>975</v>
      </c>
      <c r="P402" s="282"/>
      <c r="Q402" s="123"/>
      <c r="R402" s="283"/>
      <c r="S402" s="123"/>
      <c r="T402" s="123"/>
      <c r="U402" s="123"/>
      <c r="V402" s="47"/>
    </row>
    <row r="403" spans="7:22" x14ac:dyDescent="0.3">
      <c r="G403" s="539">
        <v>12040</v>
      </c>
      <c r="H403" s="539">
        <v>61</v>
      </c>
      <c r="J403" s="617">
        <v>604</v>
      </c>
      <c r="K403" s="618" t="s">
        <v>976</v>
      </c>
      <c r="L403" s="618" t="s">
        <v>116</v>
      </c>
      <c r="M403" s="618" t="s">
        <v>977</v>
      </c>
      <c r="P403" s="282"/>
      <c r="Q403" s="123"/>
      <c r="R403" s="283"/>
      <c r="S403" s="123"/>
      <c r="T403" s="123"/>
      <c r="U403" s="123"/>
      <c r="V403" s="47"/>
    </row>
    <row r="404" spans="7:22" x14ac:dyDescent="0.3">
      <c r="G404" s="539">
        <v>6926</v>
      </c>
      <c r="H404" s="539">
        <v>62</v>
      </c>
      <c r="J404" s="617">
        <v>605</v>
      </c>
      <c r="K404" s="618" t="s">
        <v>978</v>
      </c>
      <c r="L404" s="618" t="s">
        <v>861</v>
      </c>
      <c r="M404" s="618" t="s">
        <v>979</v>
      </c>
      <c r="P404" s="282"/>
      <c r="Q404" s="123"/>
      <c r="R404" s="283"/>
      <c r="S404" s="123"/>
      <c r="T404" s="123"/>
      <c r="U404" s="123"/>
      <c r="V404" s="47"/>
    </row>
    <row r="405" spans="7:22" x14ac:dyDescent="0.3">
      <c r="G405" s="539">
        <v>3102</v>
      </c>
      <c r="H405" s="539">
        <v>63</v>
      </c>
      <c r="J405" s="617">
        <v>606</v>
      </c>
      <c r="K405" s="618" t="s">
        <v>980</v>
      </c>
      <c r="L405" s="618" t="s">
        <v>862</v>
      </c>
      <c r="M405" s="618" t="s">
        <v>981</v>
      </c>
      <c r="P405" s="282"/>
      <c r="Q405" s="123"/>
      <c r="R405" s="283"/>
      <c r="S405" s="123"/>
      <c r="T405" s="123"/>
      <c r="U405" s="123"/>
      <c r="V405" s="47"/>
    </row>
    <row r="406" spans="7:22" x14ac:dyDescent="0.3">
      <c r="G406" s="539">
        <v>1773</v>
      </c>
      <c r="H406" s="539">
        <v>64</v>
      </c>
      <c r="J406" s="617">
        <v>607</v>
      </c>
      <c r="K406" s="618" t="s">
        <v>982</v>
      </c>
      <c r="L406" s="618" t="s">
        <v>117</v>
      </c>
      <c r="M406" s="618" t="s">
        <v>293</v>
      </c>
      <c r="P406" s="282"/>
      <c r="Q406" s="123"/>
      <c r="R406" s="283"/>
      <c r="S406" s="123"/>
      <c r="T406" s="123"/>
      <c r="U406" s="123"/>
      <c r="V406" s="47"/>
    </row>
    <row r="407" spans="7:22" x14ac:dyDescent="0.3">
      <c r="G407" s="539">
        <v>1097</v>
      </c>
      <c r="H407" s="539">
        <v>65</v>
      </c>
      <c r="J407" s="617">
        <v>608</v>
      </c>
      <c r="K407" s="618" t="s">
        <v>983</v>
      </c>
      <c r="L407" s="618" t="s">
        <v>863</v>
      </c>
      <c r="M407" s="618" t="s">
        <v>984</v>
      </c>
      <c r="P407" s="282"/>
      <c r="Q407" s="123"/>
      <c r="R407" s="283"/>
      <c r="S407" s="123"/>
      <c r="T407" s="123"/>
      <c r="U407" s="123"/>
      <c r="V407" s="47"/>
    </row>
    <row r="408" spans="7:22" x14ac:dyDescent="0.3">
      <c r="G408" s="539">
        <v>640</v>
      </c>
      <c r="H408" s="539">
        <v>66</v>
      </c>
      <c r="J408" s="617">
        <v>609</v>
      </c>
      <c r="K408" s="618" t="s">
        <v>985</v>
      </c>
      <c r="L408" s="618" t="s">
        <v>864</v>
      </c>
      <c r="M408" s="618" t="s">
        <v>986</v>
      </c>
      <c r="P408" s="282"/>
      <c r="Q408" s="123"/>
      <c r="R408" s="283"/>
      <c r="S408" s="123"/>
      <c r="T408" s="123"/>
      <c r="U408" s="123"/>
      <c r="V408" s="47"/>
    </row>
    <row r="409" spans="7:22" x14ac:dyDescent="0.3">
      <c r="G409" s="539">
        <v>393</v>
      </c>
      <c r="H409" s="539">
        <v>67</v>
      </c>
      <c r="J409" s="617">
        <v>610</v>
      </c>
      <c r="K409" s="618" t="s">
        <v>987</v>
      </c>
      <c r="L409" s="618" t="s">
        <v>865</v>
      </c>
      <c r="M409" s="618" t="s">
        <v>988</v>
      </c>
      <c r="P409" s="282"/>
      <c r="Q409" s="123"/>
      <c r="R409" s="283"/>
      <c r="S409" s="123"/>
      <c r="T409" s="123"/>
      <c r="U409" s="123"/>
      <c r="V409" s="47"/>
    </row>
    <row r="410" spans="7:22" x14ac:dyDescent="0.3">
      <c r="G410" s="539">
        <v>219</v>
      </c>
      <c r="H410" s="539">
        <v>68</v>
      </c>
      <c r="J410" s="617">
        <v>611</v>
      </c>
      <c r="K410" s="618" t="s">
        <v>989</v>
      </c>
      <c r="L410" s="618" t="s">
        <v>866</v>
      </c>
      <c r="M410" s="618" t="s">
        <v>990</v>
      </c>
      <c r="P410" s="282"/>
      <c r="Q410" s="123"/>
      <c r="R410" s="283"/>
      <c r="S410" s="123"/>
      <c r="T410" s="123"/>
      <c r="U410" s="123"/>
      <c r="V410" s="47"/>
    </row>
    <row r="411" spans="7:22" x14ac:dyDescent="0.3">
      <c r="G411" s="539">
        <v>131</v>
      </c>
      <c r="H411" s="539">
        <v>69</v>
      </c>
      <c r="J411" s="617">
        <v>612</v>
      </c>
      <c r="K411" s="618" t="s">
        <v>991</v>
      </c>
      <c r="L411" s="618" t="s">
        <v>867</v>
      </c>
      <c r="M411" s="618" t="s">
        <v>992</v>
      </c>
      <c r="P411" s="282"/>
      <c r="Q411" s="123"/>
      <c r="R411" s="283"/>
      <c r="S411" s="123"/>
      <c r="T411" s="123"/>
      <c r="U411" s="123"/>
      <c r="V411" s="47"/>
    </row>
    <row r="412" spans="7:22" x14ac:dyDescent="0.3">
      <c r="G412" s="539">
        <v>72</v>
      </c>
      <c r="H412" s="539">
        <v>70</v>
      </c>
      <c r="J412" s="617">
        <v>613</v>
      </c>
      <c r="K412" s="618" t="s">
        <v>993</v>
      </c>
      <c r="L412" s="618" t="s">
        <v>868</v>
      </c>
      <c r="M412" s="618" t="s">
        <v>994</v>
      </c>
      <c r="P412" s="282"/>
      <c r="Q412" s="123"/>
      <c r="R412" s="283"/>
      <c r="S412" s="123"/>
      <c r="T412" s="123"/>
      <c r="U412" s="123"/>
      <c r="V412" s="47"/>
    </row>
    <row r="413" spans="7:22" x14ac:dyDescent="0.3">
      <c r="G413" s="539">
        <v>64</v>
      </c>
      <c r="H413" s="539">
        <v>71</v>
      </c>
      <c r="J413" s="617">
        <v>701</v>
      </c>
      <c r="K413" s="618" t="s">
        <v>995</v>
      </c>
      <c r="L413" s="618" t="s">
        <v>869</v>
      </c>
      <c r="M413" s="618" t="s">
        <v>996</v>
      </c>
      <c r="P413" s="282"/>
      <c r="Q413" s="123"/>
      <c r="R413" s="283"/>
      <c r="S413" s="123"/>
      <c r="T413" s="123"/>
      <c r="U413" s="123"/>
      <c r="V413" s="47"/>
    </row>
    <row r="414" spans="7:22" x14ac:dyDescent="0.3">
      <c r="G414" s="539">
        <v>47</v>
      </c>
      <c r="H414" s="539">
        <v>72</v>
      </c>
      <c r="J414" s="617">
        <v>702</v>
      </c>
      <c r="K414" s="618" t="s">
        <v>997</v>
      </c>
      <c r="L414" s="618" t="s">
        <v>870</v>
      </c>
      <c r="M414" s="618" t="s">
        <v>998</v>
      </c>
      <c r="P414" s="282"/>
      <c r="Q414" s="123"/>
      <c r="R414" s="283"/>
      <c r="S414" s="123"/>
      <c r="T414" s="123"/>
      <c r="U414" s="123"/>
      <c r="V414" s="47"/>
    </row>
    <row r="415" spans="7:22" x14ac:dyDescent="0.3">
      <c r="G415" s="539">
        <v>31</v>
      </c>
      <c r="H415" s="539">
        <v>73</v>
      </c>
      <c r="J415" s="617">
        <v>703</v>
      </c>
      <c r="K415" s="618" t="s">
        <v>999</v>
      </c>
      <c r="L415" s="618" t="s">
        <v>871</v>
      </c>
      <c r="M415" s="618" t="s">
        <v>1000</v>
      </c>
      <c r="P415" s="282"/>
      <c r="Q415" s="123"/>
      <c r="R415" s="283"/>
      <c r="S415" s="123"/>
      <c r="T415" s="123"/>
      <c r="U415" s="123"/>
      <c r="V415" s="47"/>
    </row>
    <row r="416" spans="7:22" x14ac:dyDescent="0.3">
      <c r="G416" s="539">
        <v>28</v>
      </c>
      <c r="H416" s="539">
        <v>74</v>
      </c>
      <c r="J416" s="617">
        <v>704</v>
      </c>
      <c r="K416" s="618" t="s">
        <v>1001</v>
      </c>
      <c r="L416" s="618" t="s">
        <v>872</v>
      </c>
      <c r="M416" s="618" t="s">
        <v>1002</v>
      </c>
      <c r="P416" s="282"/>
      <c r="Q416" s="123"/>
      <c r="R416" s="283"/>
      <c r="S416" s="123"/>
      <c r="T416" s="123"/>
      <c r="U416" s="123"/>
      <c r="V416" s="47"/>
    </row>
    <row r="417" spans="2:22" x14ac:dyDescent="0.3">
      <c r="B417" s="222" t="s">
        <v>1202</v>
      </c>
      <c r="G417" s="539">
        <v>30</v>
      </c>
      <c r="H417" s="539">
        <v>75</v>
      </c>
      <c r="J417" s="617">
        <v>705</v>
      </c>
      <c r="K417" s="618" t="s">
        <v>1003</v>
      </c>
      <c r="L417" s="618" t="s">
        <v>115</v>
      </c>
      <c r="M417" s="618" t="s">
        <v>1004</v>
      </c>
      <c r="P417" s="282"/>
      <c r="Q417" s="123"/>
      <c r="R417" s="283"/>
      <c r="S417" s="123"/>
      <c r="T417" s="123"/>
      <c r="U417" s="123"/>
      <c r="V417" s="47"/>
    </row>
    <row r="418" spans="2:22" x14ac:dyDescent="0.3">
      <c r="B418" s="222" t="s">
        <v>1203</v>
      </c>
      <c r="G418" s="539">
        <v>23</v>
      </c>
      <c r="H418" s="539">
        <v>76</v>
      </c>
      <c r="J418" s="617">
        <v>706</v>
      </c>
      <c r="K418" s="618" t="s">
        <v>1005</v>
      </c>
      <c r="L418" s="618" t="s">
        <v>873</v>
      </c>
      <c r="M418" s="618" t="s">
        <v>1006</v>
      </c>
      <c r="P418" s="282"/>
      <c r="Q418" s="123"/>
      <c r="R418" s="283"/>
      <c r="S418" s="123"/>
      <c r="T418" s="123"/>
      <c r="U418" s="123"/>
      <c r="V418" s="47"/>
    </row>
    <row r="419" spans="2:22" x14ac:dyDescent="0.3">
      <c r="G419" s="539">
        <v>13</v>
      </c>
      <c r="H419" s="539">
        <v>77</v>
      </c>
      <c r="J419" s="617">
        <v>707</v>
      </c>
      <c r="K419" s="618" t="s">
        <v>1007</v>
      </c>
      <c r="L419" s="618" t="s">
        <v>874</v>
      </c>
      <c r="M419" s="618" t="s">
        <v>145</v>
      </c>
      <c r="P419" s="282"/>
      <c r="Q419" s="123"/>
      <c r="R419" s="283"/>
      <c r="S419" s="123"/>
      <c r="T419" s="123"/>
      <c r="U419" s="123"/>
      <c r="V419" s="47"/>
    </row>
    <row r="420" spans="2:22" x14ac:dyDescent="0.3">
      <c r="B420" s="3"/>
      <c r="G420" s="539">
        <v>16</v>
      </c>
      <c r="H420" s="539">
        <v>78</v>
      </c>
      <c r="J420" s="617">
        <v>708</v>
      </c>
      <c r="K420" s="618" t="s">
        <v>1008</v>
      </c>
      <c r="L420" s="618" t="s">
        <v>875</v>
      </c>
      <c r="M420" s="618" t="s">
        <v>1009</v>
      </c>
      <c r="P420" s="282"/>
      <c r="Q420" s="123"/>
      <c r="R420" s="283"/>
      <c r="S420" s="123"/>
      <c r="T420" s="123"/>
      <c r="U420" s="123"/>
      <c r="V420" s="47"/>
    </row>
    <row r="421" spans="2:22" x14ac:dyDescent="0.3">
      <c r="B421" s="3"/>
      <c r="G421" s="539">
        <v>13</v>
      </c>
      <c r="H421" s="539">
        <v>79</v>
      </c>
      <c r="J421" s="617">
        <v>709</v>
      </c>
      <c r="K421" s="618" t="s">
        <v>1010</v>
      </c>
      <c r="L421" s="618" t="s">
        <v>876</v>
      </c>
      <c r="M421" s="618" t="s">
        <v>1011</v>
      </c>
      <c r="P421" s="282"/>
      <c r="Q421" s="123"/>
      <c r="R421" s="283"/>
      <c r="S421" s="123"/>
      <c r="T421" s="123"/>
      <c r="U421" s="123"/>
      <c r="V421" s="47"/>
    </row>
    <row r="422" spans="2:22" x14ac:dyDescent="0.3">
      <c r="B422" s="3"/>
      <c r="G422" s="539">
        <v>13</v>
      </c>
      <c r="H422" s="539">
        <v>80</v>
      </c>
      <c r="J422" s="617">
        <v>710</v>
      </c>
      <c r="K422" s="618" t="s">
        <v>1012</v>
      </c>
      <c r="L422" s="618" t="s">
        <v>877</v>
      </c>
      <c r="M422" s="618" t="s">
        <v>1013</v>
      </c>
      <c r="P422" s="282"/>
      <c r="Q422" s="123"/>
      <c r="R422" s="283"/>
      <c r="S422" s="123"/>
      <c r="T422" s="123"/>
      <c r="U422" s="123"/>
      <c r="V422" s="47"/>
    </row>
    <row r="423" spans="2:22" x14ac:dyDescent="0.3">
      <c r="B423" s="3"/>
      <c r="G423" s="539">
        <v>7</v>
      </c>
      <c r="H423" s="539">
        <v>81</v>
      </c>
      <c r="J423" s="617">
        <v>711</v>
      </c>
      <c r="K423" s="618" t="s">
        <v>1014</v>
      </c>
      <c r="L423" s="618" t="s">
        <v>878</v>
      </c>
      <c r="M423" s="618" t="s">
        <v>658</v>
      </c>
      <c r="P423" s="282"/>
      <c r="Q423" s="123"/>
      <c r="R423" s="283"/>
      <c r="S423" s="123"/>
      <c r="T423" s="123"/>
      <c r="U423" s="123"/>
      <c r="V423" s="47"/>
    </row>
    <row r="424" spans="2:22" x14ac:dyDescent="0.3">
      <c r="B424" s="3"/>
      <c r="G424" s="539">
        <v>3</v>
      </c>
      <c r="H424" s="539">
        <v>82</v>
      </c>
      <c r="J424" s="617">
        <v>712</v>
      </c>
      <c r="K424" s="618" t="s">
        <v>1015</v>
      </c>
      <c r="L424" s="618" t="s">
        <v>879</v>
      </c>
      <c r="M424" s="618" t="s">
        <v>296</v>
      </c>
      <c r="P424" s="282"/>
      <c r="Q424" s="123"/>
      <c r="R424" s="283"/>
      <c r="S424" s="123"/>
      <c r="T424" s="123"/>
      <c r="U424" s="123"/>
      <c r="V424" s="47"/>
    </row>
    <row r="425" spans="2:22" x14ac:dyDescent="0.3">
      <c r="B425" s="3"/>
      <c r="G425" s="539">
        <v>2</v>
      </c>
      <c r="H425" s="539">
        <v>83</v>
      </c>
      <c r="J425" s="617">
        <v>713</v>
      </c>
      <c r="K425" s="618" t="s">
        <v>1016</v>
      </c>
      <c r="L425" s="618" t="s">
        <v>880</v>
      </c>
      <c r="M425" s="618" t="s">
        <v>1017</v>
      </c>
      <c r="P425" s="282"/>
      <c r="Q425" s="123"/>
      <c r="R425" s="283"/>
      <c r="S425" s="123"/>
      <c r="T425" s="123"/>
      <c r="U425" s="123"/>
      <c r="V425" s="47"/>
    </row>
    <row r="426" spans="2:22" x14ac:dyDescent="0.3">
      <c r="B426" s="3"/>
      <c r="G426" s="539">
        <v>2</v>
      </c>
      <c r="H426" s="539">
        <v>84</v>
      </c>
      <c r="J426" s="617">
        <v>801</v>
      </c>
      <c r="K426" s="618" t="s">
        <v>1018</v>
      </c>
      <c r="L426" s="618" t="s">
        <v>881</v>
      </c>
      <c r="M426" s="618" t="s">
        <v>1019</v>
      </c>
      <c r="P426" s="282"/>
      <c r="Q426" s="123"/>
      <c r="R426" s="283"/>
      <c r="S426" s="123"/>
      <c r="T426" s="123"/>
      <c r="U426" s="123"/>
      <c r="V426" s="47"/>
    </row>
    <row r="427" spans="2:22" x14ac:dyDescent="0.3">
      <c r="B427" s="3"/>
      <c r="G427" s="539">
        <v>2</v>
      </c>
      <c r="H427" s="539">
        <v>85</v>
      </c>
      <c r="J427" s="617">
        <v>802</v>
      </c>
      <c r="K427" s="618" t="s">
        <v>1020</v>
      </c>
      <c r="L427" s="618" t="s">
        <v>882</v>
      </c>
      <c r="M427" s="618" t="s">
        <v>1021</v>
      </c>
      <c r="P427" s="282"/>
      <c r="Q427" s="123"/>
      <c r="R427" s="283"/>
      <c r="S427" s="123"/>
      <c r="T427" s="123"/>
      <c r="U427" s="123"/>
      <c r="V427" s="47"/>
    </row>
    <row r="428" spans="2:22" x14ac:dyDescent="0.3">
      <c r="B428" s="3"/>
      <c r="G428" s="539">
        <v>3</v>
      </c>
      <c r="H428" s="539">
        <v>86</v>
      </c>
      <c r="J428" s="617">
        <v>803</v>
      </c>
      <c r="K428" s="618" t="s">
        <v>1022</v>
      </c>
      <c r="L428" s="618" t="s">
        <v>883</v>
      </c>
      <c r="M428" s="618" t="s">
        <v>1023</v>
      </c>
      <c r="P428" s="282"/>
      <c r="Q428" s="123"/>
      <c r="R428" s="283"/>
      <c r="S428" s="123"/>
      <c r="T428" s="123"/>
      <c r="U428" s="123"/>
      <c r="V428" s="47"/>
    </row>
    <row r="429" spans="2:22" x14ac:dyDescent="0.3">
      <c r="B429" s="3"/>
      <c r="G429" s="539">
        <v>3</v>
      </c>
      <c r="H429" s="539">
        <v>87</v>
      </c>
      <c r="J429" s="617">
        <v>804</v>
      </c>
      <c r="K429" s="618" t="s">
        <v>1024</v>
      </c>
      <c r="L429" s="618" t="s">
        <v>884</v>
      </c>
      <c r="M429" s="618" t="s">
        <v>1025</v>
      </c>
      <c r="P429" s="282"/>
      <c r="Q429" s="123"/>
      <c r="R429" s="283"/>
      <c r="S429" s="123"/>
      <c r="T429" s="123"/>
      <c r="U429" s="123"/>
      <c r="V429" s="47"/>
    </row>
    <row r="430" spans="2:22" x14ac:dyDescent="0.3">
      <c r="B430" s="3"/>
      <c r="G430" s="539">
        <v>1</v>
      </c>
      <c r="H430" s="539">
        <v>88</v>
      </c>
      <c r="J430" s="617">
        <v>805</v>
      </c>
      <c r="K430" s="618" t="s">
        <v>1026</v>
      </c>
      <c r="L430" s="618" t="s">
        <v>885</v>
      </c>
      <c r="M430" s="618" t="s">
        <v>1027</v>
      </c>
      <c r="P430" s="282"/>
      <c r="Q430" s="123"/>
      <c r="R430" s="283"/>
      <c r="S430" s="123"/>
      <c r="T430" s="123"/>
      <c r="U430" s="123"/>
      <c r="V430" s="47"/>
    </row>
    <row r="431" spans="2:22" x14ac:dyDescent="0.3">
      <c r="B431" s="3"/>
      <c r="G431" s="539">
        <v>0</v>
      </c>
      <c r="H431" s="539">
        <v>89</v>
      </c>
      <c r="J431" s="617">
        <v>806</v>
      </c>
      <c r="K431" s="618" t="s">
        <v>1028</v>
      </c>
      <c r="L431" s="618" t="s">
        <v>1029</v>
      </c>
      <c r="M431" s="618" t="s">
        <v>1030</v>
      </c>
      <c r="P431" s="282"/>
      <c r="Q431" s="123"/>
      <c r="R431" s="283"/>
      <c r="S431" s="123"/>
      <c r="T431" s="123"/>
      <c r="U431" s="123"/>
      <c r="V431" s="47"/>
    </row>
    <row r="432" spans="2:22" x14ac:dyDescent="0.3">
      <c r="B432" s="3"/>
      <c r="G432" s="539">
        <v>0</v>
      </c>
      <c r="H432" s="539">
        <v>90</v>
      </c>
      <c r="J432" s="617">
        <v>807</v>
      </c>
      <c r="K432" s="618" t="s">
        <v>1031</v>
      </c>
      <c r="L432" s="618" t="s">
        <v>886</v>
      </c>
      <c r="M432" s="618" t="s">
        <v>1032</v>
      </c>
      <c r="P432" s="282"/>
      <c r="Q432" s="123"/>
      <c r="R432" s="283"/>
      <c r="S432" s="123"/>
      <c r="T432" s="123"/>
      <c r="U432" s="123"/>
      <c r="V432" s="47"/>
    </row>
    <row r="433" spans="2:22" x14ac:dyDescent="0.3">
      <c r="B433" s="3"/>
      <c r="G433" s="539">
        <v>0</v>
      </c>
      <c r="H433" s="539">
        <v>90</v>
      </c>
      <c r="J433" s="617">
        <v>808</v>
      </c>
      <c r="K433" s="618" t="s">
        <v>1033</v>
      </c>
      <c r="L433" s="618" t="s">
        <v>887</v>
      </c>
      <c r="M433" s="618" t="s">
        <v>1034</v>
      </c>
      <c r="P433" s="282"/>
      <c r="Q433" s="123"/>
      <c r="R433" s="283"/>
      <c r="S433" s="123"/>
      <c r="T433" s="123"/>
      <c r="U433" s="123"/>
      <c r="V433" s="47"/>
    </row>
    <row r="434" spans="2:22" x14ac:dyDescent="0.3">
      <c r="B434" s="3"/>
      <c r="J434" s="617">
        <v>809</v>
      </c>
      <c r="K434" s="618" t="s">
        <v>1035</v>
      </c>
      <c r="L434" s="618" t="s">
        <v>888</v>
      </c>
      <c r="M434" s="618" t="s">
        <v>1036</v>
      </c>
      <c r="P434" s="282"/>
      <c r="Q434" s="123"/>
      <c r="R434" s="283"/>
      <c r="S434" s="123"/>
      <c r="T434" s="123"/>
      <c r="U434" s="123"/>
      <c r="V434" s="47"/>
    </row>
    <row r="435" spans="2:22" x14ac:dyDescent="0.3">
      <c r="B435" s="3"/>
      <c r="J435" s="617">
        <v>810</v>
      </c>
      <c r="K435" s="618" t="s">
        <v>1037</v>
      </c>
      <c r="L435" s="618" t="s">
        <v>889</v>
      </c>
      <c r="M435" s="618" t="s">
        <v>1038</v>
      </c>
      <c r="P435" s="282"/>
      <c r="Q435" s="123"/>
      <c r="R435" s="283"/>
      <c r="S435" s="123"/>
      <c r="T435" s="123"/>
      <c r="U435" s="123"/>
      <c r="V435" s="47"/>
    </row>
    <row r="436" spans="2:22" x14ac:dyDescent="0.3">
      <c r="B436" s="3"/>
      <c r="J436" s="617">
        <v>811</v>
      </c>
      <c r="K436" s="618" t="s">
        <v>1039</v>
      </c>
      <c r="L436" s="618" t="s">
        <v>890</v>
      </c>
      <c r="M436" s="618" t="s">
        <v>1040</v>
      </c>
      <c r="P436" s="282"/>
      <c r="Q436" s="123"/>
      <c r="R436" s="283"/>
      <c r="S436" s="123"/>
      <c r="T436" s="123"/>
      <c r="U436" s="123"/>
      <c r="V436" s="47"/>
    </row>
    <row r="437" spans="2:22" x14ac:dyDescent="0.3">
      <c r="B437" s="3"/>
      <c r="P437" s="282"/>
      <c r="Q437" s="123"/>
      <c r="R437" s="283"/>
      <c r="S437" s="123"/>
      <c r="T437" s="123"/>
      <c r="U437" s="123"/>
      <c r="V437" s="47"/>
    </row>
    <row r="438" spans="2:22" x14ac:dyDescent="0.3">
      <c r="B438" s="3"/>
      <c r="P438" s="282"/>
      <c r="Q438" s="123"/>
      <c r="R438" s="283"/>
      <c r="S438" s="123"/>
      <c r="T438" s="123"/>
      <c r="U438" s="123"/>
      <c r="V438" s="47"/>
    </row>
    <row r="439" spans="2:22" x14ac:dyDescent="0.3">
      <c r="B439" s="3"/>
      <c r="P439" s="282"/>
      <c r="Q439" s="123"/>
      <c r="R439" s="283"/>
      <c r="S439" s="123"/>
      <c r="T439" s="123"/>
      <c r="U439" s="123"/>
      <c r="V439" s="47"/>
    </row>
    <row r="440" spans="2:22" x14ac:dyDescent="0.3">
      <c r="B440" s="3"/>
      <c r="P440" s="282"/>
      <c r="Q440" s="123"/>
      <c r="R440" s="283"/>
      <c r="S440" s="123"/>
      <c r="T440" s="123"/>
      <c r="U440" s="123"/>
      <c r="V440" s="47"/>
    </row>
    <row r="441" spans="2:22" x14ac:dyDescent="0.3">
      <c r="B441" s="3"/>
      <c r="P441" s="282"/>
      <c r="Q441" s="123"/>
      <c r="R441" s="283"/>
      <c r="S441" s="123"/>
      <c r="T441" s="123"/>
      <c r="U441" s="123"/>
      <c r="V441" s="47"/>
    </row>
    <row r="442" spans="2:22" x14ac:dyDescent="0.3">
      <c r="B442" s="3"/>
      <c r="P442" s="282"/>
      <c r="Q442" s="123"/>
      <c r="R442" s="283"/>
      <c r="S442" s="123"/>
      <c r="T442" s="123"/>
      <c r="U442" s="123"/>
      <c r="V442" s="47"/>
    </row>
    <row r="443" spans="2:22" x14ac:dyDescent="0.3">
      <c r="B443" s="3"/>
      <c r="P443" s="282"/>
      <c r="Q443" s="123"/>
      <c r="R443" s="283"/>
      <c r="S443" s="123"/>
      <c r="T443" s="123"/>
      <c r="U443" s="123"/>
      <c r="V443" s="47"/>
    </row>
    <row r="444" spans="2:22" x14ac:dyDescent="0.3">
      <c r="B444" s="3"/>
      <c r="P444" s="282"/>
      <c r="Q444" s="123"/>
      <c r="R444" s="283"/>
      <c r="S444" s="123"/>
      <c r="T444" s="123"/>
      <c r="U444" s="123"/>
      <c r="V444" s="47"/>
    </row>
    <row r="445" spans="2:22" x14ac:dyDescent="0.3">
      <c r="B445" s="3"/>
      <c r="P445" s="282"/>
      <c r="Q445" s="123"/>
      <c r="R445" s="283"/>
      <c r="S445" s="123"/>
      <c r="T445" s="123"/>
      <c r="U445" s="123"/>
      <c r="V445" s="47"/>
    </row>
    <row r="446" spans="2:22" x14ac:dyDescent="0.3">
      <c r="B446" s="3"/>
      <c r="P446" s="282"/>
      <c r="Q446" s="123"/>
      <c r="R446" s="283"/>
      <c r="S446" s="123"/>
      <c r="T446" s="123"/>
      <c r="U446" s="123"/>
      <c r="V446" s="47"/>
    </row>
    <row r="447" spans="2:22" x14ac:dyDescent="0.3">
      <c r="B447" s="3"/>
      <c r="P447" s="282"/>
      <c r="Q447" s="123"/>
      <c r="R447" s="283"/>
      <c r="S447" s="123"/>
      <c r="T447" s="123"/>
      <c r="U447" s="123"/>
      <c r="V447" s="47"/>
    </row>
    <row r="448" spans="2:22" x14ac:dyDescent="0.3">
      <c r="B448" s="3"/>
      <c r="P448" s="282"/>
      <c r="Q448" s="123"/>
      <c r="R448" s="283"/>
      <c r="S448" s="123"/>
      <c r="T448" s="123"/>
      <c r="U448" s="123"/>
      <c r="V448" s="47"/>
    </row>
    <row r="449" spans="2:22" x14ac:dyDescent="0.3">
      <c r="B449" s="3"/>
      <c r="P449" s="282"/>
      <c r="Q449" s="123"/>
      <c r="R449" s="283"/>
      <c r="S449" s="123"/>
      <c r="T449" s="123"/>
      <c r="U449" s="123"/>
      <c r="V449" s="47"/>
    </row>
    <row r="450" spans="2:22" x14ac:dyDescent="0.3">
      <c r="B450" s="3"/>
      <c r="P450" s="282"/>
      <c r="Q450" s="123"/>
      <c r="R450" s="283"/>
      <c r="S450" s="123"/>
      <c r="T450" s="123"/>
      <c r="U450" s="123"/>
      <c r="V450" s="47"/>
    </row>
    <row r="451" spans="2:22" x14ac:dyDescent="0.3">
      <c r="B451" s="3"/>
      <c r="P451" s="282"/>
      <c r="Q451" s="123"/>
      <c r="R451" s="283"/>
      <c r="S451" s="123"/>
      <c r="T451" s="123"/>
      <c r="U451" s="123"/>
      <c r="V451" s="47"/>
    </row>
    <row r="452" spans="2:22" x14ac:dyDescent="0.3">
      <c r="B452" s="3"/>
      <c r="P452" s="282"/>
      <c r="Q452" s="123"/>
      <c r="R452" s="283"/>
      <c r="S452" s="123"/>
      <c r="T452" s="123"/>
      <c r="U452" s="123"/>
      <c r="V452" s="47"/>
    </row>
    <row r="453" spans="2:22" x14ac:dyDescent="0.3">
      <c r="B453" s="3"/>
      <c r="P453" s="282"/>
      <c r="Q453" s="123"/>
      <c r="R453" s="283"/>
      <c r="S453" s="123"/>
      <c r="T453" s="123"/>
      <c r="U453" s="123"/>
      <c r="V453" s="47"/>
    </row>
    <row r="454" spans="2:22" x14ac:dyDescent="0.3">
      <c r="B454" s="3"/>
      <c r="P454" s="282"/>
      <c r="Q454" s="123"/>
      <c r="R454" s="283"/>
      <c r="S454" s="123"/>
      <c r="T454" s="123"/>
      <c r="U454" s="123"/>
      <c r="V454" s="47"/>
    </row>
    <row r="455" spans="2:22" x14ac:dyDescent="0.3">
      <c r="B455" s="3"/>
      <c r="P455" s="282"/>
      <c r="Q455" s="123"/>
      <c r="R455" s="283"/>
      <c r="S455" s="123"/>
      <c r="T455" s="123"/>
      <c r="U455" s="123"/>
      <c r="V455" s="47"/>
    </row>
    <row r="456" spans="2:22" x14ac:dyDescent="0.3">
      <c r="B456" s="3"/>
      <c r="P456" s="282"/>
      <c r="Q456" s="123"/>
      <c r="R456" s="283"/>
      <c r="S456" s="123"/>
      <c r="T456" s="123"/>
      <c r="U456" s="123"/>
      <c r="V456" s="47"/>
    </row>
    <row r="457" spans="2:22" x14ac:dyDescent="0.3">
      <c r="B457" s="3"/>
      <c r="P457" s="282"/>
      <c r="Q457" s="123"/>
      <c r="R457" s="283"/>
      <c r="S457" s="123"/>
      <c r="T457" s="123"/>
      <c r="U457" s="123"/>
      <c r="V457" s="47"/>
    </row>
    <row r="458" spans="2:22" x14ac:dyDescent="0.3">
      <c r="B458" s="3"/>
      <c r="J458" s="123"/>
      <c r="K458" s="123"/>
      <c r="L458" s="123"/>
      <c r="M458" s="281"/>
      <c r="P458" s="282"/>
      <c r="Q458" s="123"/>
      <c r="R458" s="283"/>
      <c r="S458" s="123"/>
      <c r="T458" s="123"/>
      <c r="U458" s="123"/>
      <c r="V458" s="47"/>
    </row>
    <row r="459" spans="2:22" x14ac:dyDescent="0.3">
      <c r="B459" s="3"/>
      <c r="J459" s="123"/>
      <c r="K459" s="123"/>
      <c r="L459" s="123"/>
      <c r="M459" s="281"/>
      <c r="P459" s="282"/>
      <c r="Q459" s="123"/>
      <c r="R459" s="283"/>
      <c r="S459" s="123"/>
      <c r="T459" s="123"/>
      <c r="U459" s="123"/>
      <c r="V459" s="47"/>
    </row>
    <row r="460" spans="2:22" x14ac:dyDescent="0.3">
      <c r="B460" s="3"/>
      <c r="J460" s="123"/>
      <c r="K460" s="123"/>
      <c r="L460" s="123"/>
      <c r="M460" s="281"/>
      <c r="P460" s="282"/>
      <c r="Q460" s="123"/>
      <c r="R460" s="283"/>
      <c r="S460" s="123"/>
      <c r="T460" s="123"/>
      <c r="U460" s="123"/>
      <c r="V460" s="47"/>
    </row>
    <row r="461" spans="2:22" x14ac:dyDescent="0.3">
      <c r="B461" s="3"/>
      <c r="J461" s="123"/>
      <c r="K461" s="123"/>
      <c r="L461" s="123"/>
      <c r="M461" s="281"/>
      <c r="P461" s="282"/>
      <c r="Q461" s="123"/>
      <c r="R461" s="283"/>
      <c r="S461" s="123"/>
      <c r="T461" s="123"/>
      <c r="U461" s="123"/>
      <c r="V461" s="47"/>
    </row>
    <row r="462" spans="2:22" x14ac:dyDescent="0.3">
      <c r="B462" s="3"/>
      <c r="J462" s="123"/>
      <c r="K462" s="123"/>
      <c r="L462" s="123"/>
      <c r="M462" s="281"/>
      <c r="P462" s="282"/>
      <c r="Q462" s="123"/>
      <c r="R462" s="283"/>
      <c r="S462" s="123"/>
      <c r="T462" s="123"/>
      <c r="U462" s="123"/>
      <c r="V462" s="47"/>
    </row>
    <row r="463" spans="2:22" x14ac:dyDescent="0.3">
      <c r="B463" s="3"/>
      <c r="J463" s="123"/>
      <c r="K463" s="123"/>
      <c r="L463" s="123"/>
      <c r="M463" s="281"/>
      <c r="P463" s="282"/>
      <c r="Q463" s="123"/>
      <c r="R463" s="283"/>
      <c r="S463" s="123"/>
      <c r="T463" s="123"/>
      <c r="U463" s="123"/>
      <c r="V463" s="47"/>
    </row>
    <row r="464" spans="2:22" x14ac:dyDescent="0.3">
      <c r="B464" s="3"/>
      <c r="J464" s="123"/>
      <c r="K464" s="123"/>
      <c r="L464" s="123"/>
      <c r="M464" s="281"/>
      <c r="P464" s="282"/>
      <c r="Q464" s="123"/>
      <c r="R464" s="283"/>
      <c r="S464" s="123"/>
      <c r="T464" s="123"/>
      <c r="U464" s="123"/>
      <c r="V464" s="47"/>
    </row>
    <row r="465" spans="2:22" x14ac:dyDescent="0.3">
      <c r="B465" s="3"/>
      <c r="J465" s="123"/>
      <c r="K465" s="123"/>
      <c r="L465" s="123"/>
      <c r="M465" s="281"/>
      <c r="P465" s="282"/>
      <c r="Q465" s="123"/>
      <c r="R465" s="283"/>
      <c r="S465" s="123"/>
      <c r="T465" s="123"/>
      <c r="U465" s="123"/>
      <c r="V465" s="47"/>
    </row>
    <row r="466" spans="2:22" x14ac:dyDescent="0.3">
      <c r="B466" s="3"/>
      <c r="J466" s="123"/>
      <c r="K466" s="123"/>
      <c r="L466" s="123"/>
      <c r="M466" s="281"/>
      <c r="P466" s="282"/>
      <c r="Q466" s="123"/>
      <c r="R466" s="283"/>
      <c r="S466" s="123"/>
      <c r="T466" s="123"/>
      <c r="U466" s="123"/>
      <c r="V466" s="47"/>
    </row>
    <row r="467" spans="2:22" x14ac:dyDescent="0.3">
      <c r="B467" s="3"/>
      <c r="J467" s="123"/>
      <c r="K467" s="123"/>
      <c r="L467" s="123"/>
      <c r="M467" s="281"/>
      <c r="P467" s="282"/>
      <c r="Q467" s="123"/>
      <c r="R467" s="283"/>
      <c r="S467" s="123"/>
      <c r="T467" s="123"/>
      <c r="U467" s="123"/>
      <c r="V467" s="47"/>
    </row>
    <row r="468" spans="2:22" x14ac:dyDescent="0.3">
      <c r="B468" s="3"/>
      <c r="J468" s="123"/>
      <c r="K468" s="123"/>
      <c r="L468" s="123"/>
      <c r="M468" s="281"/>
      <c r="P468" s="282"/>
      <c r="Q468" s="123"/>
      <c r="R468" s="283"/>
      <c r="S468" s="123"/>
      <c r="T468" s="123"/>
      <c r="U468" s="123"/>
      <c r="V468" s="47"/>
    </row>
    <row r="469" spans="2:22" x14ac:dyDescent="0.3">
      <c r="B469" s="3"/>
      <c r="J469" s="123"/>
      <c r="K469" s="123"/>
      <c r="L469" s="123"/>
      <c r="M469" s="281"/>
      <c r="P469" s="282"/>
      <c r="Q469" s="123"/>
      <c r="R469" s="283"/>
      <c r="S469" s="123"/>
      <c r="T469" s="123"/>
      <c r="U469" s="123"/>
      <c r="V469" s="47"/>
    </row>
    <row r="470" spans="2:22" x14ac:dyDescent="0.3">
      <c r="B470" s="3"/>
      <c r="J470" s="123"/>
      <c r="K470" s="123"/>
      <c r="L470" s="123"/>
      <c r="M470" s="281"/>
      <c r="P470" s="282"/>
      <c r="Q470" s="123"/>
      <c r="R470" s="283"/>
      <c r="S470" s="123"/>
      <c r="T470" s="123"/>
      <c r="U470" s="123"/>
      <c r="V470" s="47"/>
    </row>
    <row r="471" spans="2:22" x14ac:dyDescent="0.3">
      <c r="B471" s="3"/>
      <c r="J471" s="123"/>
      <c r="K471" s="123"/>
      <c r="L471" s="123"/>
      <c r="M471" s="281"/>
      <c r="P471" s="282"/>
      <c r="Q471" s="123"/>
      <c r="R471" s="283"/>
      <c r="S471" s="123"/>
      <c r="T471" s="123"/>
      <c r="U471" s="123"/>
      <c r="V471" s="47"/>
    </row>
    <row r="472" spans="2:22" x14ac:dyDescent="0.3">
      <c r="B472" s="3"/>
      <c r="J472" s="123"/>
      <c r="K472" s="123"/>
      <c r="L472" s="123"/>
      <c r="M472" s="281"/>
      <c r="P472" s="282"/>
      <c r="Q472" s="123"/>
      <c r="R472" s="283"/>
      <c r="S472" s="123"/>
      <c r="T472" s="123"/>
      <c r="U472" s="123"/>
      <c r="V472" s="47"/>
    </row>
    <row r="473" spans="2:22" x14ac:dyDescent="0.3">
      <c r="B473" s="3"/>
      <c r="J473" s="123"/>
      <c r="K473" s="123"/>
      <c r="L473" s="123"/>
      <c r="M473" s="281"/>
      <c r="P473" s="282"/>
      <c r="Q473" s="123"/>
      <c r="R473" s="283"/>
      <c r="S473" s="123"/>
      <c r="T473" s="123"/>
      <c r="U473" s="123"/>
      <c r="V473" s="47"/>
    </row>
    <row r="474" spans="2:22" x14ac:dyDescent="0.3">
      <c r="B474" s="3"/>
      <c r="J474" s="123"/>
      <c r="K474" s="123"/>
      <c r="L474" s="123"/>
      <c r="M474" s="281"/>
      <c r="P474" s="282"/>
      <c r="Q474" s="123"/>
      <c r="R474" s="283"/>
      <c r="S474" s="123"/>
      <c r="T474" s="123"/>
      <c r="U474" s="123"/>
      <c r="V474" s="47"/>
    </row>
    <row r="475" spans="2:22" x14ac:dyDescent="0.3">
      <c r="B475" s="3"/>
      <c r="J475" s="123"/>
      <c r="K475" s="123"/>
      <c r="L475" s="123"/>
      <c r="M475" s="281"/>
      <c r="P475" s="282"/>
      <c r="Q475" s="123"/>
      <c r="R475" s="283"/>
      <c r="S475" s="123"/>
      <c r="T475" s="123"/>
      <c r="U475" s="123"/>
      <c r="V475" s="47"/>
    </row>
    <row r="476" spans="2:22" x14ac:dyDescent="0.3">
      <c r="B476" s="3"/>
      <c r="J476" s="123"/>
      <c r="K476" s="123"/>
      <c r="L476" s="123"/>
      <c r="M476" s="281"/>
      <c r="P476" s="282"/>
      <c r="Q476" s="123"/>
      <c r="R476" s="283"/>
      <c r="S476" s="123"/>
      <c r="T476" s="123"/>
      <c r="U476" s="123"/>
      <c r="V476" s="47"/>
    </row>
    <row r="477" spans="2:22" x14ac:dyDescent="0.3">
      <c r="B477" s="3"/>
      <c r="J477" s="123"/>
      <c r="K477" s="123"/>
      <c r="L477" s="123"/>
      <c r="M477" s="281"/>
      <c r="P477" s="282"/>
      <c r="Q477" s="123"/>
      <c r="R477" s="283"/>
      <c r="S477" s="123"/>
      <c r="T477" s="123"/>
      <c r="U477" s="123"/>
      <c r="V477" s="47"/>
    </row>
    <row r="478" spans="2:22" x14ac:dyDescent="0.3">
      <c r="B478" s="3"/>
      <c r="J478" s="123"/>
      <c r="K478" s="123"/>
      <c r="L478" s="123"/>
      <c r="M478" s="281"/>
      <c r="P478" s="282"/>
      <c r="Q478" s="123"/>
      <c r="R478" s="283"/>
      <c r="S478" s="123"/>
      <c r="T478" s="123"/>
      <c r="U478" s="123"/>
      <c r="V478" s="47"/>
    </row>
    <row r="479" spans="2:22" x14ac:dyDescent="0.3">
      <c r="B479" s="3"/>
      <c r="J479" s="123"/>
      <c r="K479" s="123"/>
      <c r="L479" s="123"/>
      <c r="M479" s="281"/>
      <c r="P479" s="282"/>
      <c r="Q479" s="123"/>
      <c r="R479" s="283"/>
      <c r="S479" s="123"/>
      <c r="T479" s="123"/>
      <c r="U479" s="123"/>
      <c r="V479" s="47"/>
    </row>
    <row r="480" spans="2:22" x14ac:dyDescent="0.3">
      <c r="B480" s="3"/>
      <c r="J480" s="123"/>
      <c r="K480" s="123"/>
      <c r="L480" s="123"/>
      <c r="M480" s="123"/>
      <c r="P480" s="123"/>
      <c r="Q480" s="123"/>
      <c r="R480" s="123"/>
      <c r="S480" s="123"/>
      <c r="T480" s="123"/>
      <c r="U480" s="123"/>
      <c r="V480" s="47"/>
    </row>
    <row r="481" spans="2:22" x14ac:dyDescent="0.3">
      <c r="B481" s="3"/>
      <c r="J481" s="123"/>
      <c r="K481" s="123"/>
      <c r="L481" s="123"/>
      <c r="M481" s="123"/>
      <c r="P481" s="123"/>
      <c r="Q481" s="123"/>
      <c r="R481" s="123"/>
      <c r="S481" s="123"/>
      <c r="T481" s="123"/>
      <c r="U481" s="123"/>
      <c r="V481" s="47"/>
    </row>
    <row r="482" spans="2:22" x14ac:dyDescent="0.3">
      <c r="B482" s="3"/>
      <c r="J482" s="123"/>
      <c r="K482" s="123"/>
      <c r="L482" s="123"/>
      <c r="M482" s="123"/>
      <c r="P482" s="123"/>
      <c r="Q482" s="123"/>
      <c r="R482" s="123"/>
      <c r="S482" s="123"/>
      <c r="T482" s="123"/>
      <c r="U482" s="123"/>
      <c r="V482" s="47"/>
    </row>
    <row r="483" spans="2:22" x14ac:dyDescent="0.3">
      <c r="B483" s="3"/>
      <c r="J483" s="123"/>
      <c r="K483" s="123"/>
      <c r="L483" s="123"/>
      <c r="M483" s="123"/>
      <c r="P483" s="123"/>
      <c r="Q483" s="123"/>
      <c r="R483" s="123"/>
      <c r="S483" s="123"/>
      <c r="T483" s="123"/>
      <c r="U483" s="123"/>
      <c r="V483" s="47"/>
    </row>
    <row r="484" spans="2:22" x14ac:dyDescent="0.3">
      <c r="B484" s="3"/>
      <c r="J484" s="123"/>
      <c r="K484" s="123"/>
      <c r="L484" s="123"/>
      <c r="M484" s="123"/>
      <c r="N484" s="123"/>
      <c r="O484" s="123"/>
      <c r="P484" s="123"/>
      <c r="Q484" s="123"/>
      <c r="R484" s="123"/>
      <c r="S484" s="123"/>
      <c r="T484" s="123"/>
      <c r="U484" s="123"/>
      <c r="V484" s="47"/>
    </row>
    <row r="485" spans="2:22" x14ac:dyDescent="0.3">
      <c r="B485" s="3"/>
      <c r="J485" s="123"/>
      <c r="K485" s="123"/>
      <c r="L485" s="123"/>
      <c r="M485" s="123"/>
      <c r="N485" s="123"/>
      <c r="O485" s="123"/>
      <c r="P485" s="123"/>
      <c r="Q485" s="123"/>
      <c r="R485" s="123"/>
      <c r="S485" s="123"/>
      <c r="T485" s="123"/>
      <c r="U485" s="123"/>
      <c r="V485" s="47"/>
    </row>
    <row r="486" spans="2:22" x14ac:dyDescent="0.3">
      <c r="B486" s="3"/>
      <c r="J486" s="123"/>
      <c r="K486" s="123"/>
      <c r="L486" s="123"/>
      <c r="M486" s="123"/>
      <c r="N486" s="123"/>
      <c r="O486" s="123"/>
      <c r="P486" s="123"/>
      <c r="Q486" s="123"/>
      <c r="R486" s="123"/>
      <c r="S486" s="123"/>
      <c r="T486" s="123"/>
      <c r="U486" s="123"/>
      <c r="V486" s="47"/>
    </row>
    <row r="487" spans="2:22" x14ac:dyDescent="0.3">
      <c r="B487" s="3"/>
      <c r="J487" s="123"/>
      <c r="K487" s="123"/>
      <c r="L487" s="123"/>
      <c r="M487" s="123"/>
      <c r="N487" s="123"/>
      <c r="O487" s="123"/>
      <c r="P487" s="123"/>
      <c r="Q487" s="123"/>
      <c r="R487" s="123"/>
      <c r="S487" s="123"/>
      <c r="T487" s="123"/>
      <c r="U487" s="123"/>
      <c r="V487" s="47"/>
    </row>
    <row r="488" spans="2:22" x14ac:dyDescent="0.3">
      <c r="B488" s="3"/>
      <c r="J488" s="123"/>
      <c r="K488" s="123"/>
      <c r="L488" s="123"/>
      <c r="M488" s="123"/>
      <c r="N488" s="123"/>
      <c r="O488" s="123"/>
      <c r="P488" s="123"/>
      <c r="Q488" s="123"/>
      <c r="R488" s="123"/>
      <c r="S488" s="123"/>
      <c r="T488" s="123"/>
      <c r="U488" s="123"/>
      <c r="V488" s="47"/>
    </row>
    <row r="489" spans="2:22" x14ac:dyDescent="0.3">
      <c r="B489" s="3"/>
      <c r="J489" s="123"/>
      <c r="K489" s="123"/>
      <c r="L489" s="123"/>
      <c r="M489" s="123"/>
      <c r="N489" s="123"/>
      <c r="O489" s="123"/>
      <c r="P489" s="123"/>
      <c r="Q489" s="123"/>
      <c r="R489" s="123"/>
      <c r="S489" s="123"/>
      <c r="T489" s="123"/>
      <c r="U489" s="123"/>
      <c r="V489" s="47"/>
    </row>
    <row r="490" spans="2:22" x14ac:dyDescent="0.3">
      <c r="B490" s="3"/>
      <c r="J490" s="123"/>
      <c r="K490" s="123"/>
      <c r="L490" s="123"/>
      <c r="M490" s="123"/>
      <c r="N490" s="123"/>
      <c r="O490" s="123"/>
      <c r="P490" s="123"/>
      <c r="Q490" s="123"/>
      <c r="R490" s="123"/>
      <c r="S490" s="123"/>
      <c r="T490" s="123"/>
      <c r="U490" s="123"/>
      <c r="V490" s="47"/>
    </row>
    <row r="491" spans="2:22" x14ac:dyDescent="0.3">
      <c r="B491" s="3"/>
      <c r="J491" s="123"/>
      <c r="K491" s="123"/>
      <c r="L491" s="123"/>
      <c r="M491" s="123"/>
      <c r="N491" s="123"/>
      <c r="O491" s="123"/>
      <c r="P491" s="123"/>
      <c r="Q491" s="123"/>
      <c r="R491" s="123"/>
      <c r="S491" s="123"/>
      <c r="T491" s="123"/>
      <c r="U491" s="123"/>
    </row>
    <row r="492" spans="2:22" x14ac:dyDescent="0.3">
      <c r="B492" s="3"/>
      <c r="J492" s="123"/>
      <c r="K492" s="123"/>
      <c r="L492" s="123"/>
      <c r="M492" s="123"/>
      <c r="N492" s="123"/>
      <c r="O492" s="123"/>
      <c r="P492" s="123"/>
      <c r="Q492" s="123"/>
      <c r="R492" s="123"/>
      <c r="S492" s="123"/>
      <c r="T492" s="123"/>
      <c r="U492" s="123"/>
    </row>
    <row r="493" spans="2:22" x14ac:dyDescent="0.3">
      <c r="B493" s="3"/>
      <c r="J493" s="123"/>
      <c r="K493" s="123"/>
      <c r="L493" s="123"/>
      <c r="M493" s="123"/>
      <c r="N493" s="123"/>
      <c r="O493" s="123"/>
      <c r="P493" s="123"/>
      <c r="Q493" s="123"/>
      <c r="R493" s="123"/>
      <c r="S493" s="123"/>
      <c r="T493" s="123"/>
      <c r="U493" s="123"/>
    </row>
    <row r="494" spans="2:22" x14ac:dyDescent="0.3">
      <c r="B494" s="3"/>
      <c r="J494" s="123"/>
      <c r="K494" s="123"/>
      <c r="L494" s="123"/>
      <c r="M494" s="123"/>
      <c r="N494" s="123"/>
      <c r="O494" s="123"/>
      <c r="P494" s="123"/>
      <c r="Q494" s="123"/>
      <c r="R494" s="123"/>
      <c r="S494" s="123"/>
      <c r="T494" s="123"/>
      <c r="U494" s="123"/>
    </row>
    <row r="495" spans="2:22" x14ac:dyDescent="0.3">
      <c r="B495" s="3"/>
      <c r="J495" s="123"/>
      <c r="K495" s="123"/>
      <c r="L495" s="123"/>
      <c r="M495" s="123"/>
      <c r="N495" s="123"/>
      <c r="O495" s="123"/>
      <c r="P495" s="123"/>
      <c r="Q495" s="123"/>
      <c r="R495" s="123"/>
      <c r="S495" s="123"/>
      <c r="T495" s="123"/>
      <c r="U495" s="123"/>
    </row>
    <row r="496" spans="2:22" x14ac:dyDescent="0.3">
      <c r="B496" s="3"/>
      <c r="J496" s="123"/>
      <c r="K496" s="123"/>
      <c r="L496" s="123"/>
      <c r="M496" s="123"/>
      <c r="N496" s="123"/>
      <c r="O496" s="123"/>
      <c r="P496" s="123"/>
      <c r="Q496" s="123"/>
      <c r="R496" s="123"/>
      <c r="S496" s="123"/>
      <c r="T496" s="123"/>
      <c r="U496" s="123"/>
    </row>
    <row r="497" spans="2:2" x14ac:dyDescent="0.3">
      <c r="B497" s="3"/>
    </row>
    <row r="498" spans="2:2" x14ac:dyDescent="0.3">
      <c r="B498" s="3"/>
    </row>
    <row r="499" spans="2:2" x14ac:dyDescent="0.3">
      <c r="B499" s="3"/>
    </row>
    <row r="500" spans="2:2" x14ac:dyDescent="0.3">
      <c r="B500" s="3"/>
    </row>
  </sheetData>
  <mergeCells count="22">
    <mergeCell ref="B284:B285"/>
    <mergeCell ref="C284:E284"/>
    <mergeCell ref="B124:B125"/>
    <mergeCell ref="C124:H124"/>
    <mergeCell ref="B139:B140"/>
    <mergeCell ref="E139:E140"/>
    <mergeCell ref="B237:B238"/>
    <mergeCell ref="B247:B248"/>
    <mergeCell ref="C247:E247"/>
    <mergeCell ref="B265:B266"/>
    <mergeCell ref="C265:D265"/>
    <mergeCell ref="E265:F265"/>
    <mergeCell ref="G265:H265"/>
    <mergeCell ref="I265:J265"/>
    <mergeCell ref="B91:B92"/>
    <mergeCell ref="C91:C92"/>
    <mergeCell ref="D91:D92"/>
    <mergeCell ref="E67:F67"/>
    <mergeCell ref="H67:I67"/>
    <mergeCell ref="B80:B81"/>
    <mergeCell ref="C80:E80"/>
    <mergeCell ref="F80:H8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T287"/>
  <sheetViews>
    <sheetView zoomScale="80" zoomScaleNormal="80" workbookViewId="0"/>
  </sheetViews>
  <sheetFormatPr defaultRowHeight="16.5" x14ac:dyDescent="0.3"/>
  <cols>
    <col min="1" max="1" width="11.7109375" style="324" customWidth="1"/>
    <col min="2" max="2" width="32.140625" style="59" customWidth="1"/>
    <col min="3" max="3" width="18.85546875" style="3" customWidth="1"/>
    <col min="4" max="4" width="14.7109375" style="3" customWidth="1"/>
    <col min="5" max="5" width="14.42578125" style="3" customWidth="1"/>
    <col min="6" max="6" width="16" style="3" customWidth="1"/>
    <col min="7" max="7" width="19.140625" style="3" customWidth="1"/>
    <col min="8" max="8" width="13.7109375" style="3" customWidth="1"/>
    <col min="9" max="9" width="16.28515625" style="3" customWidth="1"/>
    <col min="10" max="10" width="18.7109375" style="3" customWidth="1"/>
    <col min="11" max="14" width="13" style="3" bestFit="1" customWidth="1"/>
    <col min="15" max="15" width="12.140625" style="3" customWidth="1"/>
    <col min="16" max="16384" width="9.140625" style="3"/>
  </cols>
  <sheetData>
    <row r="2" spans="1:12" ht="17.25" thickBot="1" x14ac:dyDescent="0.35">
      <c r="A2" s="577"/>
      <c r="B2" s="6" t="s">
        <v>2059</v>
      </c>
    </row>
    <row r="3" spans="1:12" ht="50.25" thickBot="1" x14ac:dyDescent="0.35">
      <c r="B3" s="113"/>
      <c r="C3" s="103" t="s">
        <v>1175</v>
      </c>
      <c r="D3" s="103" t="s">
        <v>1204</v>
      </c>
    </row>
    <row r="4" spans="1:12" ht="17.25" thickBot="1" x14ac:dyDescent="0.35">
      <c r="B4" s="522">
        <v>2020</v>
      </c>
      <c r="C4" s="62">
        <v>3489</v>
      </c>
      <c r="D4" s="62">
        <v>280736</v>
      </c>
      <c r="E4" s="57"/>
    </row>
    <row r="5" spans="1:12" ht="17.25" thickBot="1" x14ac:dyDescent="0.35">
      <c r="B5" s="522">
        <v>2021</v>
      </c>
      <c r="C5" s="62">
        <v>3109</v>
      </c>
      <c r="D5" s="62">
        <v>258455</v>
      </c>
      <c r="E5" s="57"/>
    </row>
    <row r="6" spans="1:12" x14ac:dyDescent="0.3">
      <c r="B6" s="224" t="s">
        <v>90</v>
      </c>
      <c r="C6" s="57"/>
      <c r="D6" s="57"/>
      <c r="E6" s="57"/>
    </row>
    <row r="7" spans="1:12" x14ac:dyDescent="0.3">
      <c r="B7" s="225"/>
    </row>
    <row r="8" spans="1:12" ht="17.25" thickBot="1" x14ac:dyDescent="0.35">
      <c r="A8" s="577"/>
      <c r="B8" s="6" t="s">
        <v>2060</v>
      </c>
    </row>
    <row r="9" spans="1:12" ht="66.75" thickBot="1" x14ac:dyDescent="0.35">
      <c r="B9" s="868" t="s">
        <v>432</v>
      </c>
      <c r="C9" s="888"/>
      <c r="D9" s="989"/>
      <c r="E9" s="337" t="s">
        <v>1205</v>
      </c>
      <c r="F9" s="327" t="s">
        <v>1206</v>
      </c>
      <c r="G9" s="327" t="s">
        <v>433</v>
      </c>
      <c r="H9" s="327" t="s">
        <v>434</v>
      </c>
      <c r="I9" s="327" t="s">
        <v>435</v>
      </c>
      <c r="J9" s="327" t="s">
        <v>436</v>
      </c>
      <c r="K9" s="327" t="s">
        <v>16</v>
      </c>
    </row>
    <row r="10" spans="1:12" ht="17.25" thickBot="1" x14ac:dyDescent="0.35">
      <c r="B10" s="972" t="s">
        <v>437</v>
      </c>
      <c r="C10" s="992" t="s">
        <v>16</v>
      </c>
      <c r="D10" s="993"/>
      <c r="E10" s="381">
        <v>134</v>
      </c>
      <c r="F10" s="381">
        <v>54</v>
      </c>
      <c r="G10" s="381">
        <v>118</v>
      </c>
      <c r="H10" s="381">
        <v>26</v>
      </c>
      <c r="I10" s="381">
        <v>3</v>
      </c>
      <c r="J10" s="381">
        <v>917</v>
      </c>
      <c r="K10" s="414">
        <v>1252</v>
      </c>
      <c r="L10" s="57"/>
    </row>
    <row r="11" spans="1:12" ht="17.25" thickBot="1" x14ac:dyDescent="0.35">
      <c r="B11" s="973"/>
      <c r="C11" s="972" t="s">
        <v>438</v>
      </c>
      <c r="D11" s="471" t="s">
        <v>1416</v>
      </c>
      <c r="E11" s="519">
        <v>38</v>
      </c>
      <c r="F11" s="519">
        <v>15</v>
      </c>
      <c r="G11" s="519">
        <v>9</v>
      </c>
      <c r="H11" s="519">
        <v>3</v>
      </c>
      <c r="I11" s="519">
        <v>1</v>
      </c>
      <c r="J11" s="519">
        <v>365</v>
      </c>
      <c r="K11" s="518">
        <v>431</v>
      </c>
      <c r="L11" s="57"/>
    </row>
    <row r="12" spans="1:12" ht="17.25" thickBot="1" x14ac:dyDescent="0.35">
      <c r="B12" s="973"/>
      <c r="C12" s="973"/>
      <c r="D12" s="471" t="s">
        <v>1417</v>
      </c>
      <c r="E12" s="519">
        <v>80</v>
      </c>
      <c r="F12" s="519">
        <v>29</v>
      </c>
      <c r="G12" s="519">
        <v>60</v>
      </c>
      <c r="H12" s="519">
        <v>17</v>
      </c>
      <c r="I12" s="519">
        <v>2</v>
      </c>
      <c r="J12" s="519">
        <v>441</v>
      </c>
      <c r="K12" s="518">
        <v>629</v>
      </c>
      <c r="L12" s="57"/>
    </row>
    <row r="13" spans="1:12" ht="17.25" thickBot="1" x14ac:dyDescent="0.35">
      <c r="B13" s="974"/>
      <c r="C13" s="974"/>
      <c r="D13" s="471" t="s">
        <v>1418</v>
      </c>
      <c r="E13" s="519">
        <v>16</v>
      </c>
      <c r="F13" s="519">
        <v>10</v>
      </c>
      <c r="G13" s="519">
        <v>49</v>
      </c>
      <c r="H13" s="519">
        <v>6</v>
      </c>
      <c r="I13" s="519">
        <v>0</v>
      </c>
      <c r="J13" s="519">
        <v>111</v>
      </c>
      <c r="K13" s="518">
        <v>192</v>
      </c>
      <c r="L13" s="57"/>
    </row>
    <row r="14" spans="1:12" ht="17.25" thickBot="1" x14ac:dyDescent="0.35">
      <c r="B14" s="990" t="s">
        <v>439</v>
      </c>
      <c r="C14" s="991"/>
      <c r="D14" s="472" t="s">
        <v>440</v>
      </c>
      <c r="E14" s="519">
        <v>19</v>
      </c>
      <c r="F14" s="473">
        <v>5</v>
      </c>
      <c r="G14" s="473">
        <v>27</v>
      </c>
      <c r="H14" s="473">
        <v>0</v>
      </c>
      <c r="I14" s="473">
        <v>0</v>
      </c>
      <c r="J14" s="473">
        <v>24</v>
      </c>
      <c r="K14" s="474">
        <v>75</v>
      </c>
      <c r="L14" s="57"/>
    </row>
    <row r="15" spans="1:12" x14ac:dyDescent="0.3">
      <c r="B15" s="225" t="s">
        <v>174</v>
      </c>
      <c r="E15" s="336"/>
    </row>
    <row r="16" spans="1:12" x14ac:dyDescent="0.3">
      <c r="B16" s="225"/>
    </row>
    <row r="17" spans="1:16" ht="17.25" thickBot="1" x14ac:dyDescent="0.35">
      <c r="A17" s="577"/>
      <c r="B17" s="6" t="s">
        <v>1503</v>
      </c>
    </row>
    <row r="18" spans="1:16" ht="17.25" thickBot="1" x14ac:dyDescent="0.35">
      <c r="B18" s="901" t="s">
        <v>441</v>
      </c>
      <c r="C18" s="902"/>
      <c r="D18" s="329">
        <v>2021</v>
      </c>
      <c r="J18" s="485"/>
      <c r="K18" s="485"/>
      <c r="L18" s="479"/>
      <c r="M18" s="479"/>
      <c r="N18" s="123"/>
      <c r="O18" s="123"/>
      <c r="P18" s="123"/>
    </row>
    <row r="19" spans="1:16" ht="17.25" thickBot="1" x14ac:dyDescent="0.35">
      <c r="B19" s="985" t="s">
        <v>1419</v>
      </c>
      <c r="C19" s="985"/>
      <c r="D19" s="475">
        <v>4637</v>
      </c>
      <c r="E19" s="57"/>
      <c r="J19" s="486"/>
      <c r="K19" s="486"/>
      <c r="L19" s="480"/>
      <c r="M19" s="481"/>
      <c r="N19" s="123"/>
      <c r="O19" s="123"/>
      <c r="P19" s="123"/>
    </row>
    <row r="20" spans="1:16" ht="17.25" thickBot="1" x14ac:dyDescent="0.35">
      <c r="B20" s="985" t="s">
        <v>1420</v>
      </c>
      <c r="C20" s="985"/>
      <c r="D20" s="476">
        <v>22</v>
      </c>
      <c r="E20" s="57"/>
      <c r="J20" s="486"/>
      <c r="K20" s="486"/>
      <c r="L20" s="480"/>
      <c r="M20" s="481"/>
      <c r="N20" s="123"/>
      <c r="O20" s="123"/>
      <c r="P20" s="123"/>
    </row>
    <row r="21" spans="1:16" ht="17.25" thickBot="1" x14ac:dyDescent="0.35">
      <c r="B21" s="986" t="s">
        <v>1421</v>
      </c>
      <c r="C21" s="986"/>
      <c r="D21" s="476">
        <v>24</v>
      </c>
      <c r="E21" s="57"/>
      <c r="J21" s="486"/>
      <c r="K21" s="486"/>
      <c r="L21" s="480"/>
      <c r="M21" s="481"/>
      <c r="N21" s="123"/>
      <c r="O21" s="123"/>
      <c r="P21" s="123"/>
    </row>
    <row r="22" spans="1:16" ht="17.25" thickBot="1" x14ac:dyDescent="0.35">
      <c r="B22" s="986" t="s">
        <v>443</v>
      </c>
      <c r="C22" s="986"/>
      <c r="D22" s="476">
        <v>3</v>
      </c>
      <c r="E22" s="57"/>
      <c r="J22" s="486"/>
      <c r="K22" s="486"/>
      <c r="L22" s="480"/>
      <c r="M22" s="481"/>
      <c r="N22" s="123"/>
      <c r="O22" s="123"/>
      <c r="P22" s="123"/>
    </row>
    <row r="23" spans="1:16" ht="17.25" thickBot="1" x14ac:dyDescent="0.35">
      <c r="B23" s="987" t="s">
        <v>1422</v>
      </c>
      <c r="C23" s="987"/>
      <c r="D23" s="475">
        <v>43</v>
      </c>
      <c r="E23" s="57"/>
      <c r="J23" s="486"/>
      <c r="K23" s="486"/>
      <c r="L23" s="482"/>
      <c r="M23" s="483"/>
      <c r="N23" s="123"/>
      <c r="O23" s="123"/>
      <c r="P23" s="123"/>
    </row>
    <row r="24" spans="1:16" ht="17.25" thickBot="1" x14ac:dyDescent="0.35">
      <c r="B24" s="986" t="s">
        <v>442</v>
      </c>
      <c r="C24" s="986"/>
      <c r="D24" s="476">
        <v>63</v>
      </c>
      <c r="E24" s="57"/>
      <c r="J24" s="486"/>
      <c r="K24" s="484"/>
      <c r="L24" s="480"/>
      <c r="M24" s="481"/>
      <c r="N24" s="123"/>
      <c r="O24" s="123"/>
      <c r="P24" s="123"/>
    </row>
    <row r="25" spans="1:16" ht="17.25" thickBot="1" x14ac:dyDescent="0.35">
      <c r="B25" s="988" t="s">
        <v>444</v>
      </c>
      <c r="C25" s="477" t="s">
        <v>1423</v>
      </c>
      <c r="D25" s="476">
        <v>404</v>
      </c>
      <c r="E25" s="57"/>
      <c r="J25" s="486"/>
      <c r="K25" s="484"/>
      <c r="L25" s="480"/>
      <c r="M25" s="481"/>
      <c r="N25" s="123"/>
      <c r="O25" s="123"/>
      <c r="P25" s="123"/>
    </row>
    <row r="26" spans="1:16" ht="17.25" thickBot="1" x14ac:dyDescent="0.35">
      <c r="B26" s="988"/>
      <c r="C26" s="478" t="s">
        <v>445</v>
      </c>
      <c r="D26" s="476">
        <v>17</v>
      </c>
      <c r="E26" s="57"/>
      <c r="J26" s="123"/>
      <c r="K26" s="123"/>
      <c r="L26" s="123"/>
      <c r="M26" s="123"/>
      <c r="N26" s="123"/>
      <c r="O26" s="123"/>
      <c r="P26" s="123"/>
    </row>
    <row r="27" spans="1:16" x14ac:dyDescent="0.3">
      <c r="B27" s="224" t="s">
        <v>174</v>
      </c>
      <c r="C27" s="57"/>
      <c r="D27" s="57"/>
      <c r="E27" s="57"/>
      <c r="G27" s="284"/>
      <c r="H27" s="47"/>
      <c r="I27" s="169"/>
      <c r="J27" s="123"/>
      <c r="K27" s="123"/>
      <c r="L27" s="123"/>
      <c r="M27" s="123"/>
      <c r="N27" s="123"/>
      <c r="O27" s="123"/>
      <c r="P27" s="123"/>
    </row>
    <row r="28" spans="1:16" x14ac:dyDescent="0.3">
      <c r="B28" s="225" t="s">
        <v>1759</v>
      </c>
      <c r="G28" s="284"/>
      <c r="H28" s="47"/>
      <c r="I28" s="169"/>
      <c r="J28" s="123"/>
      <c r="K28" s="123"/>
      <c r="L28" s="123"/>
      <c r="M28" s="123"/>
      <c r="N28" s="123"/>
      <c r="O28" s="123"/>
      <c r="P28" s="123"/>
    </row>
    <row r="30" spans="1:16" x14ac:dyDescent="0.3">
      <c r="B30" s="6"/>
    </row>
    <row r="31" spans="1:16" ht="17.25" thickBot="1" x14ac:dyDescent="0.35">
      <c r="A31" s="577"/>
      <c r="B31" s="6" t="s">
        <v>1592</v>
      </c>
    </row>
    <row r="32" spans="1:16" ht="17.25" thickBot="1" x14ac:dyDescent="0.35">
      <c r="B32" s="83" t="s">
        <v>446</v>
      </c>
      <c r="C32" s="103">
        <v>2020</v>
      </c>
      <c r="D32" s="103">
        <v>2021</v>
      </c>
    </row>
    <row r="33" spans="1:11" ht="17.25" thickBot="1" x14ac:dyDescent="0.35">
      <c r="A33" s="98"/>
      <c r="B33" s="389" t="s">
        <v>1424</v>
      </c>
      <c r="C33" s="379">
        <v>662</v>
      </c>
      <c r="D33" s="379">
        <v>668</v>
      </c>
      <c r="E33" s="57"/>
    </row>
    <row r="34" spans="1:11" ht="17.25" thickBot="1" x14ac:dyDescent="0.35">
      <c r="A34" s="98"/>
      <c r="B34" s="418" t="s">
        <v>447</v>
      </c>
      <c r="C34" s="379">
        <v>291</v>
      </c>
      <c r="D34" s="379">
        <v>291</v>
      </c>
      <c r="E34" s="57"/>
    </row>
    <row r="35" spans="1:11" ht="17.25" thickBot="1" x14ac:dyDescent="0.35">
      <c r="A35" s="98"/>
      <c r="B35" s="418" t="s">
        <v>448</v>
      </c>
      <c r="C35" s="379">
        <v>153</v>
      </c>
      <c r="D35" s="379">
        <v>159</v>
      </c>
      <c r="E35" s="57"/>
    </row>
    <row r="36" spans="1:11" x14ac:dyDescent="0.3">
      <c r="A36" s="98"/>
      <c r="B36" s="224" t="s">
        <v>449</v>
      </c>
      <c r="C36" s="57"/>
      <c r="D36" s="57"/>
      <c r="E36" s="57"/>
    </row>
    <row r="37" spans="1:11" x14ac:dyDescent="0.3">
      <c r="B37" s="228"/>
    </row>
    <row r="38" spans="1:11" ht="17.25" thickBot="1" x14ac:dyDescent="0.35">
      <c r="A38" s="577"/>
      <c r="B38" s="6" t="s">
        <v>1504</v>
      </c>
    </row>
    <row r="39" spans="1:11" ht="33.75" thickBot="1" x14ac:dyDescent="0.35">
      <c r="B39" s="83" t="s">
        <v>450</v>
      </c>
      <c r="C39" s="328">
        <v>2020</v>
      </c>
      <c r="D39" s="328">
        <v>2021</v>
      </c>
    </row>
    <row r="40" spans="1:11" ht="17.25" thickBot="1" x14ac:dyDescent="0.35">
      <c r="B40" s="418" t="s">
        <v>1425</v>
      </c>
      <c r="C40" s="383">
        <v>1426</v>
      </c>
      <c r="D40" s="383">
        <v>1401</v>
      </c>
      <c r="G40" s="14"/>
    </row>
    <row r="41" spans="1:11" ht="17.25" thickBot="1" x14ac:dyDescent="0.35">
      <c r="B41" s="418" t="s">
        <v>451</v>
      </c>
      <c r="C41" s="383">
        <v>2719</v>
      </c>
      <c r="D41" s="383">
        <v>2673</v>
      </c>
      <c r="G41" s="14"/>
    </row>
    <row r="42" spans="1:11" ht="17.25" thickBot="1" x14ac:dyDescent="0.35">
      <c r="B42" s="418" t="s">
        <v>452</v>
      </c>
      <c r="C42" s="379">
        <v>841</v>
      </c>
      <c r="D42" s="379">
        <v>854</v>
      </c>
    </row>
    <row r="43" spans="1:11" x14ac:dyDescent="0.3">
      <c r="B43" s="225" t="s">
        <v>449</v>
      </c>
    </row>
    <row r="44" spans="1:11" x14ac:dyDescent="0.3">
      <c r="B44" s="6"/>
    </row>
    <row r="45" spans="1:11" ht="17.25" thickBot="1" x14ac:dyDescent="0.35">
      <c r="A45" s="577"/>
      <c r="B45" s="6" t="s">
        <v>2061</v>
      </c>
    </row>
    <row r="46" spans="1:11" ht="33.75" thickBot="1" x14ac:dyDescent="0.35">
      <c r="B46" s="83" t="s">
        <v>155</v>
      </c>
      <c r="C46" s="103" t="s">
        <v>175</v>
      </c>
      <c r="D46" s="103" t="s">
        <v>176</v>
      </c>
      <c r="E46" s="103" t="s">
        <v>177</v>
      </c>
      <c r="F46" s="103" t="s">
        <v>16</v>
      </c>
    </row>
    <row r="47" spans="1:11" ht="17.25" thickBot="1" x14ac:dyDescent="0.35">
      <c r="B47" s="410">
        <v>2020</v>
      </c>
      <c r="C47" s="383">
        <v>6879</v>
      </c>
      <c r="D47" s="383">
        <v>1183</v>
      </c>
      <c r="E47" s="379">
        <v>640</v>
      </c>
      <c r="F47" s="414">
        <v>8702</v>
      </c>
      <c r="G47" s="301"/>
      <c r="H47" s="14"/>
      <c r="I47" s="14"/>
      <c r="K47" s="14"/>
    </row>
    <row r="48" spans="1:11" ht="17.25" thickBot="1" x14ac:dyDescent="0.35">
      <c r="B48" s="410">
        <v>2021</v>
      </c>
      <c r="C48" s="383">
        <v>7042</v>
      </c>
      <c r="D48" s="383">
        <v>1118</v>
      </c>
      <c r="E48" s="379">
        <v>665</v>
      </c>
      <c r="F48" s="414">
        <v>8825</v>
      </c>
      <c r="G48" s="301"/>
      <c r="H48" s="14"/>
      <c r="I48" s="14"/>
      <c r="K48" s="14"/>
    </row>
    <row r="49" spans="1:9" x14ac:dyDescent="0.3">
      <c r="B49" s="225" t="s">
        <v>1760</v>
      </c>
    </row>
    <row r="50" spans="1:9" x14ac:dyDescent="0.3">
      <c r="B50" s="6"/>
    </row>
    <row r="51" spans="1:9" ht="17.25" thickBot="1" x14ac:dyDescent="0.35">
      <c r="A51" s="577"/>
      <c r="B51" s="6" t="s">
        <v>2062</v>
      </c>
    </row>
    <row r="52" spans="1:9" ht="17.25" thickBot="1" x14ac:dyDescent="0.35">
      <c r="B52" s="66" t="s">
        <v>155</v>
      </c>
      <c r="C52" s="80" t="s">
        <v>23</v>
      </c>
      <c r="D52" s="80" t="s">
        <v>453</v>
      </c>
      <c r="E52" s="80" t="s">
        <v>454</v>
      </c>
    </row>
    <row r="53" spans="1:9" ht="17.25" thickBot="1" x14ac:dyDescent="0.35">
      <c r="B53" s="377">
        <v>2020</v>
      </c>
      <c r="C53" s="385">
        <v>6979</v>
      </c>
      <c r="D53" s="385">
        <v>14666</v>
      </c>
      <c r="E53" s="385">
        <v>40275</v>
      </c>
    </row>
    <row r="54" spans="1:9" ht="17.25" thickBot="1" x14ac:dyDescent="0.35">
      <c r="B54" s="377">
        <v>2021</v>
      </c>
      <c r="C54" s="385">
        <v>7462</v>
      </c>
      <c r="D54" s="385">
        <v>15632</v>
      </c>
      <c r="E54" s="385">
        <v>43881</v>
      </c>
      <c r="G54" s="14"/>
      <c r="H54" s="14"/>
      <c r="I54" s="14"/>
    </row>
    <row r="55" spans="1:9" x14ac:dyDescent="0.3">
      <c r="B55" s="228" t="s">
        <v>1760</v>
      </c>
    </row>
    <row r="56" spans="1:9" x14ac:dyDescent="0.3">
      <c r="B56" s="6"/>
    </row>
    <row r="57" spans="1:9" x14ac:dyDescent="0.3">
      <c r="B57" s="6"/>
    </row>
    <row r="58" spans="1:9" ht="17.25" thickBot="1" x14ac:dyDescent="0.35">
      <c r="A58" s="860"/>
      <c r="B58" s="6" t="s">
        <v>1986</v>
      </c>
    </row>
    <row r="59" spans="1:9" ht="17.25" thickBot="1" x14ac:dyDescent="0.35">
      <c r="A59" s="98"/>
      <c r="B59" s="66"/>
      <c r="C59" s="868" t="s">
        <v>1593</v>
      </c>
      <c r="D59" s="869"/>
      <c r="E59" s="881" t="s">
        <v>1840</v>
      </c>
      <c r="F59" s="882"/>
    </row>
    <row r="60" spans="1:9" ht="17.25" thickBot="1" x14ac:dyDescent="0.35">
      <c r="B60" s="81" t="s">
        <v>455</v>
      </c>
      <c r="C60" s="69" t="s">
        <v>23</v>
      </c>
      <c r="D60" s="69" t="s">
        <v>454</v>
      </c>
      <c r="E60" s="85" t="s">
        <v>23</v>
      </c>
      <c r="F60" s="85" t="s">
        <v>454</v>
      </c>
    </row>
    <row r="61" spans="1:9" ht="17.25" thickBot="1" x14ac:dyDescent="0.35">
      <c r="B61" s="389" t="s">
        <v>456</v>
      </c>
      <c r="C61" s="383">
        <v>1791</v>
      </c>
      <c r="D61" s="383">
        <v>9008</v>
      </c>
      <c r="E61" s="383">
        <v>1902</v>
      </c>
      <c r="F61" s="383">
        <v>9646</v>
      </c>
      <c r="G61" s="57"/>
      <c r="H61" s="14"/>
      <c r="I61" s="14"/>
    </row>
    <row r="62" spans="1:9" ht="17.25" thickBot="1" x14ac:dyDescent="0.35">
      <c r="B62" s="389" t="s">
        <v>457</v>
      </c>
      <c r="C62" s="383">
        <v>2561</v>
      </c>
      <c r="D62" s="383">
        <v>15414</v>
      </c>
      <c r="E62" s="383">
        <v>2724</v>
      </c>
      <c r="F62" s="383">
        <v>17958</v>
      </c>
      <c r="G62" s="57"/>
      <c r="H62" s="14"/>
      <c r="I62" s="14"/>
    </row>
    <row r="63" spans="1:9" ht="17.25" thickBot="1" x14ac:dyDescent="0.35">
      <c r="B63" s="389" t="s">
        <v>458</v>
      </c>
      <c r="C63" s="379">
        <v>647</v>
      </c>
      <c r="D63" s="383">
        <v>3387</v>
      </c>
      <c r="E63" s="379">
        <v>679</v>
      </c>
      <c r="F63" s="383">
        <v>3379</v>
      </c>
      <c r="G63" s="57"/>
      <c r="I63" s="14"/>
    </row>
    <row r="64" spans="1:9" ht="17.25" thickBot="1" x14ac:dyDescent="0.35">
      <c r="B64" s="389" t="s">
        <v>459</v>
      </c>
      <c r="C64" s="379">
        <v>693</v>
      </c>
      <c r="D64" s="383">
        <v>3856</v>
      </c>
      <c r="E64" s="379">
        <v>820</v>
      </c>
      <c r="F64" s="383">
        <v>3757</v>
      </c>
      <c r="G64" s="57"/>
      <c r="I64" s="14"/>
    </row>
    <row r="65" spans="1:9" ht="17.25" thickBot="1" x14ac:dyDescent="0.35">
      <c r="B65" s="389" t="s">
        <v>460</v>
      </c>
      <c r="C65" s="383">
        <v>777</v>
      </c>
      <c r="D65" s="383">
        <v>6504</v>
      </c>
      <c r="E65" s="383">
        <v>771</v>
      </c>
      <c r="F65" s="383">
        <v>6741</v>
      </c>
      <c r="G65" s="57"/>
      <c r="H65" s="14"/>
      <c r="I65" s="14"/>
    </row>
    <row r="66" spans="1:9" ht="17.25" thickBot="1" x14ac:dyDescent="0.35">
      <c r="B66" s="389" t="s">
        <v>461</v>
      </c>
      <c r="C66" s="379">
        <v>287</v>
      </c>
      <c r="D66" s="379">
        <v>812</v>
      </c>
      <c r="E66" s="379">
        <v>317</v>
      </c>
      <c r="F66" s="379">
        <v>936</v>
      </c>
      <c r="G66" s="57"/>
    </row>
    <row r="67" spans="1:9" ht="17.25" thickBot="1" x14ac:dyDescent="0.35">
      <c r="B67" s="389" t="s">
        <v>462</v>
      </c>
      <c r="C67" s="379">
        <v>122</v>
      </c>
      <c r="D67" s="383">
        <v>855</v>
      </c>
      <c r="E67" s="379">
        <v>141</v>
      </c>
      <c r="F67" s="383">
        <v>1158</v>
      </c>
      <c r="G67" s="57"/>
    </row>
    <row r="68" spans="1:9" ht="17.25" thickBot="1" x14ac:dyDescent="0.35">
      <c r="B68" s="389" t="s">
        <v>463</v>
      </c>
      <c r="C68" s="379">
        <v>2</v>
      </c>
      <c r="D68" s="383">
        <v>0</v>
      </c>
      <c r="E68" s="379">
        <v>0</v>
      </c>
      <c r="F68" s="383">
        <v>0</v>
      </c>
      <c r="G68" s="57"/>
      <c r="I68" s="14"/>
    </row>
    <row r="69" spans="1:9" ht="17.25" thickBot="1" x14ac:dyDescent="0.35">
      <c r="B69" s="389" t="s">
        <v>464</v>
      </c>
      <c r="C69" s="379">
        <v>99</v>
      </c>
      <c r="D69" s="379">
        <v>439</v>
      </c>
      <c r="E69" s="379">
        <v>108</v>
      </c>
      <c r="F69" s="379">
        <v>306</v>
      </c>
      <c r="G69" s="57"/>
    </row>
    <row r="70" spans="1:9" ht="17.25" thickBot="1" x14ac:dyDescent="0.35">
      <c r="B70" s="450" t="s">
        <v>318</v>
      </c>
      <c r="C70" s="414">
        <v>6979</v>
      </c>
      <c r="D70" s="414">
        <v>40275</v>
      </c>
      <c r="E70" s="414">
        <f>SUM(E61:E69)</f>
        <v>7462</v>
      </c>
      <c r="F70" s="414">
        <f>SUM(F61:F69)</f>
        <v>43881</v>
      </c>
      <c r="G70" s="57"/>
      <c r="H70" s="14"/>
      <c r="I70" s="14"/>
    </row>
    <row r="71" spans="1:9" x14ac:dyDescent="0.3">
      <c r="B71" s="225" t="s">
        <v>1760</v>
      </c>
      <c r="C71" s="57"/>
      <c r="D71" s="57"/>
      <c r="E71" s="57"/>
      <c r="F71" s="57"/>
      <c r="G71" s="57"/>
    </row>
    <row r="72" spans="1:9" x14ac:dyDescent="0.3">
      <c r="A72" s="855"/>
      <c r="B72" s="854"/>
    </row>
    <row r="73" spans="1:9" ht="17.25" thickBot="1" x14ac:dyDescent="0.35">
      <c r="A73" s="855"/>
      <c r="B73" s="249" t="s">
        <v>2296</v>
      </c>
    </row>
    <row r="74" spans="1:9" ht="198.75" thickBot="1" x14ac:dyDescent="0.35">
      <c r="B74" s="83" t="s">
        <v>1207</v>
      </c>
      <c r="C74" s="103" t="s">
        <v>1208</v>
      </c>
      <c r="D74" s="103" t="s">
        <v>1209</v>
      </c>
    </row>
    <row r="75" spans="1:9" ht="17.25" thickBot="1" x14ac:dyDescent="0.35">
      <c r="B75" s="112" t="s">
        <v>1210</v>
      </c>
      <c r="C75" s="619">
        <v>116</v>
      </c>
      <c r="D75" s="619">
        <v>77</v>
      </c>
    </row>
    <row r="76" spans="1:9" ht="17.25" thickBot="1" x14ac:dyDescent="0.35">
      <c r="B76" s="112" t="s">
        <v>1211</v>
      </c>
      <c r="C76" s="619">
        <v>261</v>
      </c>
      <c r="D76" s="619">
        <v>174</v>
      </c>
    </row>
    <row r="77" spans="1:9" ht="17.25" thickBot="1" x14ac:dyDescent="0.35">
      <c r="B77" s="112" t="s">
        <v>1212</v>
      </c>
      <c r="C77" s="619">
        <v>348</v>
      </c>
      <c r="D77" s="619">
        <v>232</v>
      </c>
    </row>
    <row r="78" spans="1:9" ht="17.25" thickBot="1" x14ac:dyDescent="0.35">
      <c r="B78" s="112" t="s">
        <v>1213</v>
      </c>
      <c r="C78" s="619">
        <v>493</v>
      </c>
      <c r="D78" s="619">
        <v>329</v>
      </c>
    </row>
    <row r="79" spans="1:9" ht="17.25" thickBot="1" x14ac:dyDescent="0.35">
      <c r="B79" s="112" t="s">
        <v>1214</v>
      </c>
      <c r="C79" s="619">
        <v>609</v>
      </c>
      <c r="D79" s="619">
        <v>406</v>
      </c>
    </row>
    <row r="80" spans="1:9" x14ac:dyDescent="0.3">
      <c r="B80" s="228"/>
    </row>
    <row r="81" spans="1:14" x14ac:dyDescent="0.3">
      <c r="B81" s="3"/>
    </row>
    <row r="82" spans="1:14" ht="17.25" thickBot="1" x14ac:dyDescent="0.35">
      <c r="B82" s="6" t="s">
        <v>1505</v>
      </c>
    </row>
    <row r="83" spans="1:14" ht="99.75" thickBot="1" x14ac:dyDescent="0.35">
      <c r="B83" s="83" t="s">
        <v>1215</v>
      </c>
      <c r="C83" s="103" t="s">
        <v>1216</v>
      </c>
      <c r="D83" s="103" t="s">
        <v>1217</v>
      </c>
    </row>
    <row r="84" spans="1:14" ht="33.75" thickBot="1" x14ac:dyDescent="0.35">
      <c r="B84" s="112" t="s">
        <v>484</v>
      </c>
      <c r="C84" s="619" t="s">
        <v>2297</v>
      </c>
      <c r="D84" s="619" t="s">
        <v>2298</v>
      </c>
    </row>
    <row r="85" spans="1:14" ht="33.75" thickBot="1" x14ac:dyDescent="0.35">
      <c r="B85" s="112" t="s">
        <v>487</v>
      </c>
      <c r="C85" s="619" t="s">
        <v>2297</v>
      </c>
      <c r="D85" s="619" t="s">
        <v>2298</v>
      </c>
    </row>
    <row r="86" spans="1:14" ht="33.75" thickBot="1" x14ac:dyDescent="0.35">
      <c r="B86" s="112" t="s">
        <v>495</v>
      </c>
      <c r="C86" s="619" t="s">
        <v>2297</v>
      </c>
      <c r="D86" s="619" t="s">
        <v>2298</v>
      </c>
    </row>
    <row r="87" spans="1:14" ht="33.75" thickBot="1" x14ac:dyDescent="0.35">
      <c r="B87" s="112" t="s">
        <v>480</v>
      </c>
      <c r="C87" s="619" t="s">
        <v>2297</v>
      </c>
      <c r="D87" s="619" t="s">
        <v>2298</v>
      </c>
    </row>
    <row r="88" spans="1:14" x14ac:dyDescent="0.3">
      <c r="B88" s="228"/>
    </row>
    <row r="89" spans="1:14" x14ac:dyDescent="0.3">
      <c r="A89" s="32"/>
      <c r="B89" s="408" t="s">
        <v>1928</v>
      </c>
    </row>
    <row r="90" spans="1:14" ht="16.5" customHeight="1" x14ac:dyDescent="0.3">
      <c r="A90" s="32"/>
      <c r="B90" s="981" t="s">
        <v>1929</v>
      </c>
      <c r="C90" s="982" t="s">
        <v>1930</v>
      </c>
      <c r="D90" s="983"/>
      <c r="E90" s="981"/>
      <c r="F90" s="937" t="s">
        <v>1218</v>
      </c>
      <c r="G90" s="938"/>
      <c r="H90" s="938"/>
      <c r="I90" s="938"/>
      <c r="J90" s="938"/>
      <c r="K90" s="938"/>
      <c r="L90" s="938"/>
      <c r="M90" s="938"/>
      <c r="N90" s="938"/>
    </row>
    <row r="91" spans="1:14" x14ac:dyDescent="0.3">
      <c r="B91" s="981"/>
      <c r="C91" s="937"/>
      <c r="D91" s="938"/>
      <c r="E91" s="984"/>
      <c r="F91" s="939" t="s">
        <v>1931</v>
      </c>
      <c r="G91" s="940"/>
      <c r="H91" s="941"/>
      <c r="I91" s="939" t="s">
        <v>1932</v>
      </c>
      <c r="J91" s="940"/>
      <c r="K91" s="941"/>
      <c r="L91" s="942" t="s">
        <v>1933</v>
      </c>
      <c r="M91" s="940"/>
      <c r="N91" s="940"/>
    </row>
    <row r="92" spans="1:14" ht="50.25" thickBot="1" x14ac:dyDescent="0.35">
      <c r="B92" s="783"/>
      <c r="C92" s="784" t="s">
        <v>1934</v>
      </c>
      <c r="D92" s="784" t="s">
        <v>1935</v>
      </c>
      <c r="E92" s="784" t="s">
        <v>1426</v>
      </c>
      <c r="F92" s="784" t="s">
        <v>1934</v>
      </c>
      <c r="G92" s="784" t="s">
        <v>1935</v>
      </c>
      <c r="H92" s="785" t="s">
        <v>1426</v>
      </c>
      <c r="I92" s="784" t="s">
        <v>1934</v>
      </c>
      <c r="J92" s="784" t="s">
        <v>1935</v>
      </c>
      <c r="K92" s="784" t="s">
        <v>1426</v>
      </c>
      <c r="L92" s="784" t="s">
        <v>1934</v>
      </c>
      <c r="M92" s="782" t="s">
        <v>1935</v>
      </c>
      <c r="N92" s="781" t="s">
        <v>1426</v>
      </c>
    </row>
    <row r="93" spans="1:14" ht="17.25" thickBot="1" x14ac:dyDescent="0.35">
      <c r="B93" s="230" t="s">
        <v>1936</v>
      </c>
      <c r="C93" s="235" t="s">
        <v>1937</v>
      </c>
      <c r="D93" s="235">
        <v>5635</v>
      </c>
      <c r="E93" s="235">
        <v>88599</v>
      </c>
      <c r="F93" s="235" t="s">
        <v>1938</v>
      </c>
      <c r="G93" s="235">
        <v>2393</v>
      </c>
      <c r="H93" s="762">
        <v>38903</v>
      </c>
      <c r="I93" s="235" t="s">
        <v>1939</v>
      </c>
      <c r="J93" s="235">
        <v>699</v>
      </c>
      <c r="K93" s="235">
        <v>19153</v>
      </c>
      <c r="L93" s="235" t="s">
        <v>1940</v>
      </c>
      <c r="M93" s="235">
        <v>2543</v>
      </c>
      <c r="N93" s="762">
        <v>30543</v>
      </c>
    </row>
    <row r="94" spans="1:14" ht="17.25" thickBot="1" x14ac:dyDescent="0.35">
      <c r="B94" s="339" t="s">
        <v>1428</v>
      </c>
      <c r="C94" s="235">
        <f t="shared" ref="C94:N94" si="0">SUM(C95:C103)</f>
        <v>494</v>
      </c>
      <c r="D94" s="235">
        <f t="shared" si="0"/>
        <v>774</v>
      </c>
      <c r="E94" s="235">
        <f t="shared" si="0"/>
        <v>12995</v>
      </c>
      <c r="F94" s="235">
        <f t="shared" si="0"/>
        <v>277</v>
      </c>
      <c r="G94" s="235">
        <f t="shared" si="0"/>
        <v>418</v>
      </c>
      <c r="H94" s="763">
        <f t="shared" si="0"/>
        <v>7109</v>
      </c>
      <c r="I94" s="235">
        <f t="shared" si="0"/>
        <v>23</v>
      </c>
      <c r="J94" s="235">
        <f t="shared" si="0"/>
        <v>25</v>
      </c>
      <c r="K94" s="235">
        <f t="shared" si="0"/>
        <v>380</v>
      </c>
      <c r="L94" s="235">
        <f t="shared" si="0"/>
        <v>194</v>
      </c>
      <c r="M94" s="235">
        <f t="shared" si="0"/>
        <v>331</v>
      </c>
      <c r="N94" s="763">
        <f t="shared" si="0"/>
        <v>5506</v>
      </c>
    </row>
    <row r="95" spans="1:14" ht="17.25" thickBot="1" x14ac:dyDescent="0.35">
      <c r="B95" s="230" t="s">
        <v>1941</v>
      </c>
      <c r="C95" s="235">
        <v>69</v>
      </c>
      <c r="D95" s="235">
        <v>91</v>
      </c>
      <c r="E95" s="235">
        <v>0</v>
      </c>
      <c r="F95" s="235">
        <v>33</v>
      </c>
      <c r="G95" s="235">
        <v>36</v>
      </c>
      <c r="H95" s="762">
        <v>0</v>
      </c>
      <c r="I95" s="235">
        <v>0</v>
      </c>
      <c r="J95" s="235">
        <v>0</v>
      </c>
      <c r="K95" s="235">
        <v>0</v>
      </c>
      <c r="L95" s="235">
        <v>36</v>
      </c>
      <c r="M95" s="235">
        <v>55</v>
      </c>
      <c r="N95" s="762">
        <v>0</v>
      </c>
    </row>
    <row r="96" spans="1:14" ht="17.25" thickBot="1" x14ac:dyDescent="0.35">
      <c r="B96" s="229" t="s">
        <v>1753</v>
      </c>
      <c r="C96" s="234">
        <v>19</v>
      </c>
      <c r="D96" s="234">
        <v>22</v>
      </c>
      <c r="E96" s="234">
        <v>516</v>
      </c>
      <c r="F96" s="234">
        <v>8</v>
      </c>
      <c r="G96" s="234">
        <v>8</v>
      </c>
      <c r="H96" s="711">
        <v>80</v>
      </c>
      <c r="I96" s="234">
        <v>0</v>
      </c>
      <c r="J96" s="234">
        <v>0</v>
      </c>
      <c r="K96" s="234">
        <v>0</v>
      </c>
      <c r="L96" s="234">
        <v>11</v>
      </c>
      <c r="M96" s="234">
        <v>14</v>
      </c>
      <c r="N96" s="711">
        <v>436</v>
      </c>
    </row>
    <row r="97" spans="2:14" ht="17.25" thickBot="1" x14ac:dyDescent="0.35">
      <c r="B97" s="330" t="s">
        <v>1219</v>
      </c>
      <c r="C97" s="234">
        <v>6</v>
      </c>
      <c r="D97" s="234">
        <v>6</v>
      </c>
      <c r="E97" s="234">
        <v>56</v>
      </c>
      <c r="F97" s="234">
        <v>0</v>
      </c>
      <c r="G97" s="234">
        <v>0</v>
      </c>
      <c r="H97" s="764">
        <v>0</v>
      </c>
      <c r="I97" s="234">
        <v>1</v>
      </c>
      <c r="J97" s="234">
        <v>1</v>
      </c>
      <c r="K97" s="234">
        <v>10</v>
      </c>
      <c r="L97" s="234">
        <v>5</v>
      </c>
      <c r="M97" s="234">
        <v>5</v>
      </c>
      <c r="N97" s="764">
        <v>46</v>
      </c>
    </row>
    <row r="98" spans="2:14" ht="17.25" thickBot="1" x14ac:dyDescent="0.35">
      <c r="B98" s="229" t="s">
        <v>1429</v>
      </c>
      <c r="C98" s="234">
        <v>197</v>
      </c>
      <c r="D98" s="234">
        <v>387</v>
      </c>
      <c r="E98" s="234">
        <v>6912</v>
      </c>
      <c r="F98" s="234">
        <v>156</v>
      </c>
      <c r="G98" s="234">
        <v>281</v>
      </c>
      <c r="H98" s="711">
        <v>5302</v>
      </c>
      <c r="I98" s="234">
        <v>0</v>
      </c>
      <c r="J98" s="234">
        <v>0</v>
      </c>
      <c r="K98" s="234">
        <v>0</v>
      </c>
      <c r="L98" s="234">
        <v>41</v>
      </c>
      <c r="M98" s="234">
        <v>106</v>
      </c>
      <c r="N98" s="711">
        <v>1610</v>
      </c>
    </row>
    <row r="99" spans="2:14" ht="17.25" thickBot="1" x14ac:dyDescent="0.35">
      <c r="B99" s="229" t="s">
        <v>1220</v>
      </c>
      <c r="C99" s="234">
        <v>45</v>
      </c>
      <c r="D99" s="234">
        <v>52</v>
      </c>
      <c r="E99" s="234">
        <v>1284</v>
      </c>
      <c r="F99" s="234">
        <v>30</v>
      </c>
      <c r="G99" s="234">
        <v>31</v>
      </c>
      <c r="H99" s="711">
        <v>491</v>
      </c>
      <c r="I99" s="234">
        <v>0</v>
      </c>
      <c r="J99" s="234">
        <v>0</v>
      </c>
      <c r="K99" s="234">
        <v>0</v>
      </c>
      <c r="L99" s="234">
        <v>15</v>
      </c>
      <c r="M99" s="234">
        <v>21</v>
      </c>
      <c r="N99" s="711">
        <v>793</v>
      </c>
    </row>
    <row r="100" spans="2:14" ht="17.25" thickBot="1" x14ac:dyDescent="0.35">
      <c r="B100" s="229" t="s">
        <v>1221</v>
      </c>
      <c r="C100" s="234">
        <v>79</v>
      </c>
      <c r="D100" s="234">
        <v>102</v>
      </c>
      <c r="E100" s="234">
        <v>2477</v>
      </c>
      <c r="F100" s="234">
        <v>27</v>
      </c>
      <c r="G100" s="234">
        <v>30</v>
      </c>
      <c r="H100" s="711">
        <v>635</v>
      </c>
      <c r="I100" s="234">
        <v>16</v>
      </c>
      <c r="J100" s="234">
        <v>17</v>
      </c>
      <c r="K100" s="234">
        <v>294</v>
      </c>
      <c r="L100" s="234">
        <v>36</v>
      </c>
      <c r="M100" s="234">
        <v>55</v>
      </c>
      <c r="N100" s="711">
        <v>1548</v>
      </c>
    </row>
    <row r="101" spans="2:14" ht="17.25" thickBot="1" x14ac:dyDescent="0.35">
      <c r="B101" s="229" t="s">
        <v>1942</v>
      </c>
      <c r="C101" s="234">
        <v>21</v>
      </c>
      <c r="D101" s="234">
        <v>23</v>
      </c>
      <c r="E101" s="234">
        <v>229</v>
      </c>
      <c r="F101" s="234">
        <v>0</v>
      </c>
      <c r="G101" s="234">
        <v>0</v>
      </c>
      <c r="H101" s="711">
        <v>0</v>
      </c>
      <c r="I101" s="234">
        <v>3</v>
      </c>
      <c r="J101" s="234">
        <v>3</v>
      </c>
      <c r="K101" s="234">
        <v>22</v>
      </c>
      <c r="L101" s="234">
        <v>18</v>
      </c>
      <c r="M101" s="234">
        <v>20</v>
      </c>
      <c r="N101" s="711">
        <v>207</v>
      </c>
    </row>
    <row r="102" spans="2:14" ht="17.25" thickBot="1" x14ac:dyDescent="0.35">
      <c r="B102" s="229" t="s">
        <v>1430</v>
      </c>
      <c r="C102" s="234">
        <v>29</v>
      </c>
      <c r="D102" s="234">
        <v>35</v>
      </c>
      <c r="E102" s="234">
        <v>690</v>
      </c>
      <c r="F102" s="234">
        <v>7</v>
      </c>
      <c r="G102" s="234">
        <v>7</v>
      </c>
      <c r="H102" s="711">
        <v>149</v>
      </c>
      <c r="I102" s="234">
        <v>3</v>
      </c>
      <c r="J102" s="234">
        <v>4</v>
      </c>
      <c r="K102" s="234">
        <v>54</v>
      </c>
      <c r="L102" s="234">
        <v>19</v>
      </c>
      <c r="M102" s="234">
        <v>24</v>
      </c>
      <c r="N102" s="711">
        <v>487</v>
      </c>
    </row>
    <row r="103" spans="2:14" ht="17.25" thickBot="1" x14ac:dyDescent="0.35">
      <c r="B103" s="229" t="s">
        <v>1222</v>
      </c>
      <c r="C103" s="234">
        <v>29</v>
      </c>
      <c r="D103" s="77">
        <v>56</v>
      </c>
      <c r="E103" s="234">
        <v>831</v>
      </c>
      <c r="F103" s="234">
        <v>16</v>
      </c>
      <c r="G103" s="234">
        <v>25</v>
      </c>
      <c r="H103" s="711">
        <v>452</v>
      </c>
      <c r="I103" s="234">
        <v>0</v>
      </c>
      <c r="J103" s="77">
        <v>0</v>
      </c>
      <c r="K103" s="234">
        <v>0</v>
      </c>
      <c r="L103" s="234">
        <v>13</v>
      </c>
      <c r="M103" s="234">
        <v>31</v>
      </c>
      <c r="N103" s="711">
        <v>379</v>
      </c>
    </row>
    <row r="104" spans="2:14" ht="17.25" thickBot="1" x14ac:dyDescent="0.35">
      <c r="B104" s="230" t="s">
        <v>1431</v>
      </c>
      <c r="C104" s="235">
        <f t="shared" ref="C104:N104" si="1">SUM(C105:C109)</f>
        <v>287</v>
      </c>
      <c r="D104" s="235">
        <f t="shared" si="1"/>
        <v>366</v>
      </c>
      <c r="E104" s="235">
        <f t="shared" si="1"/>
        <v>4207</v>
      </c>
      <c r="F104" s="235">
        <f t="shared" si="1"/>
        <v>53</v>
      </c>
      <c r="G104" s="235">
        <f t="shared" si="1"/>
        <v>58</v>
      </c>
      <c r="H104" s="762">
        <f t="shared" si="1"/>
        <v>1072</v>
      </c>
      <c r="I104" s="235">
        <f t="shared" si="1"/>
        <v>17</v>
      </c>
      <c r="J104" s="235">
        <f t="shared" si="1"/>
        <v>30</v>
      </c>
      <c r="K104" s="235">
        <f t="shared" si="1"/>
        <v>174</v>
      </c>
      <c r="L104" s="235">
        <f t="shared" si="1"/>
        <v>217</v>
      </c>
      <c r="M104" s="235">
        <f t="shared" si="1"/>
        <v>278</v>
      </c>
      <c r="N104" s="762">
        <f t="shared" si="1"/>
        <v>2961</v>
      </c>
    </row>
    <row r="105" spans="2:14" ht="17.25" thickBot="1" x14ac:dyDescent="0.35">
      <c r="B105" s="765" t="s">
        <v>1223</v>
      </c>
      <c r="C105" s="234">
        <v>18</v>
      </c>
      <c r="D105" s="234">
        <v>18</v>
      </c>
      <c r="E105" s="234">
        <v>0</v>
      </c>
      <c r="F105" s="234">
        <v>17</v>
      </c>
      <c r="G105" s="234">
        <v>17</v>
      </c>
      <c r="H105" s="766">
        <v>0</v>
      </c>
      <c r="I105" s="234">
        <v>0</v>
      </c>
      <c r="J105" s="234">
        <v>0</v>
      </c>
      <c r="K105" s="234">
        <v>0</v>
      </c>
      <c r="L105" s="234">
        <v>1</v>
      </c>
      <c r="M105" s="234">
        <v>1</v>
      </c>
      <c r="N105" s="766">
        <v>0</v>
      </c>
    </row>
    <row r="106" spans="2:14" ht="17.25" thickBot="1" x14ac:dyDescent="0.35">
      <c r="B106" s="229" t="s">
        <v>1943</v>
      </c>
      <c r="C106" s="234">
        <v>28</v>
      </c>
      <c r="D106" s="234">
        <v>32</v>
      </c>
      <c r="E106" s="234">
        <v>92</v>
      </c>
      <c r="F106" s="234">
        <v>1</v>
      </c>
      <c r="G106" s="234">
        <v>1</v>
      </c>
      <c r="H106" s="711">
        <v>0</v>
      </c>
      <c r="I106" s="234">
        <v>0</v>
      </c>
      <c r="J106" s="234">
        <v>0</v>
      </c>
      <c r="K106" s="234">
        <v>0</v>
      </c>
      <c r="L106" s="234">
        <v>27</v>
      </c>
      <c r="M106" s="234">
        <v>31</v>
      </c>
      <c r="N106" s="711">
        <v>92</v>
      </c>
    </row>
    <row r="107" spans="2:14" ht="17.25" thickBot="1" x14ac:dyDescent="0.35">
      <c r="B107" s="229" t="s">
        <v>1224</v>
      </c>
      <c r="C107" s="234">
        <v>2</v>
      </c>
      <c r="D107" s="234">
        <v>2</v>
      </c>
      <c r="E107" s="234">
        <v>4</v>
      </c>
      <c r="F107" s="234">
        <v>0</v>
      </c>
      <c r="G107" s="234">
        <v>0</v>
      </c>
      <c r="H107" s="711">
        <v>0</v>
      </c>
      <c r="I107" s="234">
        <v>2</v>
      </c>
      <c r="J107" s="234">
        <v>2</v>
      </c>
      <c r="K107" s="234">
        <v>4</v>
      </c>
      <c r="L107" s="234">
        <v>0</v>
      </c>
      <c r="M107" s="234">
        <v>0</v>
      </c>
      <c r="N107" s="711">
        <v>0</v>
      </c>
    </row>
    <row r="108" spans="2:14" ht="17.25" thickBot="1" x14ac:dyDescent="0.35">
      <c r="B108" s="229" t="s">
        <v>1944</v>
      </c>
      <c r="C108" s="234">
        <v>38</v>
      </c>
      <c r="D108" s="234">
        <v>99</v>
      </c>
      <c r="E108" s="234">
        <v>386</v>
      </c>
      <c r="F108" s="234">
        <v>0</v>
      </c>
      <c r="G108" s="234">
        <v>0</v>
      </c>
      <c r="H108" s="711">
        <v>0</v>
      </c>
      <c r="I108" s="234">
        <v>15</v>
      </c>
      <c r="J108" s="234">
        <v>28</v>
      </c>
      <c r="K108" s="234">
        <v>170</v>
      </c>
      <c r="L108" s="234">
        <v>23</v>
      </c>
      <c r="M108" s="234">
        <v>71</v>
      </c>
      <c r="N108" s="711">
        <v>216</v>
      </c>
    </row>
    <row r="109" spans="2:14" ht="17.25" thickBot="1" x14ac:dyDescent="0.35">
      <c r="B109" s="229" t="s">
        <v>1225</v>
      </c>
      <c r="C109" s="234">
        <v>201</v>
      </c>
      <c r="D109" s="234">
        <v>215</v>
      </c>
      <c r="E109" s="234">
        <v>3725</v>
      </c>
      <c r="F109" s="234">
        <v>35</v>
      </c>
      <c r="G109" s="234">
        <v>40</v>
      </c>
      <c r="H109" s="711">
        <v>1072</v>
      </c>
      <c r="I109" s="234">
        <v>0</v>
      </c>
      <c r="J109" s="234">
        <v>0</v>
      </c>
      <c r="K109" s="234">
        <v>0</v>
      </c>
      <c r="L109" s="234">
        <v>166</v>
      </c>
      <c r="M109" s="234">
        <v>175</v>
      </c>
      <c r="N109" s="711">
        <v>2653</v>
      </c>
    </row>
    <row r="110" spans="2:14" ht="17.25" thickBot="1" x14ac:dyDescent="0.35">
      <c r="B110" s="230" t="s">
        <v>1432</v>
      </c>
      <c r="C110" s="235">
        <f t="shared" ref="C110:N110" si="2">SUM(C111:C124)</f>
        <v>2715</v>
      </c>
      <c r="D110" s="235">
        <f t="shared" si="2"/>
        <v>3466</v>
      </c>
      <c r="E110" s="235">
        <f t="shared" si="2"/>
        <v>49565</v>
      </c>
      <c r="F110" s="235">
        <f t="shared" si="2"/>
        <v>1368</v>
      </c>
      <c r="G110" s="235">
        <f t="shared" si="2"/>
        <v>1468</v>
      </c>
      <c r="H110" s="762">
        <f t="shared" si="2"/>
        <v>11593</v>
      </c>
      <c r="I110" s="235">
        <f t="shared" si="2"/>
        <v>393</v>
      </c>
      <c r="J110" s="235">
        <f t="shared" si="2"/>
        <v>599</v>
      </c>
      <c r="K110" s="235">
        <f t="shared" si="2"/>
        <v>18207</v>
      </c>
      <c r="L110" s="235">
        <f t="shared" si="2"/>
        <v>954</v>
      </c>
      <c r="M110" s="235">
        <f t="shared" si="2"/>
        <v>1399</v>
      </c>
      <c r="N110" s="762">
        <f t="shared" si="2"/>
        <v>19765</v>
      </c>
    </row>
    <row r="111" spans="2:14" ht="17.25" thickBot="1" x14ac:dyDescent="0.35">
      <c r="B111" s="229" t="s">
        <v>1226</v>
      </c>
      <c r="C111" s="234">
        <v>58</v>
      </c>
      <c r="D111" s="234">
        <v>81</v>
      </c>
      <c r="E111" s="234">
        <v>663</v>
      </c>
      <c r="F111" s="234">
        <v>1</v>
      </c>
      <c r="G111" s="234">
        <v>3</v>
      </c>
      <c r="H111" s="711">
        <v>13</v>
      </c>
      <c r="I111" s="234">
        <v>32</v>
      </c>
      <c r="J111" s="234">
        <v>39</v>
      </c>
      <c r="K111" s="234">
        <v>298</v>
      </c>
      <c r="L111" s="234">
        <v>25</v>
      </c>
      <c r="M111" s="234">
        <v>39</v>
      </c>
      <c r="N111" s="711">
        <v>352</v>
      </c>
    </row>
    <row r="112" spans="2:14" ht="17.25" thickBot="1" x14ac:dyDescent="0.35">
      <c r="B112" s="229" t="s">
        <v>1155</v>
      </c>
      <c r="C112" s="234">
        <v>418</v>
      </c>
      <c r="D112" s="234">
        <v>518</v>
      </c>
      <c r="E112" s="234">
        <v>20290</v>
      </c>
      <c r="F112" s="234">
        <v>126</v>
      </c>
      <c r="G112" s="234">
        <v>145</v>
      </c>
      <c r="H112" s="711">
        <v>8380</v>
      </c>
      <c r="I112" s="234">
        <v>61</v>
      </c>
      <c r="J112" s="234">
        <v>80</v>
      </c>
      <c r="K112" s="234">
        <v>2564</v>
      </c>
      <c r="L112" s="234">
        <v>231</v>
      </c>
      <c r="M112" s="234">
        <v>293</v>
      </c>
      <c r="N112" s="711">
        <v>9346</v>
      </c>
    </row>
    <row r="113" spans="2:14" ht="17.25" thickBot="1" x14ac:dyDescent="0.35">
      <c r="B113" s="229" t="s">
        <v>1227</v>
      </c>
      <c r="C113" s="234">
        <v>123</v>
      </c>
      <c r="D113" s="234">
        <v>139</v>
      </c>
      <c r="E113" s="234">
        <v>2661</v>
      </c>
      <c r="F113" s="234">
        <v>62</v>
      </c>
      <c r="G113" s="234">
        <v>72</v>
      </c>
      <c r="H113" s="711">
        <v>1424</v>
      </c>
      <c r="I113" s="234">
        <v>0</v>
      </c>
      <c r="J113" s="234">
        <v>0</v>
      </c>
      <c r="K113" s="234">
        <v>0</v>
      </c>
      <c r="L113" s="234">
        <v>61</v>
      </c>
      <c r="M113" s="234">
        <v>67</v>
      </c>
      <c r="N113" s="711">
        <v>1237</v>
      </c>
    </row>
    <row r="114" spans="2:14" ht="17.25" thickBot="1" x14ac:dyDescent="0.35">
      <c r="B114" s="229" t="s">
        <v>1228</v>
      </c>
      <c r="C114" s="234">
        <v>31</v>
      </c>
      <c r="D114" s="234">
        <v>36</v>
      </c>
      <c r="E114" s="234">
        <v>409</v>
      </c>
      <c r="F114" s="234">
        <v>0</v>
      </c>
      <c r="G114" s="234">
        <v>0</v>
      </c>
      <c r="H114" s="711">
        <v>0</v>
      </c>
      <c r="I114" s="234">
        <v>12</v>
      </c>
      <c r="J114" s="234">
        <v>16</v>
      </c>
      <c r="K114" s="234">
        <v>124</v>
      </c>
      <c r="L114" s="234">
        <v>19</v>
      </c>
      <c r="M114" s="234">
        <v>20</v>
      </c>
      <c r="N114" s="711">
        <v>285</v>
      </c>
    </row>
    <row r="115" spans="2:14" ht="17.25" thickBot="1" x14ac:dyDescent="0.35">
      <c r="B115" s="229" t="s">
        <v>1156</v>
      </c>
      <c r="C115" s="234">
        <v>298</v>
      </c>
      <c r="D115" s="234">
        <v>480</v>
      </c>
      <c r="E115" s="234">
        <v>11975</v>
      </c>
      <c r="F115" s="234">
        <v>24</v>
      </c>
      <c r="G115" s="234">
        <v>29</v>
      </c>
      <c r="H115" s="711">
        <v>171</v>
      </c>
      <c r="I115" s="234">
        <v>169</v>
      </c>
      <c r="J115" s="234">
        <v>301</v>
      </c>
      <c r="K115" s="234">
        <v>9308</v>
      </c>
      <c r="L115" s="234">
        <v>105</v>
      </c>
      <c r="M115" s="234">
        <v>150</v>
      </c>
      <c r="N115" s="711">
        <v>2496</v>
      </c>
    </row>
    <row r="116" spans="2:14" ht="17.25" thickBot="1" x14ac:dyDescent="0.35">
      <c r="B116" s="229" t="s">
        <v>518</v>
      </c>
      <c r="C116" s="234">
        <v>236</v>
      </c>
      <c r="D116" s="234">
        <v>313</v>
      </c>
      <c r="E116" s="234">
        <v>9369</v>
      </c>
      <c r="F116" s="234">
        <v>9</v>
      </c>
      <c r="G116" s="234">
        <v>10</v>
      </c>
      <c r="H116" s="711">
        <v>232</v>
      </c>
      <c r="I116" s="234">
        <v>109</v>
      </c>
      <c r="J116" s="234">
        <v>152</v>
      </c>
      <c r="K116" s="234">
        <v>5903</v>
      </c>
      <c r="L116" s="234">
        <v>118</v>
      </c>
      <c r="M116" s="234">
        <v>151</v>
      </c>
      <c r="N116" s="711">
        <v>3234</v>
      </c>
    </row>
    <row r="117" spans="2:14" ht="17.25" thickBot="1" x14ac:dyDescent="0.35">
      <c r="B117" s="229" t="s">
        <v>1229</v>
      </c>
      <c r="C117" s="234">
        <v>159</v>
      </c>
      <c r="D117" s="234">
        <v>211</v>
      </c>
      <c r="E117" s="234">
        <v>3977</v>
      </c>
      <c r="F117" s="234">
        <v>71</v>
      </c>
      <c r="G117" s="234">
        <v>77</v>
      </c>
      <c r="H117" s="711">
        <v>1279</v>
      </c>
      <c r="I117" s="234">
        <v>1</v>
      </c>
      <c r="J117" s="234">
        <v>1</v>
      </c>
      <c r="K117" s="234">
        <v>10</v>
      </c>
      <c r="L117" s="234">
        <v>87</v>
      </c>
      <c r="M117" s="234">
        <v>133</v>
      </c>
      <c r="N117" s="711">
        <v>2688</v>
      </c>
    </row>
    <row r="118" spans="2:14" ht="17.25" thickBot="1" x14ac:dyDescent="0.35">
      <c r="B118" s="229" t="s">
        <v>1755</v>
      </c>
      <c r="C118" s="234">
        <v>1149</v>
      </c>
      <c r="D118" s="234">
        <v>1328</v>
      </c>
      <c r="E118" s="234">
        <v>221</v>
      </c>
      <c r="F118" s="234">
        <v>976</v>
      </c>
      <c r="G118" s="234">
        <v>1019</v>
      </c>
      <c r="H118" s="711">
        <v>94</v>
      </c>
      <c r="I118" s="234">
        <v>0</v>
      </c>
      <c r="J118" s="234">
        <v>0</v>
      </c>
      <c r="K118" s="234">
        <v>0</v>
      </c>
      <c r="L118" s="234">
        <v>173</v>
      </c>
      <c r="M118" s="234">
        <v>309</v>
      </c>
      <c r="N118" s="711">
        <v>127</v>
      </c>
    </row>
    <row r="119" spans="2:14" ht="17.25" thickBot="1" x14ac:dyDescent="0.35">
      <c r="B119" s="229" t="s">
        <v>1230</v>
      </c>
      <c r="C119" s="234">
        <v>151</v>
      </c>
      <c r="D119" s="234">
        <v>185</v>
      </c>
      <c r="E119" s="234">
        <v>0</v>
      </c>
      <c r="F119" s="234">
        <v>73</v>
      </c>
      <c r="G119" s="234">
        <v>84</v>
      </c>
      <c r="H119" s="711">
        <v>0</v>
      </c>
      <c r="I119" s="234">
        <v>5</v>
      </c>
      <c r="J119" s="234">
        <v>6</v>
      </c>
      <c r="K119" s="234">
        <v>0</v>
      </c>
      <c r="L119" s="234">
        <v>73</v>
      </c>
      <c r="M119" s="234">
        <v>95</v>
      </c>
      <c r="N119" s="711">
        <v>0</v>
      </c>
    </row>
    <row r="120" spans="2:14" ht="33.75" thickBot="1" x14ac:dyDescent="0.35">
      <c r="B120" s="330" t="s">
        <v>1231</v>
      </c>
      <c r="C120" s="234">
        <v>2</v>
      </c>
      <c r="D120" s="234">
        <v>17</v>
      </c>
      <c r="E120" s="234">
        <v>0</v>
      </c>
      <c r="F120" s="234">
        <v>0</v>
      </c>
      <c r="G120" s="234">
        <v>0</v>
      </c>
      <c r="H120" s="764">
        <v>0</v>
      </c>
      <c r="I120" s="234">
        <v>0</v>
      </c>
      <c r="J120" s="234">
        <v>0</v>
      </c>
      <c r="K120" s="234">
        <v>0</v>
      </c>
      <c r="L120" s="234">
        <v>2</v>
      </c>
      <c r="M120" s="234">
        <v>17</v>
      </c>
      <c r="N120" s="764">
        <v>0</v>
      </c>
    </row>
    <row r="121" spans="2:14" ht="17.25" thickBot="1" x14ac:dyDescent="0.35">
      <c r="B121" s="229" t="s">
        <v>1232</v>
      </c>
      <c r="C121" s="234">
        <v>13</v>
      </c>
      <c r="D121" s="234">
        <v>29</v>
      </c>
      <c r="E121" s="234">
        <v>0</v>
      </c>
      <c r="F121" s="234">
        <v>0</v>
      </c>
      <c r="G121" s="234">
        <v>0</v>
      </c>
      <c r="H121" s="711">
        <v>0</v>
      </c>
      <c r="I121" s="234">
        <v>0</v>
      </c>
      <c r="J121" s="234">
        <v>0</v>
      </c>
      <c r="K121" s="234">
        <v>0</v>
      </c>
      <c r="L121" s="234">
        <v>13</v>
      </c>
      <c r="M121" s="234">
        <v>29</v>
      </c>
      <c r="N121" s="711">
        <v>0</v>
      </c>
    </row>
    <row r="122" spans="2:14" ht="17.25" thickBot="1" x14ac:dyDescent="0.35">
      <c r="B122" s="330" t="s">
        <v>1233</v>
      </c>
      <c r="C122" s="234">
        <v>1</v>
      </c>
      <c r="D122" s="234">
        <v>2</v>
      </c>
      <c r="E122" s="234">
        <v>0</v>
      </c>
      <c r="F122" s="234">
        <v>0</v>
      </c>
      <c r="G122" s="234">
        <v>0</v>
      </c>
      <c r="H122" s="764">
        <v>0</v>
      </c>
      <c r="I122" s="234">
        <v>0</v>
      </c>
      <c r="J122" s="234">
        <v>0</v>
      </c>
      <c r="K122" s="234">
        <v>0</v>
      </c>
      <c r="L122" s="234">
        <v>1</v>
      </c>
      <c r="M122" s="234">
        <v>2</v>
      </c>
      <c r="N122" s="764">
        <v>0</v>
      </c>
    </row>
    <row r="123" spans="2:14" ht="17.25" thickBot="1" x14ac:dyDescent="0.35">
      <c r="B123" s="330" t="s">
        <v>1234</v>
      </c>
      <c r="C123" s="234">
        <v>10</v>
      </c>
      <c r="D123" s="234">
        <v>14</v>
      </c>
      <c r="E123" s="234">
        <v>0</v>
      </c>
      <c r="F123" s="234">
        <v>1</v>
      </c>
      <c r="G123" s="234">
        <v>2</v>
      </c>
      <c r="H123" s="764">
        <v>0</v>
      </c>
      <c r="I123" s="234">
        <v>0</v>
      </c>
      <c r="J123" s="234">
        <v>0</v>
      </c>
      <c r="K123" s="234">
        <v>0</v>
      </c>
      <c r="L123" s="234">
        <v>9</v>
      </c>
      <c r="M123" s="234">
        <v>12</v>
      </c>
      <c r="N123" s="764">
        <v>0</v>
      </c>
    </row>
    <row r="124" spans="2:14" ht="17.25" thickBot="1" x14ac:dyDescent="0.35">
      <c r="B124" s="229" t="s">
        <v>1235</v>
      </c>
      <c r="C124" s="234">
        <v>66</v>
      </c>
      <c r="D124" s="234">
        <v>113</v>
      </c>
      <c r="E124" s="234">
        <v>0</v>
      </c>
      <c r="F124" s="234">
        <v>25</v>
      </c>
      <c r="G124" s="234">
        <v>27</v>
      </c>
      <c r="H124" s="711">
        <v>0</v>
      </c>
      <c r="I124" s="234">
        <v>4</v>
      </c>
      <c r="J124" s="234">
        <v>4</v>
      </c>
      <c r="K124" s="234">
        <v>0</v>
      </c>
      <c r="L124" s="234">
        <v>37</v>
      </c>
      <c r="M124" s="234">
        <v>82</v>
      </c>
      <c r="N124" s="711">
        <v>0</v>
      </c>
    </row>
    <row r="125" spans="2:14" ht="17.25" thickBot="1" x14ac:dyDescent="0.35">
      <c r="B125" s="230" t="s">
        <v>1945</v>
      </c>
      <c r="C125" s="235">
        <f t="shared" ref="C125:N125" si="3">SUM(C126:C127)</f>
        <v>35</v>
      </c>
      <c r="D125" s="235">
        <f t="shared" si="3"/>
        <v>54</v>
      </c>
      <c r="E125" s="235">
        <f t="shared" si="3"/>
        <v>0</v>
      </c>
      <c r="F125" s="235">
        <f t="shared" si="3"/>
        <v>13</v>
      </c>
      <c r="G125" s="235">
        <f t="shared" si="3"/>
        <v>13</v>
      </c>
      <c r="H125" s="762">
        <f t="shared" si="3"/>
        <v>0</v>
      </c>
      <c r="I125" s="235">
        <f t="shared" si="3"/>
        <v>0</v>
      </c>
      <c r="J125" s="235">
        <f t="shared" si="3"/>
        <v>0</v>
      </c>
      <c r="K125" s="235">
        <f t="shared" si="3"/>
        <v>0</v>
      </c>
      <c r="L125" s="235">
        <f t="shared" si="3"/>
        <v>22</v>
      </c>
      <c r="M125" s="235">
        <f t="shared" si="3"/>
        <v>41</v>
      </c>
      <c r="N125" s="762">
        <f t="shared" si="3"/>
        <v>0</v>
      </c>
    </row>
    <row r="126" spans="2:14" ht="17.25" thickBot="1" x14ac:dyDescent="0.35">
      <c r="B126" s="229" t="s">
        <v>1236</v>
      </c>
      <c r="C126" s="234">
        <v>15</v>
      </c>
      <c r="D126" s="234">
        <v>21</v>
      </c>
      <c r="E126" s="234">
        <v>0</v>
      </c>
      <c r="F126" s="234">
        <v>12</v>
      </c>
      <c r="G126" s="234">
        <v>12</v>
      </c>
      <c r="H126" s="711">
        <v>0</v>
      </c>
      <c r="I126" s="234">
        <v>0</v>
      </c>
      <c r="J126" s="234">
        <v>0</v>
      </c>
      <c r="K126" s="234">
        <v>0</v>
      </c>
      <c r="L126" s="234">
        <v>3</v>
      </c>
      <c r="M126" s="234">
        <v>9</v>
      </c>
      <c r="N126" s="711">
        <v>0</v>
      </c>
    </row>
    <row r="127" spans="2:14" ht="17.25" thickBot="1" x14ac:dyDescent="0.35">
      <c r="B127" s="229" t="s">
        <v>1946</v>
      </c>
      <c r="C127" s="234">
        <v>20</v>
      </c>
      <c r="D127" s="234">
        <v>33</v>
      </c>
      <c r="E127" s="234">
        <v>0</v>
      </c>
      <c r="F127" s="234">
        <v>1</v>
      </c>
      <c r="G127" s="234">
        <v>1</v>
      </c>
      <c r="H127" s="711">
        <v>0</v>
      </c>
      <c r="I127" s="234">
        <v>0</v>
      </c>
      <c r="J127" s="234">
        <v>0</v>
      </c>
      <c r="K127" s="234">
        <v>0</v>
      </c>
      <c r="L127" s="234">
        <v>19</v>
      </c>
      <c r="M127" s="234">
        <v>32</v>
      </c>
      <c r="N127" s="711">
        <v>0</v>
      </c>
    </row>
    <row r="128" spans="2:14" ht="17.25" thickBot="1" x14ac:dyDescent="0.35">
      <c r="B128" s="230" t="s">
        <v>1947</v>
      </c>
      <c r="C128" s="235">
        <f t="shared" ref="C128:N128" si="4">SUM(C129:C134)</f>
        <v>316</v>
      </c>
      <c r="D128" s="235">
        <f t="shared" si="4"/>
        <v>544</v>
      </c>
      <c r="E128" s="235">
        <f t="shared" si="4"/>
        <v>21830</v>
      </c>
      <c r="F128" s="235">
        <f t="shared" si="4"/>
        <v>235</v>
      </c>
      <c r="G128" s="235">
        <f t="shared" si="4"/>
        <v>425</v>
      </c>
      <c r="H128" s="762">
        <f t="shared" si="4"/>
        <v>19129</v>
      </c>
      <c r="I128" s="235">
        <f t="shared" si="4"/>
        <v>20</v>
      </c>
      <c r="J128" s="235">
        <f t="shared" si="4"/>
        <v>27</v>
      </c>
      <c r="K128" s="235">
        <f t="shared" si="4"/>
        <v>392</v>
      </c>
      <c r="L128" s="235">
        <f t="shared" si="4"/>
        <v>61</v>
      </c>
      <c r="M128" s="235">
        <f t="shared" si="4"/>
        <v>92</v>
      </c>
      <c r="N128" s="762">
        <f t="shared" si="4"/>
        <v>2309</v>
      </c>
    </row>
    <row r="129" spans="2:14" ht="17.25" thickBot="1" x14ac:dyDescent="0.35">
      <c r="B129" s="229" t="s">
        <v>1948</v>
      </c>
      <c r="C129" s="234">
        <v>7</v>
      </c>
      <c r="D129" s="234">
        <v>9</v>
      </c>
      <c r="E129" s="234">
        <v>0</v>
      </c>
      <c r="F129" s="234">
        <v>1</v>
      </c>
      <c r="G129" s="234">
        <v>2</v>
      </c>
      <c r="H129" s="711">
        <v>0</v>
      </c>
      <c r="I129" s="234">
        <v>2</v>
      </c>
      <c r="J129" s="234">
        <v>2</v>
      </c>
      <c r="K129" s="234">
        <v>0</v>
      </c>
      <c r="L129" s="234">
        <v>4</v>
      </c>
      <c r="M129" s="234">
        <v>5</v>
      </c>
      <c r="N129" s="711">
        <v>0</v>
      </c>
    </row>
    <row r="130" spans="2:14" ht="17.25" thickBot="1" x14ac:dyDescent="0.35">
      <c r="B130" s="330" t="s">
        <v>1237</v>
      </c>
      <c r="C130" s="234">
        <v>116</v>
      </c>
      <c r="D130" s="234">
        <v>259</v>
      </c>
      <c r="E130" s="234">
        <v>13738</v>
      </c>
      <c r="F130" s="234">
        <v>112</v>
      </c>
      <c r="G130" s="234">
        <v>255</v>
      </c>
      <c r="H130" s="764">
        <v>13702</v>
      </c>
      <c r="I130" s="234">
        <v>2</v>
      </c>
      <c r="J130" s="234">
        <v>2</v>
      </c>
      <c r="K130" s="234">
        <v>15</v>
      </c>
      <c r="L130" s="234">
        <v>2</v>
      </c>
      <c r="M130" s="234">
        <v>2</v>
      </c>
      <c r="N130" s="764">
        <v>21</v>
      </c>
    </row>
    <row r="131" spans="2:14" ht="17.25" thickBot="1" x14ac:dyDescent="0.35">
      <c r="B131" s="330" t="s">
        <v>1238</v>
      </c>
      <c r="C131" s="234">
        <v>18</v>
      </c>
      <c r="D131" s="234">
        <v>22</v>
      </c>
      <c r="E131" s="234">
        <v>0</v>
      </c>
      <c r="F131" s="234">
        <v>0</v>
      </c>
      <c r="G131" s="234">
        <v>0</v>
      </c>
      <c r="H131" s="764">
        <v>0</v>
      </c>
      <c r="I131" s="234">
        <v>5</v>
      </c>
      <c r="J131" s="234">
        <v>5</v>
      </c>
      <c r="K131" s="234">
        <v>0</v>
      </c>
      <c r="L131" s="234">
        <v>13</v>
      </c>
      <c r="M131" s="234">
        <v>17</v>
      </c>
      <c r="N131" s="764">
        <v>0</v>
      </c>
    </row>
    <row r="132" spans="2:14" ht="17.25" thickBot="1" x14ac:dyDescent="0.35">
      <c r="B132" s="330" t="s">
        <v>1239</v>
      </c>
      <c r="C132" s="234">
        <v>118</v>
      </c>
      <c r="D132" s="234">
        <v>193</v>
      </c>
      <c r="E132" s="234">
        <v>8021</v>
      </c>
      <c r="F132" s="234">
        <v>80</v>
      </c>
      <c r="G132" s="234">
        <v>124</v>
      </c>
      <c r="H132" s="764">
        <v>5426</v>
      </c>
      <c r="I132" s="234">
        <v>11</v>
      </c>
      <c r="J132" s="234">
        <v>18</v>
      </c>
      <c r="K132" s="234">
        <v>377</v>
      </c>
      <c r="L132" s="234">
        <v>27</v>
      </c>
      <c r="M132" s="234">
        <v>51</v>
      </c>
      <c r="N132" s="764">
        <v>2218</v>
      </c>
    </row>
    <row r="133" spans="2:14" ht="17.25" thickBot="1" x14ac:dyDescent="0.35">
      <c r="B133" s="330" t="s">
        <v>1240</v>
      </c>
      <c r="C133" s="234">
        <v>30</v>
      </c>
      <c r="D133" s="234">
        <v>31</v>
      </c>
      <c r="E133" s="234">
        <v>0</v>
      </c>
      <c r="F133" s="234">
        <v>23</v>
      </c>
      <c r="G133" s="234">
        <v>24</v>
      </c>
      <c r="H133" s="764">
        <v>0</v>
      </c>
      <c r="I133" s="234">
        <v>0</v>
      </c>
      <c r="J133" s="234">
        <v>0</v>
      </c>
      <c r="K133" s="234">
        <v>0</v>
      </c>
      <c r="L133" s="234">
        <v>7</v>
      </c>
      <c r="M133" s="234">
        <v>7</v>
      </c>
      <c r="N133" s="764">
        <v>0</v>
      </c>
    </row>
    <row r="134" spans="2:14" ht="17.25" thickBot="1" x14ac:dyDescent="0.35">
      <c r="B134" s="330" t="s">
        <v>1241</v>
      </c>
      <c r="C134" s="234">
        <v>27</v>
      </c>
      <c r="D134" s="234">
        <v>30</v>
      </c>
      <c r="E134" s="234">
        <v>71</v>
      </c>
      <c r="F134" s="234">
        <v>19</v>
      </c>
      <c r="G134" s="234">
        <v>20</v>
      </c>
      <c r="H134" s="764">
        <v>1</v>
      </c>
      <c r="I134" s="234">
        <v>0</v>
      </c>
      <c r="J134" s="234">
        <v>0</v>
      </c>
      <c r="K134" s="234">
        <v>0</v>
      </c>
      <c r="L134" s="234">
        <v>8</v>
      </c>
      <c r="M134" s="234">
        <v>10</v>
      </c>
      <c r="N134" s="764">
        <v>70</v>
      </c>
    </row>
    <row r="135" spans="2:14" ht="33.75" thickBot="1" x14ac:dyDescent="0.35">
      <c r="B135" s="339" t="s">
        <v>1949</v>
      </c>
      <c r="C135" s="235">
        <f t="shared" ref="C135:N135" si="5">SUM(J136:J138)</f>
        <v>18</v>
      </c>
      <c r="D135" s="235">
        <f t="shared" si="5"/>
        <v>0</v>
      </c>
      <c r="E135" s="235">
        <f t="shared" si="5"/>
        <v>144</v>
      </c>
      <c r="F135" s="235">
        <f t="shared" si="5"/>
        <v>402</v>
      </c>
      <c r="G135" s="235">
        <f t="shared" si="5"/>
        <v>2</v>
      </c>
      <c r="H135" s="763">
        <f t="shared" si="5"/>
        <v>0</v>
      </c>
      <c r="I135" s="235">
        <f t="shared" si="5"/>
        <v>0</v>
      </c>
      <c r="J135" s="235">
        <f t="shared" si="5"/>
        <v>0</v>
      </c>
      <c r="K135" s="235">
        <f t="shared" si="5"/>
        <v>0</v>
      </c>
      <c r="L135" s="235">
        <f t="shared" si="5"/>
        <v>0</v>
      </c>
      <c r="M135" s="235">
        <f t="shared" si="5"/>
        <v>0</v>
      </c>
      <c r="N135" s="763">
        <f t="shared" si="5"/>
        <v>0</v>
      </c>
    </row>
    <row r="136" spans="2:14" ht="17.25" thickBot="1" x14ac:dyDescent="0.35">
      <c r="B136" s="330" t="s">
        <v>1427</v>
      </c>
      <c r="C136" s="234">
        <v>5</v>
      </c>
      <c r="D136" s="234">
        <v>25</v>
      </c>
      <c r="E136" s="234">
        <v>0</v>
      </c>
      <c r="F136" s="234">
        <v>0</v>
      </c>
      <c r="G136" s="234">
        <v>0</v>
      </c>
      <c r="H136" s="764">
        <v>0</v>
      </c>
      <c r="I136" s="234">
        <v>0</v>
      </c>
      <c r="J136" s="234">
        <v>0</v>
      </c>
      <c r="K136" s="234">
        <v>0</v>
      </c>
      <c r="L136" s="234">
        <v>5</v>
      </c>
      <c r="M136" s="234">
        <v>25</v>
      </c>
      <c r="N136" s="764">
        <v>0</v>
      </c>
    </row>
    <row r="137" spans="2:14" ht="17.25" thickBot="1" x14ac:dyDescent="0.35">
      <c r="B137" s="330" t="s">
        <v>1950</v>
      </c>
      <c r="C137" s="234">
        <v>91</v>
      </c>
      <c r="D137" s="234">
        <v>199</v>
      </c>
      <c r="E137" s="234">
        <v>0</v>
      </c>
      <c r="F137" s="234">
        <v>7</v>
      </c>
      <c r="G137" s="234">
        <v>10</v>
      </c>
      <c r="H137" s="764">
        <v>0</v>
      </c>
      <c r="I137" s="234">
        <v>3</v>
      </c>
      <c r="J137" s="234">
        <v>5</v>
      </c>
      <c r="K137" s="234">
        <v>0</v>
      </c>
      <c r="L137" s="234">
        <v>81</v>
      </c>
      <c r="M137" s="234">
        <v>184</v>
      </c>
      <c r="N137" s="764">
        <v>0</v>
      </c>
    </row>
    <row r="138" spans="2:14" ht="17.25" thickBot="1" x14ac:dyDescent="0.35">
      <c r="B138" s="330" t="s">
        <v>1951</v>
      </c>
      <c r="C138" s="234">
        <v>65</v>
      </c>
      <c r="D138" s="234">
        <v>207</v>
      </c>
      <c r="E138" s="234">
        <v>2</v>
      </c>
      <c r="F138" s="234">
        <v>1</v>
      </c>
      <c r="G138" s="234">
        <v>1</v>
      </c>
      <c r="H138" s="764">
        <v>0</v>
      </c>
      <c r="I138" s="234">
        <v>6</v>
      </c>
      <c r="J138" s="234">
        <v>13</v>
      </c>
      <c r="K138" s="234">
        <v>0</v>
      </c>
      <c r="L138" s="234">
        <v>58</v>
      </c>
      <c r="M138" s="234">
        <v>193</v>
      </c>
      <c r="N138" s="764">
        <v>2</v>
      </c>
    </row>
    <row r="139" spans="2:14" ht="17.25" thickBot="1" x14ac:dyDescent="0.35">
      <c r="B139" s="330" t="s">
        <v>1952</v>
      </c>
      <c r="C139" s="234">
        <f t="shared" ref="C139:N139" si="6">SUM(C94+C104+C110+C125+C128+C135)</f>
        <v>3865</v>
      </c>
      <c r="D139" s="234">
        <f t="shared" si="6"/>
        <v>5204</v>
      </c>
      <c r="E139" s="234">
        <f t="shared" si="6"/>
        <v>88741</v>
      </c>
      <c r="F139" s="234">
        <f t="shared" si="6"/>
        <v>2348</v>
      </c>
      <c r="G139" s="234">
        <f t="shared" si="6"/>
        <v>2384</v>
      </c>
      <c r="H139" s="234">
        <f t="shared" si="6"/>
        <v>38903</v>
      </c>
      <c r="I139" s="234">
        <f t="shared" si="6"/>
        <v>453</v>
      </c>
      <c r="J139" s="234">
        <f t="shared" si="6"/>
        <v>681</v>
      </c>
      <c r="K139" s="234">
        <f t="shared" si="6"/>
        <v>19153</v>
      </c>
      <c r="L139" s="234">
        <f t="shared" si="6"/>
        <v>1448</v>
      </c>
      <c r="M139" s="234">
        <f t="shared" si="6"/>
        <v>2141</v>
      </c>
      <c r="N139" s="234">
        <f t="shared" si="6"/>
        <v>30541</v>
      </c>
    </row>
    <row r="140" spans="2:14" x14ac:dyDescent="0.3">
      <c r="B140" s="228" t="s">
        <v>1953</v>
      </c>
    </row>
    <row r="141" spans="2:14" x14ac:dyDescent="0.3">
      <c r="B141" s="228" t="s">
        <v>1954</v>
      </c>
    </row>
    <row r="142" spans="2:14" x14ac:dyDescent="0.3">
      <c r="B142" s="228"/>
    </row>
    <row r="143" spans="2:14" x14ac:dyDescent="0.3">
      <c r="B143" s="228"/>
    </row>
    <row r="144" spans="2:14" x14ac:dyDescent="0.3">
      <c r="B144" s="228"/>
    </row>
    <row r="145" spans="1:13" ht="17.25" thickBot="1" x14ac:dyDescent="0.35">
      <c r="A145" s="860"/>
      <c r="B145" s="338" t="s">
        <v>1506</v>
      </c>
    </row>
    <row r="146" spans="1:13" ht="50.25" customHeight="1" thickBot="1" x14ac:dyDescent="0.35">
      <c r="A146" s="593"/>
      <c r="B146" s="962"/>
      <c r="C146" s="970" t="s">
        <v>453</v>
      </c>
      <c r="D146" s="971"/>
      <c r="E146" s="970" t="s">
        <v>1956</v>
      </c>
      <c r="F146" s="971"/>
      <c r="G146" s="970" t="s">
        <v>1955</v>
      </c>
      <c r="H146" s="971"/>
      <c r="I146" s="975" t="s">
        <v>1957</v>
      </c>
    </row>
    <row r="147" spans="1:13" ht="33.75" thickBot="1" x14ac:dyDescent="0.35">
      <c r="B147" s="963"/>
      <c r="C147" s="547">
        <v>2020</v>
      </c>
      <c r="D147" s="547">
        <v>2021</v>
      </c>
      <c r="E147" s="547">
        <v>2020</v>
      </c>
      <c r="F147" s="547">
        <v>2021</v>
      </c>
      <c r="G147" s="547" t="s">
        <v>1616</v>
      </c>
      <c r="H147" s="547" t="s">
        <v>1617</v>
      </c>
      <c r="I147" s="976"/>
    </row>
    <row r="148" spans="1:13" ht="17.25" thickBot="1" x14ac:dyDescent="0.35">
      <c r="B148" s="73" t="s">
        <v>1242</v>
      </c>
      <c r="C148" s="77">
        <v>13034</v>
      </c>
      <c r="D148" s="77">
        <v>12391</v>
      </c>
      <c r="E148" s="77">
        <v>5760</v>
      </c>
      <c r="F148" s="77">
        <v>5584</v>
      </c>
      <c r="G148" s="77">
        <v>33091895</v>
      </c>
      <c r="H148" s="77">
        <v>7471537</v>
      </c>
      <c r="I148" s="77">
        <v>55824887</v>
      </c>
    </row>
    <row r="149" spans="1:13" ht="17.25" thickBot="1" x14ac:dyDescent="0.35">
      <c r="B149" s="73" t="s">
        <v>1112</v>
      </c>
      <c r="C149" s="77">
        <v>2134</v>
      </c>
      <c r="D149" s="77">
        <v>2287</v>
      </c>
      <c r="E149" s="77">
        <v>1337</v>
      </c>
      <c r="F149" s="77">
        <v>1338.5000000000002</v>
      </c>
      <c r="G149" s="77">
        <v>12858583.26</v>
      </c>
      <c r="H149" s="77">
        <v>3394721.07</v>
      </c>
      <c r="I149" s="77">
        <v>12873937.84</v>
      </c>
    </row>
    <row r="150" spans="1:13" ht="17.25" thickBot="1" x14ac:dyDescent="0.35">
      <c r="B150" s="74" t="s">
        <v>150</v>
      </c>
      <c r="C150" s="349">
        <v>15168</v>
      </c>
      <c r="D150" s="349">
        <v>14678</v>
      </c>
      <c r="E150" s="349">
        <v>7097</v>
      </c>
      <c r="F150" s="349">
        <v>6922.5</v>
      </c>
      <c r="G150" s="349">
        <v>45950478.259999998</v>
      </c>
      <c r="H150" s="349">
        <v>10866258.07</v>
      </c>
      <c r="I150" s="349">
        <v>68698824.840000004</v>
      </c>
    </row>
    <row r="151" spans="1:13" x14ac:dyDescent="0.3">
      <c r="B151" s="228" t="s">
        <v>1127</v>
      </c>
    </row>
    <row r="152" spans="1:13" x14ac:dyDescent="0.3">
      <c r="B152" s="228"/>
    </row>
    <row r="153" spans="1:13" ht="17.25" thickBot="1" x14ac:dyDescent="0.35">
      <c r="A153" s="860"/>
      <c r="B153" s="6" t="s">
        <v>1507</v>
      </c>
    </row>
    <row r="154" spans="1:13" ht="17.25" customHeight="1" thickBot="1" x14ac:dyDescent="0.35">
      <c r="B154" s="884" t="s">
        <v>470</v>
      </c>
      <c r="C154" s="901" t="s">
        <v>1618</v>
      </c>
      <c r="D154" s="978" t="s">
        <v>1619</v>
      </c>
      <c r="E154" s="888"/>
      <c r="F154" s="888"/>
      <c r="G154" s="979"/>
      <c r="H154" s="959" t="s">
        <v>1958</v>
      </c>
      <c r="I154" s="888" t="s">
        <v>1959</v>
      </c>
      <c r="J154" s="888"/>
      <c r="K154" s="888"/>
      <c r="L154" s="869"/>
    </row>
    <row r="155" spans="1:13" ht="17.25" customHeight="1" thickBot="1" x14ac:dyDescent="0.35">
      <c r="B155" s="898"/>
      <c r="C155" s="952"/>
      <c r="D155" s="945" t="s">
        <v>471</v>
      </c>
      <c r="E155" s="946"/>
      <c r="F155" s="946"/>
      <c r="G155" s="980"/>
      <c r="H155" s="977"/>
      <c r="I155" s="945" t="s">
        <v>471</v>
      </c>
      <c r="J155" s="946"/>
      <c r="K155" s="946"/>
      <c r="L155" s="947"/>
    </row>
    <row r="156" spans="1:13" ht="33.75" thickBot="1" x14ac:dyDescent="0.35">
      <c r="B156" s="898"/>
      <c r="C156" s="952"/>
      <c r="D156" s="769" t="s">
        <v>16</v>
      </c>
      <c r="E156" s="754" t="s">
        <v>472</v>
      </c>
      <c r="F156" s="754" t="s">
        <v>473</v>
      </c>
      <c r="G156" s="768" t="s">
        <v>1960</v>
      </c>
      <c r="H156" s="977"/>
      <c r="I156" s="770" t="s">
        <v>16</v>
      </c>
      <c r="J156" s="320" t="s">
        <v>472</v>
      </c>
      <c r="K156" s="320" t="s">
        <v>473</v>
      </c>
      <c r="L156" s="754" t="s">
        <v>1960</v>
      </c>
    </row>
    <row r="157" spans="1:13" ht="33.75" thickBot="1" x14ac:dyDescent="0.35">
      <c r="B157" s="415" t="s">
        <v>474</v>
      </c>
      <c r="C157" s="387">
        <v>1357</v>
      </c>
      <c r="D157" s="387">
        <v>51686</v>
      </c>
      <c r="E157" s="387">
        <v>44873</v>
      </c>
      <c r="F157" s="388">
        <v>498</v>
      </c>
      <c r="G157" s="387">
        <v>6315</v>
      </c>
      <c r="H157" s="387">
        <v>1363</v>
      </c>
      <c r="I157" s="387">
        <v>51259</v>
      </c>
      <c r="J157" s="387">
        <v>44708</v>
      </c>
      <c r="K157" s="388">
        <v>506</v>
      </c>
      <c r="L157" s="387">
        <v>6045</v>
      </c>
      <c r="M157" s="57"/>
    </row>
    <row r="158" spans="1:13" ht="17.25" thickBot="1" x14ac:dyDescent="0.35">
      <c r="B158" s="487" t="s">
        <v>475</v>
      </c>
      <c r="C158" s="488"/>
      <c r="D158" s="488"/>
      <c r="E158" s="488"/>
      <c r="F158" s="488"/>
      <c r="G158" s="489"/>
      <c r="H158" s="488"/>
      <c r="I158" s="488"/>
      <c r="J158" s="488"/>
      <c r="K158" s="488"/>
      <c r="L158" s="489"/>
      <c r="M158" s="57"/>
    </row>
    <row r="159" spans="1:13" ht="17.25" thickBot="1" x14ac:dyDescent="0.35">
      <c r="B159" s="418" t="s">
        <v>1115</v>
      </c>
      <c r="C159" s="378">
        <v>276</v>
      </c>
      <c r="D159" s="385">
        <v>12359</v>
      </c>
      <c r="E159" s="385">
        <v>10208</v>
      </c>
      <c r="F159" s="378">
        <v>416</v>
      </c>
      <c r="G159" s="385">
        <v>1735</v>
      </c>
      <c r="H159" s="378">
        <v>277</v>
      </c>
      <c r="I159" s="385">
        <v>12345</v>
      </c>
      <c r="J159" s="385">
        <v>10075</v>
      </c>
      <c r="K159" s="378">
        <v>428</v>
      </c>
      <c r="L159" s="385">
        <v>1842</v>
      </c>
      <c r="M159" s="57"/>
    </row>
    <row r="160" spans="1:13" ht="17.25" thickBot="1" x14ac:dyDescent="0.35">
      <c r="B160" s="418" t="s">
        <v>476</v>
      </c>
      <c r="C160" s="378">
        <v>388</v>
      </c>
      <c r="D160" s="385">
        <v>19529</v>
      </c>
      <c r="E160" s="385">
        <v>19390</v>
      </c>
      <c r="F160" s="378">
        <v>11</v>
      </c>
      <c r="G160" s="378">
        <v>128</v>
      </c>
      <c r="H160" s="378">
        <v>393</v>
      </c>
      <c r="I160" s="385">
        <v>19201</v>
      </c>
      <c r="J160" s="385">
        <v>19070</v>
      </c>
      <c r="K160" s="378">
        <v>11</v>
      </c>
      <c r="L160" s="378">
        <v>120</v>
      </c>
      <c r="M160" s="57"/>
    </row>
    <row r="161" spans="1:14" ht="17.25" thickBot="1" x14ac:dyDescent="0.35">
      <c r="B161" s="418" t="s">
        <v>477</v>
      </c>
      <c r="C161" s="379">
        <v>174</v>
      </c>
      <c r="D161" s="383">
        <v>8099</v>
      </c>
      <c r="E161" s="383">
        <v>7790</v>
      </c>
      <c r="F161" s="379">
        <v>40</v>
      </c>
      <c r="G161" s="378">
        <v>269</v>
      </c>
      <c r="H161" s="379">
        <v>185</v>
      </c>
      <c r="I161" s="383">
        <v>8365</v>
      </c>
      <c r="J161" s="383">
        <v>8028</v>
      </c>
      <c r="K161" s="379">
        <v>43</v>
      </c>
      <c r="L161" s="378">
        <v>294</v>
      </c>
      <c r="M161" s="57"/>
    </row>
    <row r="162" spans="1:14" ht="17.25" thickBot="1" x14ac:dyDescent="0.35">
      <c r="B162" s="418" t="s">
        <v>483</v>
      </c>
      <c r="C162" s="379">
        <v>102</v>
      </c>
      <c r="D162" s="383">
        <v>2500</v>
      </c>
      <c r="E162" s="379">
        <v>2451</v>
      </c>
      <c r="F162" s="379">
        <v>24</v>
      </c>
      <c r="G162" s="385">
        <v>25</v>
      </c>
      <c r="H162" s="379">
        <v>103</v>
      </c>
      <c r="I162" s="383">
        <v>2525</v>
      </c>
      <c r="J162" s="379">
        <v>2476</v>
      </c>
      <c r="K162" s="379">
        <v>24</v>
      </c>
      <c r="L162" s="385">
        <v>25</v>
      </c>
      <c r="M162" s="57"/>
    </row>
    <row r="163" spans="1:14" ht="17.25" thickBot="1" x14ac:dyDescent="0.35">
      <c r="B163" s="418" t="s">
        <v>486</v>
      </c>
      <c r="C163" s="379">
        <v>40</v>
      </c>
      <c r="D163" s="379">
        <v>657</v>
      </c>
      <c r="E163" s="379">
        <v>657</v>
      </c>
      <c r="F163" s="379">
        <v>0</v>
      </c>
      <c r="G163" s="378">
        <v>0</v>
      </c>
      <c r="H163" s="379">
        <v>46</v>
      </c>
      <c r="I163" s="379">
        <v>627</v>
      </c>
      <c r="J163" s="379">
        <v>627</v>
      </c>
      <c r="K163" s="379">
        <v>0</v>
      </c>
      <c r="L163" s="378">
        <v>0</v>
      </c>
      <c r="M163" s="57"/>
    </row>
    <row r="164" spans="1:14" ht="17.25" thickBot="1" x14ac:dyDescent="0.35">
      <c r="B164" s="418" t="s">
        <v>478</v>
      </c>
      <c r="C164" s="379">
        <v>168</v>
      </c>
      <c r="D164" s="379">
        <v>3420</v>
      </c>
      <c r="E164" s="379">
        <v>23</v>
      </c>
      <c r="F164" s="379">
        <v>0</v>
      </c>
      <c r="G164" s="378">
        <v>3397</v>
      </c>
      <c r="H164" s="379">
        <v>154</v>
      </c>
      <c r="I164" s="379">
        <v>3063</v>
      </c>
      <c r="J164" s="379">
        <v>9</v>
      </c>
      <c r="K164" s="379">
        <v>0</v>
      </c>
      <c r="L164" s="378">
        <v>3054</v>
      </c>
      <c r="M164" s="57"/>
    </row>
    <row r="165" spans="1:14" ht="17.25" thickBot="1" x14ac:dyDescent="0.35">
      <c r="B165" s="418" t="s">
        <v>488</v>
      </c>
      <c r="C165" s="379">
        <v>27</v>
      </c>
      <c r="D165" s="383">
        <v>638</v>
      </c>
      <c r="E165" s="383">
        <v>42</v>
      </c>
      <c r="F165" s="379">
        <v>7</v>
      </c>
      <c r="G165" s="378">
        <v>589</v>
      </c>
      <c r="H165" s="379">
        <v>27</v>
      </c>
      <c r="I165" s="383">
        <v>605</v>
      </c>
      <c r="J165" s="383">
        <v>42</v>
      </c>
      <c r="K165" s="379">
        <v>0</v>
      </c>
      <c r="L165" s="378">
        <v>563</v>
      </c>
      <c r="M165" s="57"/>
    </row>
    <row r="166" spans="1:14" ht="17.25" thickBot="1" x14ac:dyDescent="0.35">
      <c r="B166" s="418" t="s">
        <v>480</v>
      </c>
      <c r="C166" s="379">
        <v>29</v>
      </c>
      <c r="D166" s="379">
        <v>648</v>
      </c>
      <c r="E166" s="379">
        <v>648</v>
      </c>
      <c r="F166" s="379">
        <v>0</v>
      </c>
      <c r="G166" s="378">
        <v>0</v>
      </c>
      <c r="H166" s="379">
        <v>29</v>
      </c>
      <c r="I166" s="379">
        <v>644</v>
      </c>
      <c r="J166" s="379">
        <v>644</v>
      </c>
      <c r="K166" s="379">
        <v>0</v>
      </c>
      <c r="L166" s="378">
        <v>0</v>
      </c>
      <c r="M166" s="57"/>
    </row>
    <row r="167" spans="1:14" ht="17.25" thickBot="1" x14ac:dyDescent="0.35">
      <c r="B167" s="418" t="s">
        <v>481</v>
      </c>
      <c r="C167" s="379">
        <v>90</v>
      </c>
      <c r="D167" s="383">
        <v>2377</v>
      </c>
      <c r="E167" s="383">
        <v>2377</v>
      </c>
      <c r="F167" s="379">
        <v>0</v>
      </c>
      <c r="G167" s="378">
        <v>0</v>
      </c>
      <c r="H167" s="379">
        <v>89</v>
      </c>
      <c r="I167" s="383">
        <v>2470</v>
      </c>
      <c r="J167" s="383">
        <v>2470</v>
      </c>
      <c r="K167" s="379">
        <v>0</v>
      </c>
      <c r="L167" s="378">
        <v>0</v>
      </c>
      <c r="M167" s="57"/>
    </row>
    <row r="168" spans="1:14" ht="17.25" thickBot="1" x14ac:dyDescent="0.35">
      <c r="B168" s="418" t="s">
        <v>484</v>
      </c>
      <c r="C168" s="379">
        <v>45</v>
      </c>
      <c r="D168" s="383">
        <v>1201</v>
      </c>
      <c r="E168" s="379">
        <v>1029</v>
      </c>
      <c r="F168" s="379">
        <v>0</v>
      </c>
      <c r="G168" s="378">
        <v>172</v>
      </c>
      <c r="H168" s="379">
        <v>44</v>
      </c>
      <c r="I168" s="383">
        <v>1162</v>
      </c>
      <c r="J168" s="383">
        <v>1015</v>
      </c>
      <c r="K168" s="379">
        <v>0</v>
      </c>
      <c r="L168" s="378">
        <v>147</v>
      </c>
      <c r="M168" s="57"/>
    </row>
    <row r="169" spans="1:14" ht="17.25" thickBot="1" x14ac:dyDescent="0.35">
      <c r="B169" s="418" t="s">
        <v>485</v>
      </c>
      <c r="C169" s="379">
        <v>18</v>
      </c>
      <c r="D169" s="379">
        <v>258</v>
      </c>
      <c r="E169" s="379">
        <v>258</v>
      </c>
      <c r="F169" s="379">
        <v>0</v>
      </c>
      <c r="G169" s="378">
        <v>0</v>
      </c>
      <c r="H169" s="379">
        <v>16</v>
      </c>
      <c r="I169" s="379">
        <v>252</v>
      </c>
      <c r="J169" s="379">
        <v>252</v>
      </c>
      <c r="K169" s="379">
        <v>0</v>
      </c>
      <c r="L169" s="378">
        <v>0</v>
      </c>
      <c r="M169" s="57"/>
    </row>
    <row r="170" spans="1:14" x14ac:dyDescent="0.3">
      <c r="B170" s="228" t="s">
        <v>1961</v>
      </c>
    </row>
    <row r="171" spans="1:14" x14ac:dyDescent="0.3">
      <c r="B171" s="228"/>
    </row>
    <row r="172" spans="1:14" ht="17.25" thickBot="1" x14ac:dyDescent="0.35">
      <c r="A172" s="860"/>
      <c r="B172" s="6" t="s">
        <v>1508</v>
      </c>
    </row>
    <row r="173" spans="1:14" ht="16.5" customHeight="1" thickBot="1" x14ac:dyDescent="0.35">
      <c r="B173" s="964" t="s">
        <v>470</v>
      </c>
      <c r="C173" s="967" t="s">
        <v>1761</v>
      </c>
      <c r="D173" s="967" t="s">
        <v>1962</v>
      </c>
      <c r="E173" s="948" t="s">
        <v>1963</v>
      </c>
      <c r="F173" s="948"/>
      <c r="G173" s="948"/>
      <c r="H173" s="948"/>
      <c r="I173" s="948"/>
      <c r="J173" s="948"/>
      <c r="K173" s="948"/>
      <c r="L173" s="948"/>
      <c r="M173" s="949"/>
      <c r="N173" s="767"/>
    </row>
    <row r="174" spans="1:14" ht="50.25" customHeight="1" x14ac:dyDescent="0.3">
      <c r="B174" s="965"/>
      <c r="C174" s="968"/>
      <c r="D174" s="968"/>
      <c r="E174" s="950" t="s">
        <v>1433</v>
      </c>
      <c r="F174" s="943" t="s">
        <v>1434</v>
      </c>
      <c r="G174" s="943" t="s">
        <v>1435</v>
      </c>
      <c r="H174" s="943" t="s">
        <v>1436</v>
      </c>
      <c r="I174" s="943" t="s">
        <v>1437</v>
      </c>
      <c r="J174" s="943" t="s">
        <v>1438</v>
      </c>
      <c r="K174" s="943" t="s">
        <v>1439</v>
      </c>
      <c r="L174" s="943" t="s">
        <v>1440</v>
      </c>
      <c r="M174" s="943" t="s">
        <v>1964</v>
      </c>
      <c r="N174" s="943" t="s">
        <v>1965</v>
      </c>
    </row>
    <row r="175" spans="1:14" ht="17.25" thickBot="1" x14ac:dyDescent="0.35">
      <c r="B175" s="966"/>
      <c r="C175" s="969"/>
      <c r="D175" s="969"/>
      <c r="E175" s="951"/>
      <c r="F175" s="944"/>
      <c r="G175" s="944"/>
      <c r="H175" s="944"/>
      <c r="I175" s="944"/>
      <c r="J175" s="944"/>
      <c r="K175" s="944"/>
      <c r="L175" s="944"/>
      <c r="M175" s="944"/>
      <c r="N175" s="944" t="s">
        <v>173</v>
      </c>
    </row>
    <row r="176" spans="1:14" s="10" customFormat="1" ht="17.25" thickBot="1" x14ac:dyDescent="0.35">
      <c r="A176" s="342"/>
      <c r="B176" s="490" t="s">
        <v>1115</v>
      </c>
      <c r="C176" s="491">
        <v>11584</v>
      </c>
      <c r="D176" s="491">
        <v>11408</v>
      </c>
      <c r="E176" s="491">
        <v>3179</v>
      </c>
      <c r="F176" s="491">
        <v>1265</v>
      </c>
      <c r="G176" s="491">
        <v>5869</v>
      </c>
      <c r="H176" s="491">
        <v>2327</v>
      </c>
      <c r="I176" s="491">
        <v>2679</v>
      </c>
      <c r="J176" s="491">
        <v>7332</v>
      </c>
      <c r="K176" s="491">
        <v>5656</v>
      </c>
      <c r="L176" s="492">
        <v>3</v>
      </c>
      <c r="M176" s="491">
        <v>6315</v>
      </c>
      <c r="N176" s="491">
        <v>5093</v>
      </c>
    </row>
    <row r="177" spans="1:14" s="10" customFormat="1" ht="17.25" thickBot="1" x14ac:dyDescent="0.35">
      <c r="A177" s="342"/>
      <c r="B177" s="490" t="s">
        <v>476</v>
      </c>
      <c r="C177" s="491">
        <v>18286</v>
      </c>
      <c r="D177" s="491">
        <v>17401</v>
      </c>
      <c r="E177" s="491">
        <v>17337</v>
      </c>
      <c r="F177" s="491">
        <v>4193</v>
      </c>
      <c r="G177" s="491">
        <v>4621</v>
      </c>
      <c r="H177" s="491">
        <v>5248</v>
      </c>
      <c r="I177" s="491">
        <v>4910</v>
      </c>
      <c r="J177" s="491">
        <v>10956</v>
      </c>
      <c r="K177" s="492">
        <v>480</v>
      </c>
      <c r="L177" s="492">
        <v>18</v>
      </c>
      <c r="M177" s="491">
        <v>4736</v>
      </c>
      <c r="N177" s="491">
        <v>12665</v>
      </c>
    </row>
    <row r="178" spans="1:14" s="10" customFormat="1" ht="17.25" thickBot="1" x14ac:dyDescent="0.35">
      <c r="A178" s="342"/>
      <c r="B178" s="490" t="s">
        <v>477</v>
      </c>
      <c r="C178" s="491">
        <v>8003</v>
      </c>
      <c r="D178" s="491">
        <v>7752</v>
      </c>
      <c r="E178" s="491">
        <v>5985</v>
      </c>
      <c r="F178" s="491">
        <v>1393</v>
      </c>
      <c r="G178" s="491">
        <v>3601</v>
      </c>
      <c r="H178" s="491">
        <v>3530</v>
      </c>
      <c r="I178" s="491">
        <v>2644</v>
      </c>
      <c r="J178" s="491">
        <v>5853</v>
      </c>
      <c r="K178" s="491">
        <v>1945</v>
      </c>
      <c r="L178" s="492">
        <v>6</v>
      </c>
      <c r="M178" s="491">
        <v>2931</v>
      </c>
      <c r="N178" s="491">
        <v>4821</v>
      </c>
    </row>
    <row r="179" spans="1:14" s="10" customFormat="1" ht="17.25" thickBot="1" x14ac:dyDescent="0.35">
      <c r="A179" s="342"/>
      <c r="B179" s="490" t="s">
        <v>1382</v>
      </c>
      <c r="C179" s="491">
        <v>2329</v>
      </c>
      <c r="D179" s="491">
        <v>2128</v>
      </c>
      <c r="E179" s="491">
        <v>1976</v>
      </c>
      <c r="F179" s="492">
        <v>487</v>
      </c>
      <c r="G179" s="492">
        <v>495</v>
      </c>
      <c r="H179" s="492">
        <v>598</v>
      </c>
      <c r="I179" s="492">
        <v>550</v>
      </c>
      <c r="J179" s="492">
        <v>1079</v>
      </c>
      <c r="K179" s="492">
        <v>103</v>
      </c>
      <c r="L179" s="492">
        <v>0</v>
      </c>
      <c r="M179" s="491">
        <v>686</v>
      </c>
      <c r="N179" s="491">
        <v>1442</v>
      </c>
    </row>
    <row r="180" spans="1:14" s="10" customFormat="1" ht="17.25" thickBot="1" x14ac:dyDescent="0.35">
      <c r="A180" s="342"/>
      <c r="B180" s="490" t="s">
        <v>486</v>
      </c>
      <c r="C180" s="492">
        <v>551</v>
      </c>
      <c r="D180" s="492">
        <v>573</v>
      </c>
      <c r="E180" s="492">
        <v>67</v>
      </c>
      <c r="F180" s="492">
        <v>35</v>
      </c>
      <c r="G180" s="492">
        <v>289</v>
      </c>
      <c r="H180" s="492">
        <v>75</v>
      </c>
      <c r="I180" s="492">
        <v>169</v>
      </c>
      <c r="J180" s="492">
        <v>112</v>
      </c>
      <c r="K180" s="492">
        <v>200</v>
      </c>
      <c r="L180" s="492">
        <v>0</v>
      </c>
      <c r="M180" s="492">
        <v>360</v>
      </c>
      <c r="N180" s="492">
        <v>213</v>
      </c>
    </row>
    <row r="181" spans="1:14" s="10" customFormat="1" ht="17.25" thickBot="1" x14ac:dyDescent="0.35">
      <c r="A181" s="342"/>
      <c r="B181" s="490" t="s">
        <v>478</v>
      </c>
      <c r="C181" s="492">
        <v>2851</v>
      </c>
      <c r="D181" s="492">
        <v>2943</v>
      </c>
      <c r="E181" s="492">
        <v>2252</v>
      </c>
      <c r="F181" s="492">
        <v>251</v>
      </c>
      <c r="G181" s="492">
        <v>159</v>
      </c>
      <c r="H181" s="492">
        <v>181</v>
      </c>
      <c r="I181" s="492">
        <v>213</v>
      </c>
      <c r="J181" s="492">
        <v>165</v>
      </c>
      <c r="K181" s="492">
        <v>221</v>
      </c>
      <c r="L181" s="492">
        <v>1</v>
      </c>
      <c r="M181" s="492">
        <v>994</v>
      </c>
      <c r="N181" s="492">
        <v>1949</v>
      </c>
    </row>
    <row r="182" spans="1:14" s="10" customFormat="1" ht="17.25" thickBot="1" x14ac:dyDescent="0.35">
      <c r="A182" s="342"/>
      <c r="B182" s="490" t="s">
        <v>488</v>
      </c>
      <c r="C182" s="491">
        <v>636</v>
      </c>
      <c r="D182" s="491">
        <v>628</v>
      </c>
      <c r="E182" s="492">
        <v>137</v>
      </c>
      <c r="F182" s="492">
        <v>11</v>
      </c>
      <c r="G182" s="492">
        <v>117</v>
      </c>
      <c r="H182" s="492">
        <v>12</v>
      </c>
      <c r="I182" s="492">
        <v>39</v>
      </c>
      <c r="J182" s="492">
        <v>78</v>
      </c>
      <c r="K182" s="492">
        <v>52</v>
      </c>
      <c r="L182" s="492">
        <v>0</v>
      </c>
      <c r="M182" s="491">
        <v>316</v>
      </c>
      <c r="N182" s="492">
        <v>312</v>
      </c>
    </row>
    <row r="183" spans="1:14" s="10" customFormat="1" ht="17.25" thickBot="1" x14ac:dyDescent="0.35">
      <c r="A183" s="342"/>
      <c r="B183" s="490" t="s">
        <v>480</v>
      </c>
      <c r="C183" s="492">
        <v>565</v>
      </c>
      <c r="D183" s="492">
        <v>653</v>
      </c>
      <c r="E183" s="492">
        <v>11</v>
      </c>
      <c r="F183" s="492">
        <v>3</v>
      </c>
      <c r="G183" s="492">
        <v>6</v>
      </c>
      <c r="H183" s="492">
        <v>2</v>
      </c>
      <c r="I183" s="492">
        <v>20</v>
      </c>
      <c r="J183" s="492">
        <v>0</v>
      </c>
      <c r="K183" s="492">
        <v>3</v>
      </c>
      <c r="L183" s="492">
        <v>3</v>
      </c>
      <c r="M183" s="492">
        <v>232</v>
      </c>
      <c r="N183" s="492">
        <v>421</v>
      </c>
    </row>
    <row r="184" spans="1:14" s="10" customFormat="1" ht="17.25" thickBot="1" x14ac:dyDescent="0.35">
      <c r="A184" s="342"/>
      <c r="B184" s="490" t="s">
        <v>487</v>
      </c>
      <c r="C184" s="491">
        <v>2042</v>
      </c>
      <c r="D184" s="491">
        <v>2160</v>
      </c>
      <c r="E184" s="491">
        <v>359</v>
      </c>
      <c r="F184" s="492">
        <v>73</v>
      </c>
      <c r="G184" s="492">
        <v>159</v>
      </c>
      <c r="H184" s="492">
        <v>54</v>
      </c>
      <c r="I184" s="492">
        <v>187</v>
      </c>
      <c r="J184" s="491">
        <v>61</v>
      </c>
      <c r="K184" s="492">
        <v>19</v>
      </c>
      <c r="L184" s="492">
        <v>8</v>
      </c>
      <c r="M184" s="492">
        <v>1367</v>
      </c>
      <c r="N184" s="491">
        <v>793</v>
      </c>
    </row>
    <row r="185" spans="1:14" s="10" customFormat="1" ht="17.25" thickBot="1" x14ac:dyDescent="0.35">
      <c r="A185" s="342"/>
      <c r="B185" s="490" t="s">
        <v>489</v>
      </c>
      <c r="C185" s="491">
        <v>6670</v>
      </c>
      <c r="D185" s="491">
        <v>7609</v>
      </c>
      <c r="E185" s="492"/>
      <c r="F185" s="492"/>
      <c r="G185" s="492"/>
      <c r="H185" s="492"/>
      <c r="I185" s="492"/>
      <c r="J185" s="492"/>
      <c r="K185" s="492">
        <v>0</v>
      </c>
      <c r="L185" s="492"/>
      <c r="M185" s="492"/>
      <c r="N185" s="492"/>
    </row>
    <row r="186" spans="1:14" s="10" customFormat="1" ht="17.25" thickBot="1" x14ac:dyDescent="0.35">
      <c r="A186" s="342"/>
      <c r="B186" s="490" t="s">
        <v>485</v>
      </c>
      <c r="C186" s="492">
        <v>257</v>
      </c>
      <c r="D186" s="492">
        <v>239</v>
      </c>
      <c r="E186" s="492">
        <v>13</v>
      </c>
      <c r="F186" s="492">
        <v>3</v>
      </c>
      <c r="G186" s="492">
        <v>10</v>
      </c>
      <c r="H186" s="492">
        <v>2</v>
      </c>
      <c r="I186" s="492">
        <v>18</v>
      </c>
      <c r="J186" s="492">
        <v>1</v>
      </c>
      <c r="K186" s="492">
        <v>0</v>
      </c>
      <c r="L186" s="492">
        <v>2</v>
      </c>
      <c r="M186" s="492">
        <v>153</v>
      </c>
      <c r="N186" s="492">
        <v>86</v>
      </c>
    </row>
    <row r="187" spans="1:14" s="10" customFormat="1" ht="17.25" thickBot="1" x14ac:dyDescent="0.35">
      <c r="A187" s="342"/>
      <c r="B187" s="493" t="s">
        <v>150</v>
      </c>
      <c r="C187" s="400">
        <v>53774</v>
      </c>
      <c r="D187" s="400">
        <v>53494</v>
      </c>
      <c r="E187" s="400">
        <v>31316</v>
      </c>
      <c r="F187" s="400">
        <v>7714</v>
      </c>
      <c r="G187" s="400">
        <v>15326</v>
      </c>
      <c r="H187" s="400">
        <v>12029</v>
      </c>
      <c r="I187" s="400">
        <v>11429</v>
      </c>
      <c r="J187" s="400">
        <v>25637</v>
      </c>
      <c r="K187" s="400">
        <v>8679</v>
      </c>
      <c r="L187" s="398">
        <v>41</v>
      </c>
      <c r="M187" s="400">
        <v>18090</v>
      </c>
      <c r="N187" s="400">
        <v>27795</v>
      </c>
    </row>
    <row r="188" spans="1:14" x14ac:dyDescent="0.3">
      <c r="B188" s="228" t="s">
        <v>1966</v>
      </c>
    </row>
    <row r="189" spans="1:14" x14ac:dyDescent="0.3">
      <c r="B189" s="228"/>
    </row>
    <row r="190" spans="1:14" x14ac:dyDescent="0.3">
      <c r="B190" s="228"/>
    </row>
    <row r="191" spans="1:14" ht="17.25" thickBot="1" x14ac:dyDescent="0.35">
      <c r="A191" s="860"/>
      <c r="B191" s="6" t="s">
        <v>1509</v>
      </c>
    </row>
    <row r="192" spans="1:14" x14ac:dyDescent="0.3">
      <c r="B192" s="901" t="s">
        <v>490</v>
      </c>
      <c r="C192" s="959" t="s">
        <v>1620</v>
      </c>
      <c r="D192" s="953" t="s">
        <v>438</v>
      </c>
      <c r="E192" s="954"/>
      <c r="F192" s="954"/>
      <c r="G192" s="954"/>
      <c r="H192" s="954"/>
      <c r="I192" s="959" t="s">
        <v>1967</v>
      </c>
      <c r="J192" s="953" t="s">
        <v>438</v>
      </c>
      <c r="K192" s="954"/>
      <c r="L192" s="954"/>
      <c r="M192" s="954"/>
      <c r="N192" s="957"/>
    </row>
    <row r="193" spans="2:15" ht="17.25" thickBot="1" x14ac:dyDescent="0.35">
      <c r="B193" s="952"/>
      <c r="C193" s="960"/>
      <c r="D193" s="955"/>
      <c r="E193" s="956"/>
      <c r="F193" s="956"/>
      <c r="G193" s="956"/>
      <c r="H193" s="956"/>
      <c r="I193" s="960"/>
      <c r="J193" s="955"/>
      <c r="K193" s="956"/>
      <c r="L193" s="956"/>
      <c r="M193" s="956"/>
      <c r="N193" s="958"/>
    </row>
    <row r="194" spans="2:15" ht="50.25" thickBot="1" x14ac:dyDescent="0.35">
      <c r="B194" s="903"/>
      <c r="C194" s="961"/>
      <c r="D194" s="85" t="s">
        <v>491</v>
      </c>
      <c r="E194" s="85" t="s">
        <v>492</v>
      </c>
      <c r="F194" s="85" t="s">
        <v>493</v>
      </c>
      <c r="G194" s="85" t="s">
        <v>494</v>
      </c>
      <c r="H194" s="758" t="s">
        <v>1970</v>
      </c>
      <c r="I194" s="961"/>
      <c r="J194" s="85" t="s">
        <v>491</v>
      </c>
      <c r="K194" s="85" t="s">
        <v>492</v>
      </c>
      <c r="L194" s="85" t="s">
        <v>493</v>
      </c>
      <c r="M194" s="85" t="s">
        <v>494</v>
      </c>
      <c r="N194" s="85" t="s">
        <v>1969</v>
      </c>
    </row>
    <row r="195" spans="2:15" ht="17.25" thickBot="1" x14ac:dyDescent="0.35">
      <c r="B195" s="384" t="s">
        <v>1115</v>
      </c>
      <c r="C195" s="385">
        <v>158118587</v>
      </c>
      <c r="D195" s="385">
        <v>41183727</v>
      </c>
      <c r="E195" s="385">
        <v>80936808</v>
      </c>
      <c r="F195" s="385">
        <v>28816056</v>
      </c>
      <c r="G195" s="385">
        <v>4935217</v>
      </c>
      <c r="H195" s="385">
        <v>180011</v>
      </c>
      <c r="I195" s="385">
        <v>176447300</v>
      </c>
      <c r="J195" s="385">
        <v>42831085</v>
      </c>
      <c r="K195" s="385">
        <v>91240931</v>
      </c>
      <c r="L195" s="385">
        <v>32402227</v>
      </c>
      <c r="M195" s="385">
        <v>8235857</v>
      </c>
      <c r="N195" s="385">
        <v>330796</v>
      </c>
      <c r="O195" s="57"/>
    </row>
    <row r="196" spans="2:15" ht="17.25" thickBot="1" x14ac:dyDescent="0.35">
      <c r="B196" s="382" t="s">
        <v>476</v>
      </c>
      <c r="C196" s="383">
        <v>219584725</v>
      </c>
      <c r="D196" s="383">
        <v>68966420</v>
      </c>
      <c r="E196" s="383">
        <v>103985597</v>
      </c>
      <c r="F196" s="383">
        <v>36281148</v>
      </c>
      <c r="G196" s="383">
        <v>5270126</v>
      </c>
      <c r="H196" s="383">
        <v>741611</v>
      </c>
      <c r="I196" s="383">
        <v>250720307</v>
      </c>
      <c r="J196" s="383">
        <v>75377190</v>
      </c>
      <c r="K196" s="383">
        <v>121330529</v>
      </c>
      <c r="L196" s="383">
        <v>42181049</v>
      </c>
      <c r="M196" s="383">
        <v>4634338</v>
      </c>
      <c r="N196" s="383">
        <v>1035382</v>
      </c>
      <c r="O196" s="57"/>
    </row>
    <row r="197" spans="2:15" ht="17.25" thickBot="1" x14ac:dyDescent="0.35">
      <c r="B197" s="382" t="s">
        <v>477</v>
      </c>
      <c r="C197" s="383">
        <v>112443492</v>
      </c>
      <c r="D197" s="383">
        <v>25377686</v>
      </c>
      <c r="E197" s="383">
        <v>58563514</v>
      </c>
      <c r="F197" s="383">
        <v>20547027</v>
      </c>
      <c r="G197" s="383">
        <v>2580170</v>
      </c>
      <c r="H197" s="383">
        <v>301878</v>
      </c>
      <c r="I197" s="383">
        <v>136317759</v>
      </c>
      <c r="J197" s="383">
        <v>34673177</v>
      </c>
      <c r="K197" s="383">
        <v>71930213</v>
      </c>
      <c r="L197" s="383">
        <v>25230188</v>
      </c>
      <c r="M197" s="383">
        <v>2599136</v>
      </c>
      <c r="N197" s="383">
        <v>522209</v>
      </c>
      <c r="O197" s="57"/>
    </row>
    <row r="198" spans="2:15" ht="17.25" thickBot="1" x14ac:dyDescent="0.35">
      <c r="B198" s="382" t="s">
        <v>1382</v>
      </c>
      <c r="C198" s="383">
        <v>26765731</v>
      </c>
      <c r="D198" s="383">
        <v>7592349</v>
      </c>
      <c r="E198" s="383">
        <v>13735294</v>
      </c>
      <c r="F198" s="383">
        <v>4828573</v>
      </c>
      <c r="G198" s="383">
        <v>336416</v>
      </c>
      <c r="H198" s="383">
        <v>66016</v>
      </c>
      <c r="I198" s="383">
        <v>31165173</v>
      </c>
      <c r="J198" s="383">
        <v>8356307</v>
      </c>
      <c r="K198" s="383">
        <v>16404146</v>
      </c>
      <c r="L198" s="383">
        <v>5609614</v>
      </c>
      <c r="M198" s="383">
        <v>271651</v>
      </c>
      <c r="N198" s="383">
        <v>177625</v>
      </c>
      <c r="O198" s="57"/>
    </row>
    <row r="199" spans="2:15" ht="17.25" thickBot="1" x14ac:dyDescent="0.35">
      <c r="B199" s="382" t="s">
        <v>486</v>
      </c>
      <c r="C199" s="383">
        <v>4910462</v>
      </c>
      <c r="D199" s="383">
        <v>1282300</v>
      </c>
      <c r="E199" s="383">
        <v>2542541</v>
      </c>
      <c r="F199" s="383">
        <v>881464</v>
      </c>
      <c r="G199" s="383">
        <v>43138</v>
      </c>
      <c r="H199" s="383">
        <v>1184</v>
      </c>
      <c r="I199" s="383">
        <v>5579373</v>
      </c>
      <c r="J199" s="383">
        <v>1422435</v>
      </c>
      <c r="K199" s="383">
        <v>2950584</v>
      </c>
      <c r="L199" s="383">
        <v>1026770</v>
      </c>
      <c r="M199" s="383">
        <v>105308</v>
      </c>
      <c r="N199" s="383">
        <v>9378</v>
      </c>
      <c r="O199" s="57"/>
    </row>
    <row r="200" spans="2:15" ht="17.25" thickBot="1" x14ac:dyDescent="0.35">
      <c r="B200" s="384" t="s">
        <v>478</v>
      </c>
      <c r="C200" s="383">
        <v>10351965</v>
      </c>
      <c r="D200" s="383">
        <v>2324185</v>
      </c>
      <c r="E200" s="383">
        <v>5918938</v>
      </c>
      <c r="F200" s="383">
        <v>2021101</v>
      </c>
      <c r="G200" s="383">
        <v>144226</v>
      </c>
      <c r="H200" s="379">
        <v>13548</v>
      </c>
      <c r="I200" s="383">
        <v>10651210</v>
      </c>
      <c r="J200" s="383">
        <v>1998493</v>
      </c>
      <c r="K200" s="383">
        <v>6339244</v>
      </c>
      <c r="L200" s="383">
        <v>2165871</v>
      </c>
      <c r="M200" s="383">
        <v>34087</v>
      </c>
      <c r="N200" s="379">
        <v>12834</v>
      </c>
      <c r="O200" s="57"/>
    </row>
    <row r="201" spans="2:15" ht="17.25" thickBot="1" x14ac:dyDescent="0.35">
      <c r="B201" s="382" t="s">
        <v>488</v>
      </c>
      <c r="C201" s="383">
        <v>4508480</v>
      </c>
      <c r="D201" s="383">
        <v>1005196</v>
      </c>
      <c r="E201" s="383">
        <v>2494916</v>
      </c>
      <c r="F201" s="383">
        <v>872831</v>
      </c>
      <c r="G201" s="383">
        <v>44967</v>
      </c>
      <c r="H201" s="379">
        <v>98</v>
      </c>
      <c r="I201" s="383">
        <v>4389585</v>
      </c>
      <c r="J201" s="383">
        <v>963486</v>
      </c>
      <c r="K201" s="383">
        <v>2472499</v>
      </c>
      <c r="L201" s="383">
        <v>850286</v>
      </c>
      <c r="M201" s="383">
        <v>79157</v>
      </c>
      <c r="N201" s="379">
        <v>207</v>
      </c>
      <c r="O201" s="57"/>
    </row>
    <row r="202" spans="2:15" ht="17.25" thickBot="1" x14ac:dyDescent="0.35">
      <c r="B202" s="382" t="s">
        <v>480</v>
      </c>
      <c r="C202" s="383">
        <v>2840530</v>
      </c>
      <c r="D202" s="383">
        <v>764391</v>
      </c>
      <c r="E202" s="383">
        <v>1432575</v>
      </c>
      <c r="F202" s="383">
        <v>487385</v>
      </c>
      <c r="G202" s="383">
        <v>55899</v>
      </c>
      <c r="H202" s="383">
        <v>573</v>
      </c>
      <c r="I202" s="383">
        <v>3399191</v>
      </c>
      <c r="J202" s="383">
        <v>1097999</v>
      </c>
      <c r="K202" s="383">
        <v>1655090</v>
      </c>
      <c r="L202" s="383">
        <v>571111</v>
      </c>
      <c r="M202" s="383">
        <v>32560</v>
      </c>
      <c r="N202" s="383">
        <v>2092</v>
      </c>
      <c r="O202" s="57"/>
    </row>
    <row r="203" spans="2:15" ht="17.25" thickBot="1" x14ac:dyDescent="0.35">
      <c r="B203" s="382" t="s">
        <v>481</v>
      </c>
      <c r="C203" s="383">
        <v>8209560</v>
      </c>
      <c r="D203" s="383">
        <v>2367690</v>
      </c>
      <c r="E203" s="383">
        <v>4035493</v>
      </c>
      <c r="F203" s="383">
        <v>1386508</v>
      </c>
      <c r="G203" s="383">
        <v>132008</v>
      </c>
      <c r="H203" s="379">
        <v>9328</v>
      </c>
      <c r="I203" s="383">
        <v>8921609</v>
      </c>
      <c r="J203" s="383">
        <v>2530967</v>
      </c>
      <c r="K203" s="383">
        <v>4514140</v>
      </c>
      <c r="L203" s="383">
        <v>1532637</v>
      </c>
      <c r="M203" s="383">
        <v>201877</v>
      </c>
      <c r="N203" s="383">
        <v>37462</v>
      </c>
      <c r="O203" s="57"/>
    </row>
    <row r="204" spans="2:15" ht="17.25" thickBot="1" x14ac:dyDescent="0.35">
      <c r="B204" s="384" t="s">
        <v>484</v>
      </c>
      <c r="C204" s="383">
        <v>2768672</v>
      </c>
      <c r="D204" s="383">
        <v>989137</v>
      </c>
      <c r="E204" s="383">
        <v>1281419</v>
      </c>
      <c r="F204" s="383">
        <v>415499</v>
      </c>
      <c r="G204" s="383">
        <v>11760</v>
      </c>
      <c r="H204" s="383">
        <v>233</v>
      </c>
      <c r="I204" s="383">
        <v>3237486</v>
      </c>
      <c r="J204" s="383">
        <v>1126390</v>
      </c>
      <c r="K204" s="383">
        <v>1537067</v>
      </c>
      <c r="L204" s="383">
        <v>484647</v>
      </c>
      <c r="M204" s="383">
        <v>35677</v>
      </c>
      <c r="N204" s="383">
        <v>7289</v>
      </c>
      <c r="O204" s="57"/>
    </row>
    <row r="205" spans="2:15" ht="17.25" thickBot="1" x14ac:dyDescent="0.35">
      <c r="B205" s="382" t="s">
        <v>485</v>
      </c>
      <c r="C205" s="383">
        <v>877962</v>
      </c>
      <c r="D205" s="383">
        <v>280246</v>
      </c>
      <c r="E205" s="383">
        <v>374337</v>
      </c>
      <c r="F205" s="383">
        <v>126117</v>
      </c>
      <c r="G205" s="383">
        <v>28498</v>
      </c>
      <c r="H205" s="383">
        <v>1652</v>
      </c>
      <c r="I205" s="383">
        <v>892586</v>
      </c>
      <c r="J205" s="383">
        <v>334347</v>
      </c>
      <c r="K205" s="383">
        <v>385638</v>
      </c>
      <c r="L205" s="383">
        <v>129092</v>
      </c>
      <c r="M205" s="383">
        <v>11019</v>
      </c>
      <c r="N205" s="383">
        <v>4522</v>
      </c>
      <c r="O205" s="57"/>
    </row>
    <row r="206" spans="2:15" ht="17.25" thickBot="1" x14ac:dyDescent="0.35">
      <c r="B206" s="409" t="s">
        <v>150</v>
      </c>
      <c r="C206" s="414">
        <v>551380166</v>
      </c>
      <c r="D206" s="414">
        <v>152133327</v>
      </c>
      <c r="E206" s="414">
        <v>275301432</v>
      </c>
      <c r="F206" s="414">
        <v>96663709</v>
      </c>
      <c r="G206" s="414">
        <v>13582425</v>
      </c>
      <c r="H206" s="381">
        <v>1316132</v>
      </c>
      <c r="I206" s="414">
        <v>631721579</v>
      </c>
      <c r="J206" s="414">
        <v>170711876</v>
      </c>
      <c r="K206" s="414">
        <v>320760081</v>
      </c>
      <c r="L206" s="414">
        <v>112183492</v>
      </c>
      <c r="M206" s="414">
        <v>16240667</v>
      </c>
      <c r="N206" s="414">
        <v>2139796</v>
      </c>
      <c r="O206" s="57"/>
    </row>
    <row r="207" spans="2:15" x14ac:dyDescent="0.3">
      <c r="B207" s="422" t="s">
        <v>1968</v>
      </c>
      <c r="C207" s="413"/>
      <c r="D207" s="57"/>
      <c r="E207" s="57"/>
      <c r="F207" s="57"/>
      <c r="G207" s="57"/>
      <c r="H207" s="57"/>
      <c r="I207" s="57"/>
      <c r="J207" s="57"/>
      <c r="K207" s="57"/>
      <c r="L207" s="57"/>
      <c r="M207" s="57"/>
      <c r="N207" s="57"/>
      <c r="O207" s="57"/>
    </row>
    <row r="208" spans="2:15" x14ac:dyDescent="0.3">
      <c r="B208" s="124"/>
      <c r="C208" s="10"/>
    </row>
    <row r="209" spans="1:20" ht="17.25" thickBot="1" x14ac:dyDescent="0.35">
      <c r="A209" s="860"/>
      <c r="B209" s="408" t="s">
        <v>1510</v>
      </c>
    </row>
    <row r="210" spans="1:20" ht="17.25" customHeight="1" thickBot="1" x14ac:dyDescent="0.35">
      <c r="A210" s="470"/>
      <c r="B210" s="901" t="s">
        <v>490</v>
      </c>
      <c r="C210" s="959" t="s">
        <v>1624</v>
      </c>
      <c r="D210" s="1002" t="s">
        <v>438</v>
      </c>
      <c r="E210" s="1002"/>
      <c r="F210" s="1002"/>
      <c r="G210" s="1002"/>
      <c r="H210" s="1003"/>
      <c r="I210" s="771"/>
      <c r="J210" s="959" t="s">
        <v>1971</v>
      </c>
      <c r="K210" s="1002" t="s">
        <v>438</v>
      </c>
      <c r="L210" s="1002"/>
      <c r="M210" s="1002"/>
      <c r="N210" s="1002"/>
      <c r="O210" s="1002"/>
      <c r="P210" s="1003"/>
    </row>
    <row r="211" spans="1:20" ht="66.75" thickBot="1" x14ac:dyDescent="0.35">
      <c r="B211" s="903"/>
      <c r="C211" s="961"/>
      <c r="D211" s="320" t="s">
        <v>1377</v>
      </c>
      <c r="E211" s="320" t="s">
        <v>1378</v>
      </c>
      <c r="F211" s="320" t="s">
        <v>1379</v>
      </c>
      <c r="G211" s="320" t="s">
        <v>1380</v>
      </c>
      <c r="H211" s="320" t="s">
        <v>1376</v>
      </c>
      <c r="I211" s="757" t="s">
        <v>1381</v>
      </c>
      <c r="J211" s="961"/>
      <c r="K211" s="320" t="s">
        <v>1377</v>
      </c>
      <c r="L211" s="320" t="s">
        <v>1378</v>
      </c>
      <c r="M211" s="320" t="s">
        <v>1379</v>
      </c>
      <c r="N211" s="320" t="s">
        <v>1380</v>
      </c>
      <c r="O211" s="320" t="s">
        <v>1376</v>
      </c>
      <c r="P211" s="319" t="s">
        <v>1381</v>
      </c>
    </row>
    <row r="212" spans="1:20" ht="17.25" thickBot="1" x14ac:dyDescent="0.35">
      <c r="B212" s="394" t="s">
        <v>1115</v>
      </c>
      <c r="C212" s="722">
        <v>158102105</v>
      </c>
      <c r="D212" s="722">
        <v>11390993</v>
      </c>
      <c r="E212" s="722">
        <v>107181531</v>
      </c>
      <c r="F212" s="722">
        <v>210807</v>
      </c>
      <c r="G212" s="722">
        <v>433032</v>
      </c>
      <c r="H212" s="722">
        <v>33338875</v>
      </c>
      <c r="I212" s="722">
        <v>5862084</v>
      </c>
      <c r="J212" s="722">
        <v>176747115</v>
      </c>
      <c r="K212" s="722">
        <v>15922865</v>
      </c>
      <c r="L212" s="722">
        <v>114042594</v>
      </c>
      <c r="M212" s="722">
        <v>275936</v>
      </c>
      <c r="N212" s="722">
        <v>652571</v>
      </c>
      <c r="O212" s="722">
        <v>34230607</v>
      </c>
      <c r="P212" s="722">
        <v>13838674</v>
      </c>
      <c r="Q212" s="57"/>
      <c r="R212" s="57"/>
      <c r="S212" s="57"/>
      <c r="T212" s="57"/>
    </row>
    <row r="213" spans="1:20" ht="17.25" thickBot="1" x14ac:dyDescent="0.35">
      <c r="B213" s="494" t="s">
        <v>476</v>
      </c>
      <c r="C213" s="424">
        <v>217471814</v>
      </c>
      <c r="D213" s="424">
        <v>74647574</v>
      </c>
      <c r="E213" s="424">
        <v>24480800</v>
      </c>
      <c r="F213" s="424">
        <v>18562784</v>
      </c>
      <c r="G213" s="424">
        <v>1078294</v>
      </c>
      <c r="H213" s="424">
        <v>85540944</v>
      </c>
      <c r="I213" s="424">
        <v>13877242</v>
      </c>
      <c r="J213" s="424">
        <v>249693362</v>
      </c>
      <c r="K213" s="424">
        <v>86848652</v>
      </c>
      <c r="L213" s="424">
        <v>26485554</v>
      </c>
      <c r="M213" s="424">
        <v>22306334</v>
      </c>
      <c r="N213" s="424">
        <v>1590610</v>
      </c>
      <c r="O213" s="424">
        <v>91402210</v>
      </c>
      <c r="P213" s="424">
        <v>23213073</v>
      </c>
      <c r="Q213" s="57"/>
      <c r="R213" s="57"/>
      <c r="S213" s="57"/>
      <c r="T213" s="57"/>
    </row>
    <row r="214" spans="1:20" ht="17.25" thickBot="1" x14ac:dyDescent="0.35">
      <c r="B214" s="494" t="s">
        <v>477</v>
      </c>
      <c r="C214" s="424">
        <v>112061752</v>
      </c>
      <c r="D214" s="424">
        <v>13063417</v>
      </c>
      <c r="E214" s="424">
        <v>61329903</v>
      </c>
      <c r="F214" s="424">
        <v>1155426</v>
      </c>
      <c r="G214" s="424">
        <v>803202</v>
      </c>
      <c r="H214" s="424">
        <v>30832144</v>
      </c>
      <c r="I214" s="424">
        <v>5442682</v>
      </c>
      <c r="J214" s="424">
        <v>136771853</v>
      </c>
      <c r="K214" s="424">
        <v>17938241</v>
      </c>
      <c r="L214" s="424">
        <v>74465948</v>
      </c>
      <c r="M214" s="424">
        <v>352630</v>
      </c>
      <c r="N214" s="424">
        <v>1057582</v>
      </c>
      <c r="O214" s="424">
        <v>34313529</v>
      </c>
      <c r="P214" s="424">
        <v>9573678</v>
      </c>
      <c r="Q214" s="57"/>
      <c r="R214" s="57"/>
      <c r="S214" s="57"/>
      <c r="T214" s="57"/>
    </row>
    <row r="215" spans="1:20" ht="17.25" thickBot="1" x14ac:dyDescent="0.35">
      <c r="B215" s="494" t="s">
        <v>1382</v>
      </c>
      <c r="C215" s="424">
        <v>26314704</v>
      </c>
      <c r="D215" s="424">
        <v>10361565</v>
      </c>
      <c r="E215" s="424">
        <v>139722</v>
      </c>
      <c r="F215" s="424">
        <v>4303551</v>
      </c>
      <c r="G215" s="424">
        <v>137818</v>
      </c>
      <c r="H215" s="424">
        <v>9362506</v>
      </c>
      <c r="I215" s="424">
        <v>1898833</v>
      </c>
      <c r="J215" s="424">
        <v>30788487</v>
      </c>
      <c r="K215" s="424">
        <v>13361835</v>
      </c>
      <c r="L215" s="424">
        <v>159537</v>
      </c>
      <c r="M215" s="424">
        <v>5229132</v>
      </c>
      <c r="N215" s="424">
        <v>172715</v>
      </c>
      <c r="O215" s="424">
        <v>10616225</v>
      </c>
      <c r="P215" s="424">
        <v>1617912</v>
      </c>
      <c r="Q215" s="57"/>
      <c r="R215" s="57"/>
      <c r="S215" s="57"/>
      <c r="T215" s="57"/>
    </row>
    <row r="216" spans="1:20" ht="17.25" thickBot="1" x14ac:dyDescent="0.35">
      <c r="B216" s="494" t="s">
        <v>486</v>
      </c>
      <c r="C216" s="424">
        <v>4947726</v>
      </c>
      <c r="D216" s="424">
        <v>946833</v>
      </c>
      <c r="E216" s="424">
        <v>3042227</v>
      </c>
      <c r="F216" s="424">
        <v>74142</v>
      </c>
      <c r="G216" s="424">
        <v>0</v>
      </c>
      <c r="H216" s="424">
        <v>869512</v>
      </c>
      <c r="I216" s="424">
        <v>113179</v>
      </c>
      <c r="J216" s="424">
        <v>5629821</v>
      </c>
      <c r="K216" s="424">
        <v>1113357</v>
      </c>
      <c r="L216" s="424">
        <v>3157376</v>
      </c>
      <c r="M216" s="424">
        <v>80028</v>
      </c>
      <c r="N216" s="424">
        <v>0</v>
      </c>
      <c r="O216" s="424">
        <v>1048974</v>
      </c>
      <c r="P216" s="424">
        <v>313478</v>
      </c>
      <c r="Q216" s="57"/>
      <c r="R216" s="57"/>
      <c r="S216" s="57"/>
      <c r="T216" s="57"/>
    </row>
    <row r="217" spans="1:20" ht="17.25" thickBot="1" x14ac:dyDescent="0.35">
      <c r="B217" s="494" t="s">
        <v>478</v>
      </c>
      <c r="C217" s="424">
        <v>10094809</v>
      </c>
      <c r="D217" s="424">
        <v>7177764</v>
      </c>
      <c r="E217" s="424">
        <v>84871</v>
      </c>
      <c r="F217" s="424">
        <v>1325105</v>
      </c>
      <c r="G217" s="427">
        <v>876</v>
      </c>
      <c r="H217" s="424">
        <v>931631</v>
      </c>
      <c r="I217" s="424">
        <v>675133</v>
      </c>
      <c r="J217" s="424">
        <v>10336274</v>
      </c>
      <c r="K217" s="424">
        <v>7317281</v>
      </c>
      <c r="L217" s="424">
        <v>110047</v>
      </c>
      <c r="M217" s="424">
        <v>1285862</v>
      </c>
      <c r="N217" s="424">
        <v>714</v>
      </c>
      <c r="O217" s="424">
        <v>678121</v>
      </c>
      <c r="P217" s="424">
        <v>1156765</v>
      </c>
      <c r="Q217" s="57"/>
      <c r="R217" s="57"/>
      <c r="S217" s="57"/>
      <c r="T217" s="57"/>
    </row>
    <row r="218" spans="1:20" ht="17.25" thickBot="1" x14ac:dyDescent="0.35">
      <c r="B218" s="494" t="s">
        <v>488</v>
      </c>
      <c r="C218" s="424">
        <v>4494624</v>
      </c>
      <c r="D218" s="424">
        <v>1352691</v>
      </c>
      <c r="E218" s="424">
        <v>2591809</v>
      </c>
      <c r="F218" s="424">
        <v>17673</v>
      </c>
      <c r="G218" s="427">
        <v>205</v>
      </c>
      <c r="H218" s="424">
        <v>173162</v>
      </c>
      <c r="I218" s="424">
        <v>515901</v>
      </c>
      <c r="J218" s="424">
        <v>4404181</v>
      </c>
      <c r="K218" s="424">
        <v>1513471</v>
      </c>
      <c r="L218" s="424">
        <v>2407626</v>
      </c>
      <c r="M218" s="424">
        <v>11463</v>
      </c>
      <c r="N218" s="424">
        <v>263</v>
      </c>
      <c r="O218" s="424">
        <v>116360</v>
      </c>
      <c r="P218" s="424">
        <v>469041</v>
      </c>
      <c r="Q218" s="57"/>
      <c r="R218" s="57"/>
      <c r="S218" s="57"/>
      <c r="T218" s="57"/>
    </row>
    <row r="219" spans="1:20" ht="17.25" thickBot="1" x14ac:dyDescent="0.35">
      <c r="B219" s="494" t="s">
        <v>480</v>
      </c>
      <c r="C219" s="424">
        <v>2840938</v>
      </c>
      <c r="D219" s="424">
        <v>304778</v>
      </c>
      <c r="E219" s="424">
        <v>1548809</v>
      </c>
      <c r="F219" s="424">
        <v>337310</v>
      </c>
      <c r="G219" s="424">
        <v>0</v>
      </c>
      <c r="H219" s="424">
        <v>158970</v>
      </c>
      <c r="I219" s="424">
        <v>493874</v>
      </c>
      <c r="J219" s="424">
        <v>3418253</v>
      </c>
      <c r="K219" s="424">
        <v>359116</v>
      </c>
      <c r="L219" s="424">
        <v>1914428</v>
      </c>
      <c r="M219" s="424">
        <v>436483</v>
      </c>
      <c r="N219" s="424">
        <v>0</v>
      </c>
      <c r="O219" s="424">
        <v>164840</v>
      </c>
      <c r="P219" s="424">
        <v>555591</v>
      </c>
      <c r="Q219" s="57"/>
      <c r="R219" s="57"/>
      <c r="S219" s="57"/>
      <c r="T219" s="57"/>
    </row>
    <row r="220" spans="1:20" ht="17.25" thickBot="1" x14ac:dyDescent="0.35">
      <c r="B220" s="494" t="s">
        <v>487</v>
      </c>
      <c r="C220" s="424">
        <v>8230914</v>
      </c>
      <c r="D220" s="424">
        <v>1034146</v>
      </c>
      <c r="E220" s="424">
        <v>4672301</v>
      </c>
      <c r="F220" s="424">
        <v>581898</v>
      </c>
      <c r="G220" s="424">
        <v>302</v>
      </c>
      <c r="H220" s="424">
        <v>1209968</v>
      </c>
      <c r="I220" s="424">
        <v>811721</v>
      </c>
      <c r="J220" s="424">
        <v>8948451</v>
      </c>
      <c r="K220" s="424">
        <v>1197200</v>
      </c>
      <c r="L220" s="424">
        <v>5085031</v>
      </c>
      <c r="M220" s="424">
        <v>704785</v>
      </c>
      <c r="N220" s="424">
        <v>86</v>
      </c>
      <c r="O220" s="424">
        <v>1195617</v>
      </c>
      <c r="P220" s="424">
        <v>832864</v>
      </c>
      <c r="Q220" s="57"/>
      <c r="R220" s="57"/>
      <c r="S220" s="57"/>
      <c r="T220" s="57"/>
    </row>
    <row r="221" spans="1:20" ht="17.25" customHeight="1" thickBot="1" x14ac:dyDescent="0.35">
      <c r="B221" s="494" t="s">
        <v>484</v>
      </c>
      <c r="C221" s="424">
        <v>2727928</v>
      </c>
      <c r="D221" s="424">
        <v>1454207</v>
      </c>
      <c r="E221" s="427">
        <v>72000</v>
      </c>
      <c r="F221" s="424">
        <v>700406</v>
      </c>
      <c r="G221" s="424">
        <v>200</v>
      </c>
      <c r="H221" s="424">
        <v>237951</v>
      </c>
      <c r="I221" s="424">
        <v>325303</v>
      </c>
      <c r="J221" s="424">
        <v>3182326</v>
      </c>
      <c r="K221" s="424">
        <v>1877128</v>
      </c>
      <c r="L221" s="424">
        <v>22282</v>
      </c>
      <c r="M221" s="424">
        <v>658604</v>
      </c>
      <c r="N221" s="424">
        <v>0</v>
      </c>
      <c r="O221" s="424">
        <v>273310</v>
      </c>
      <c r="P221" s="424">
        <v>385620</v>
      </c>
      <c r="Q221" s="57"/>
      <c r="R221" s="57"/>
      <c r="S221" s="57"/>
      <c r="T221" s="57"/>
    </row>
    <row r="222" spans="1:20" ht="17.25" thickBot="1" x14ac:dyDescent="0.35">
      <c r="B222" s="494" t="s">
        <v>485</v>
      </c>
      <c r="C222" s="424">
        <v>926431</v>
      </c>
      <c r="D222" s="424">
        <v>0</v>
      </c>
      <c r="E222" s="424">
        <v>562049</v>
      </c>
      <c r="F222" s="424">
        <v>13881</v>
      </c>
      <c r="G222" s="427">
        <v>0</v>
      </c>
      <c r="H222" s="424">
        <v>142444</v>
      </c>
      <c r="I222" s="424">
        <v>209890</v>
      </c>
      <c r="J222" s="424">
        <v>894932</v>
      </c>
      <c r="K222" s="424">
        <v>0</v>
      </c>
      <c r="L222" s="424">
        <v>658478</v>
      </c>
      <c r="M222" s="424">
        <v>1211</v>
      </c>
      <c r="N222" s="424">
        <v>0</v>
      </c>
      <c r="O222" s="424">
        <v>128280</v>
      </c>
      <c r="P222" s="424">
        <v>110079</v>
      </c>
      <c r="Q222" s="57"/>
      <c r="R222" s="57"/>
      <c r="S222" s="57"/>
      <c r="T222" s="57"/>
    </row>
    <row r="223" spans="1:20" ht="17.25" thickBot="1" x14ac:dyDescent="0.35">
      <c r="B223" s="423" t="s">
        <v>150</v>
      </c>
      <c r="C223" s="426">
        <v>548213745</v>
      </c>
      <c r="D223" s="426">
        <v>121733968</v>
      </c>
      <c r="E223" s="426">
        <v>205706022</v>
      </c>
      <c r="F223" s="426">
        <v>27282983</v>
      </c>
      <c r="G223" s="425">
        <v>2453929</v>
      </c>
      <c r="H223" s="426">
        <v>162798107</v>
      </c>
      <c r="I223" s="426">
        <v>30225842</v>
      </c>
      <c r="J223" s="426">
        <v>630815055</v>
      </c>
      <c r="K223" s="426">
        <v>147449146</v>
      </c>
      <c r="L223" s="426">
        <v>228508901</v>
      </c>
      <c r="M223" s="426">
        <v>31342468</v>
      </c>
      <c r="N223" s="426">
        <v>3474541</v>
      </c>
      <c r="O223" s="426">
        <v>174168073</v>
      </c>
      <c r="P223" s="426">
        <v>52066775</v>
      </c>
      <c r="Q223" s="57"/>
      <c r="R223" s="57"/>
      <c r="S223" s="57"/>
      <c r="T223" s="57"/>
    </row>
    <row r="224" spans="1:20" x14ac:dyDescent="0.3">
      <c r="B224" s="422" t="s">
        <v>1968</v>
      </c>
      <c r="C224" s="413"/>
      <c r="D224" s="57"/>
      <c r="E224" s="57"/>
      <c r="F224" s="57"/>
      <c r="G224" s="57"/>
      <c r="H224" s="57"/>
      <c r="I224" s="57"/>
      <c r="J224" s="57"/>
      <c r="K224" s="57"/>
      <c r="L224" s="57"/>
      <c r="M224" s="57"/>
      <c r="N224" s="57"/>
      <c r="O224" s="57"/>
      <c r="P224" s="57"/>
      <c r="Q224" s="57"/>
      <c r="R224" s="57"/>
      <c r="S224" s="57"/>
      <c r="T224" s="57"/>
    </row>
    <row r="225" spans="1:4" x14ac:dyDescent="0.3">
      <c r="B225" s="124"/>
      <c r="C225" s="10"/>
    </row>
    <row r="226" spans="1:4" ht="17.25" thickBot="1" x14ac:dyDescent="0.35">
      <c r="A226" s="860"/>
      <c r="B226" s="338" t="s">
        <v>1621</v>
      </c>
      <c r="C226" s="240"/>
      <c r="D226" s="240"/>
    </row>
    <row r="227" spans="1:4" ht="33" customHeight="1" thickBot="1" x14ac:dyDescent="0.35">
      <c r="B227" s="866" t="s">
        <v>470</v>
      </c>
      <c r="C227" s="881" t="s">
        <v>1246</v>
      </c>
      <c r="D227" s="882"/>
    </row>
    <row r="228" spans="1:4" ht="17.25" thickBot="1" x14ac:dyDescent="0.35">
      <c r="B228" s="867"/>
      <c r="C228" s="69" t="s">
        <v>1331</v>
      </c>
      <c r="D228" s="85" t="s">
        <v>1615</v>
      </c>
    </row>
    <row r="229" spans="1:4" ht="17.25" thickBot="1" x14ac:dyDescent="0.35">
      <c r="B229" s="126" t="s">
        <v>1115</v>
      </c>
      <c r="C229" s="238">
        <v>7640</v>
      </c>
      <c r="D229" s="238">
        <v>7756</v>
      </c>
    </row>
    <row r="230" spans="1:4" ht="17.25" thickBot="1" x14ac:dyDescent="0.35">
      <c r="B230" s="126" t="s">
        <v>1403</v>
      </c>
      <c r="C230" s="238">
        <v>10274</v>
      </c>
      <c r="D230" s="238">
        <v>10563</v>
      </c>
    </row>
    <row r="231" spans="1:4" ht="17.25" thickBot="1" x14ac:dyDescent="0.35">
      <c r="B231" s="126" t="s">
        <v>477</v>
      </c>
      <c r="C231" s="238">
        <v>5591</v>
      </c>
      <c r="D231" s="238">
        <v>6051</v>
      </c>
    </row>
    <row r="232" spans="1:4" ht="17.25" thickBot="1" x14ac:dyDescent="0.35">
      <c r="B232" s="126" t="s">
        <v>483</v>
      </c>
      <c r="C232" s="92">
        <v>1333</v>
      </c>
      <c r="D232" s="92">
        <v>1411</v>
      </c>
    </row>
    <row r="233" spans="1:4" ht="17.25" thickBot="1" x14ac:dyDescent="0.35">
      <c r="B233" s="126" t="s">
        <v>486</v>
      </c>
      <c r="C233" s="92">
        <v>230</v>
      </c>
      <c r="D233" s="92">
        <v>244</v>
      </c>
    </row>
    <row r="234" spans="1:4" ht="17.25" thickBot="1" x14ac:dyDescent="0.35">
      <c r="B234" s="126" t="s">
        <v>478</v>
      </c>
      <c r="C234" s="92">
        <v>784</v>
      </c>
      <c r="D234" s="92">
        <v>762</v>
      </c>
    </row>
    <row r="235" spans="1:4" ht="17.25" thickBot="1" x14ac:dyDescent="0.35">
      <c r="B235" s="126" t="s">
        <v>488</v>
      </c>
      <c r="C235" s="92">
        <v>215</v>
      </c>
      <c r="D235" s="92">
        <v>191</v>
      </c>
    </row>
    <row r="236" spans="1:4" ht="17.25" thickBot="1" x14ac:dyDescent="0.35">
      <c r="B236" s="126" t="s">
        <v>480</v>
      </c>
      <c r="C236" s="92">
        <v>163</v>
      </c>
      <c r="D236" s="92">
        <v>141</v>
      </c>
    </row>
    <row r="237" spans="1:4" ht="17.25" thickBot="1" x14ac:dyDescent="0.35">
      <c r="B237" s="126" t="s">
        <v>481</v>
      </c>
      <c r="C237" s="238">
        <v>417</v>
      </c>
      <c r="D237" s="238">
        <v>433</v>
      </c>
    </row>
    <row r="238" spans="1:4" ht="17.25" thickBot="1" x14ac:dyDescent="0.35">
      <c r="B238" s="126" t="s">
        <v>489</v>
      </c>
      <c r="C238" s="92">
        <v>141</v>
      </c>
      <c r="D238" s="92">
        <v>139</v>
      </c>
    </row>
    <row r="239" spans="1:4" ht="17.25" thickBot="1" x14ac:dyDescent="0.35">
      <c r="B239" s="126" t="s">
        <v>495</v>
      </c>
      <c r="C239" s="92">
        <v>41</v>
      </c>
      <c r="D239" s="92">
        <v>40</v>
      </c>
    </row>
    <row r="240" spans="1:4" ht="17.25" thickBot="1" x14ac:dyDescent="0.35">
      <c r="B240" s="237" t="s">
        <v>150</v>
      </c>
      <c r="C240" s="235">
        <v>26829</v>
      </c>
      <c r="D240" s="239">
        <v>27731</v>
      </c>
    </row>
    <row r="241" spans="1:14" x14ac:dyDescent="0.3">
      <c r="B241" s="5" t="s">
        <v>1968</v>
      </c>
      <c r="C241" s="240"/>
    </row>
    <row r="243" spans="1:14" s="98" customFormat="1" ht="17.25" thickBot="1" x14ac:dyDescent="0.35">
      <c r="A243" s="860"/>
      <c r="B243" s="408" t="s">
        <v>1972</v>
      </c>
      <c r="C243" s="496"/>
      <c r="D243" s="496"/>
      <c r="E243" s="496"/>
      <c r="F243" s="496"/>
      <c r="G243" s="496"/>
      <c r="H243" s="496"/>
      <c r="I243" s="496"/>
      <c r="J243" s="496"/>
      <c r="K243" s="496"/>
      <c r="L243" s="496"/>
    </row>
    <row r="244" spans="1:14" ht="17.25" customHeight="1" thickBot="1" x14ac:dyDescent="0.35">
      <c r="A244" s="341"/>
      <c r="B244" s="901" t="s">
        <v>1215</v>
      </c>
      <c r="C244" s="994" t="s">
        <v>496</v>
      </c>
      <c r="D244" s="999"/>
      <c r="E244" s="994" t="s">
        <v>497</v>
      </c>
      <c r="F244" s="999"/>
      <c r="G244" s="945" t="s">
        <v>1243</v>
      </c>
      <c r="H244" s="946"/>
      <c r="I244" s="946"/>
      <c r="J244" s="980"/>
      <c r="K244" s="994" t="s">
        <v>1244</v>
      </c>
      <c r="L244" s="999"/>
      <c r="M244" s="994" t="s">
        <v>1245</v>
      </c>
      <c r="N244" s="902"/>
    </row>
    <row r="245" spans="1:14" ht="17.25" thickBot="1" x14ac:dyDescent="0.35">
      <c r="B245" s="952"/>
      <c r="C245" s="995"/>
      <c r="D245" s="1000"/>
      <c r="E245" s="995"/>
      <c r="F245" s="1001"/>
      <c r="G245" s="997" t="s">
        <v>16</v>
      </c>
      <c r="H245" s="998"/>
      <c r="I245" s="997" t="s">
        <v>1622</v>
      </c>
      <c r="J245" s="998"/>
      <c r="K245" s="1001"/>
      <c r="L245" s="1000"/>
      <c r="M245" s="995"/>
      <c r="N245" s="996"/>
    </row>
    <row r="246" spans="1:14" ht="50.25" thickBot="1" x14ac:dyDescent="0.35">
      <c r="B246" s="903"/>
      <c r="C246" s="774" t="s">
        <v>1140</v>
      </c>
      <c r="D246" s="775" t="s">
        <v>1112</v>
      </c>
      <c r="E246" s="754" t="s">
        <v>1140</v>
      </c>
      <c r="F246" s="758" t="s">
        <v>1112</v>
      </c>
      <c r="G246" s="772" t="s">
        <v>1140</v>
      </c>
      <c r="H246" s="768" t="s">
        <v>1112</v>
      </c>
      <c r="I246" s="772" t="s">
        <v>1140</v>
      </c>
      <c r="J246" s="768" t="s">
        <v>1112</v>
      </c>
      <c r="K246" s="754" t="s">
        <v>1140</v>
      </c>
      <c r="L246" s="773" t="s">
        <v>1112</v>
      </c>
      <c r="M246" s="754" t="s">
        <v>1140</v>
      </c>
      <c r="N246" s="754" t="s">
        <v>1112</v>
      </c>
    </row>
    <row r="247" spans="1:14" ht="17.25" thickBot="1" x14ac:dyDescent="0.35">
      <c r="B247" s="856" t="s">
        <v>498</v>
      </c>
      <c r="C247" s="379">
        <v>6</v>
      </c>
      <c r="D247" s="378">
        <v>14</v>
      </c>
      <c r="E247" s="379">
        <v>181</v>
      </c>
      <c r="F247" s="385">
        <v>4675</v>
      </c>
      <c r="G247" s="379">
        <v>8</v>
      </c>
      <c r="H247" s="378">
        <v>72.3</v>
      </c>
      <c r="I247" s="385">
        <v>0</v>
      </c>
      <c r="J247" s="385">
        <v>97</v>
      </c>
      <c r="K247" s="383">
        <v>136924</v>
      </c>
      <c r="L247" s="385">
        <v>879783.38</v>
      </c>
      <c r="M247" s="383">
        <v>136776</v>
      </c>
      <c r="N247" s="385">
        <v>986004.83</v>
      </c>
    </row>
    <row r="248" spans="1:14" ht="17.25" thickBot="1" x14ac:dyDescent="0.35">
      <c r="B248" s="856" t="s">
        <v>499</v>
      </c>
      <c r="C248" s="379">
        <v>4</v>
      </c>
      <c r="D248" s="378">
        <v>0</v>
      </c>
      <c r="E248" s="379">
        <v>13</v>
      </c>
      <c r="F248" s="378">
        <v>0</v>
      </c>
      <c r="G248" s="548">
        <v>3</v>
      </c>
      <c r="H248" s="549">
        <v>0</v>
      </c>
      <c r="I248" s="549">
        <v>2</v>
      </c>
      <c r="J248" s="549">
        <v>0</v>
      </c>
      <c r="K248" s="548">
        <v>38115</v>
      </c>
      <c r="L248" s="549">
        <v>0</v>
      </c>
      <c r="M248" s="550">
        <v>36187</v>
      </c>
      <c r="N248" s="549">
        <v>0</v>
      </c>
    </row>
    <row r="249" spans="1:14" ht="17.25" thickBot="1" x14ac:dyDescent="0.35">
      <c r="B249" s="856" t="s">
        <v>479</v>
      </c>
      <c r="C249" s="379">
        <v>2</v>
      </c>
      <c r="D249" s="378">
        <v>0</v>
      </c>
      <c r="E249" s="379">
        <v>3</v>
      </c>
      <c r="F249" s="378">
        <v>0</v>
      </c>
      <c r="G249" s="548">
        <v>3</v>
      </c>
      <c r="H249" s="549">
        <v>0</v>
      </c>
      <c r="I249" s="549">
        <v>0</v>
      </c>
      <c r="J249" s="549">
        <v>0</v>
      </c>
      <c r="K249" s="550">
        <v>54991</v>
      </c>
      <c r="L249" s="549">
        <v>0</v>
      </c>
      <c r="M249" s="550">
        <v>54866</v>
      </c>
      <c r="N249" s="549">
        <v>0</v>
      </c>
    </row>
    <row r="250" spans="1:14" ht="17.25" thickBot="1" x14ac:dyDescent="0.35">
      <c r="B250" s="856" t="s">
        <v>1406</v>
      </c>
      <c r="C250" s="379">
        <v>13</v>
      </c>
      <c r="D250" s="378">
        <v>13</v>
      </c>
      <c r="E250" s="383">
        <v>2564</v>
      </c>
      <c r="F250" s="385">
        <v>5650</v>
      </c>
      <c r="G250" s="548">
        <v>25</v>
      </c>
      <c r="H250" s="549">
        <v>40</v>
      </c>
      <c r="I250" s="551">
        <v>18</v>
      </c>
      <c r="J250" s="551">
        <v>71</v>
      </c>
      <c r="K250" s="550">
        <v>349922</v>
      </c>
      <c r="L250" s="551">
        <v>437244.95999999996</v>
      </c>
      <c r="M250" s="550">
        <v>375344</v>
      </c>
      <c r="N250" s="551">
        <v>508065.58</v>
      </c>
    </row>
    <row r="251" spans="1:14" ht="17.25" thickBot="1" x14ac:dyDescent="0.35">
      <c r="B251" s="856" t="s">
        <v>1391</v>
      </c>
      <c r="C251" s="379">
        <v>84</v>
      </c>
      <c r="D251" s="378">
        <v>57</v>
      </c>
      <c r="E251" s="383">
        <v>7980</v>
      </c>
      <c r="F251" s="385">
        <v>18287</v>
      </c>
      <c r="G251" s="548">
        <v>0</v>
      </c>
      <c r="H251" s="549">
        <v>83.3</v>
      </c>
      <c r="I251" s="551"/>
      <c r="J251" s="551">
        <v>26</v>
      </c>
      <c r="K251" s="550">
        <v>353838</v>
      </c>
      <c r="L251" s="551">
        <v>662497.35</v>
      </c>
      <c r="M251" s="550">
        <v>533737</v>
      </c>
      <c r="N251" s="551">
        <v>862431.36</v>
      </c>
    </row>
    <row r="252" spans="1:14" ht="17.25" thickBot="1" x14ac:dyDescent="0.35">
      <c r="B252" s="856" t="s">
        <v>500</v>
      </c>
      <c r="C252" s="379">
        <v>0</v>
      </c>
      <c r="D252" s="378">
        <v>2</v>
      </c>
      <c r="E252" s="379">
        <v>0</v>
      </c>
      <c r="F252" s="378">
        <v>78</v>
      </c>
      <c r="G252" s="548">
        <v>0</v>
      </c>
      <c r="H252" s="549">
        <v>0</v>
      </c>
      <c r="I252" s="549">
        <v>0</v>
      </c>
      <c r="J252" s="549">
        <v>0</v>
      </c>
      <c r="K252" s="548">
        <v>0</v>
      </c>
      <c r="L252" s="549">
        <v>0</v>
      </c>
      <c r="M252" s="548">
        <v>0</v>
      </c>
      <c r="N252" s="549">
        <v>0</v>
      </c>
    </row>
    <row r="253" spans="1:14" ht="17.25" thickBot="1" x14ac:dyDescent="0.35">
      <c r="B253" s="856" t="s">
        <v>501</v>
      </c>
      <c r="C253" s="379">
        <v>0</v>
      </c>
      <c r="D253" s="378">
        <v>12</v>
      </c>
      <c r="E253" s="379">
        <v>0</v>
      </c>
      <c r="F253" s="378">
        <v>690</v>
      </c>
      <c r="G253" s="548">
        <v>0</v>
      </c>
      <c r="H253" s="549">
        <v>22</v>
      </c>
      <c r="I253" s="551">
        <v>0</v>
      </c>
      <c r="J253" s="551">
        <v>4</v>
      </c>
      <c r="K253" s="548">
        <v>0</v>
      </c>
      <c r="L253" s="551">
        <v>399542.26</v>
      </c>
      <c r="M253" s="548">
        <v>0</v>
      </c>
      <c r="N253" s="551">
        <v>397833.12</v>
      </c>
    </row>
    <row r="254" spans="1:14" ht="17.25" thickBot="1" x14ac:dyDescent="0.35">
      <c r="B254" s="856" t="s">
        <v>502</v>
      </c>
      <c r="C254" s="379">
        <v>0</v>
      </c>
      <c r="D254" s="378">
        <v>1</v>
      </c>
      <c r="E254" s="379">
        <v>0</v>
      </c>
      <c r="F254" s="378">
        <v>0</v>
      </c>
      <c r="G254" s="548">
        <v>0</v>
      </c>
      <c r="H254" s="549">
        <v>0</v>
      </c>
      <c r="I254" s="551">
        <v>0</v>
      </c>
      <c r="J254" s="551">
        <v>0</v>
      </c>
      <c r="K254" s="548">
        <v>0</v>
      </c>
      <c r="L254" s="551">
        <v>0</v>
      </c>
      <c r="M254" s="548">
        <v>0</v>
      </c>
      <c r="N254" s="551">
        <v>0</v>
      </c>
    </row>
    <row r="255" spans="1:14" ht="17.25" thickBot="1" x14ac:dyDescent="0.35">
      <c r="B255" s="856" t="s">
        <v>503</v>
      </c>
      <c r="C255" s="379">
        <v>6</v>
      </c>
      <c r="D255" s="378">
        <v>4</v>
      </c>
      <c r="E255" s="379">
        <v>8</v>
      </c>
      <c r="F255" s="378">
        <v>1689</v>
      </c>
      <c r="G255" s="548">
        <v>4</v>
      </c>
      <c r="H255" s="549">
        <v>6.1</v>
      </c>
      <c r="I255" s="551">
        <v>0</v>
      </c>
      <c r="J255" s="551">
        <v>4</v>
      </c>
      <c r="K255" s="550">
        <v>11138</v>
      </c>
      <c r="L255" s="551">
        <v>20962</v>
      </c>
      <c r="M255" s="550">
        <v>21317</v>
      </c>
      <c r="N255" s="551">
        <v>21518</v>
      </c>
    </row>
    <row r="256" spans="1:14" ht="17.25" thickBot="1" x14ac:dyDescent="0.35">
      <c r="B256" s="856" t="s">
        <v>504</v>
      </c>
      <c r="C256" s="379">
        <v>19</v>
      </c>
      <c r="D256" s="378">
        <v>33</v>
      </c>
      <c r="E256" s="379">
        <v>339</v>
      </c>
      <c r="F256" s="385">
        <v>1974</v>
      </c>
      <c r="G256" s="548">
        <v>5</v>
      </c>
      <c r="H256" s="549">
        <v>16.100000000000001</v>
      </c>
      <c r="I256" s="551">
        <v>1</v>
      </c>
      <c r="J256" s="551">
        <v>25</v>
      </c>
      <c r="K256" s="550">
        <v>29074</v>
      </c>
      <c r="L256" s="551">
        <v>149287.15999999997</v>
      </c>
      <c r="M256" s="550">
        <v>40978</v>
      </c>
      <c r="N256" s="551">
        <v>141245.31</v>
      </c>
    </row>
    <row r="257" spans="1:14" ht="17.25" thickBot="1" x14ac:dyDescent="0.35">
      <c r="B257" s="856" t="s">
        <v>505</v>
      </c>
      <c r="C257" s="379">
        <v>10</v>
      </c>
      <c r="D257" s="378">
        <v>1</v>
      </c>
      <c r="E257" s="379">
        <v>96</v>
      </c>
      <c r="F257" s="378">
        <v>0</v>
      </c>
      <c r="G257" s="548">
        <v>4</v>
      </c>
      <c r="H257" s="549">
        <v>0</v>
      </c>
      <c r="I257" s="551">
        <v>0</v>
      </c>
      <c r="J257" s="551">
        <v>0</v>
      </c>
      <c r="K257" s="550">
        <v>19920</v>
      </c>
      <c r="L257" s="551">
        <v>0</v>
      </c>
      <c r="M257" s="550">
        <v>26796</v>
      </c>
      <c r="N257" s="551">
        <v>933</v>
      </c>
    </row>
    <row r="258" spans="1:14" ht="17.25" thickBot="1" x14ac:dyDescent="0.35">
      <c r="B258" s="856" t="s">
        <v>1392</v>
      </c>
      <c r="C258" s="379">
        <v>0</v>
      </c>
      <c r="D258" s="378">
        <v>10</v>
      </c>
      <c r="E258" s="379">
        <v>0</v>
      </c>
      <c r="F258" s="385">
        <v>44567</v>
      </c>
      <c r="G258" s="548">
        <v>0</v>
      </c>
      <c r="H258" s="549">
        <v>35</v>
      </c>
      <c r="I258" s="551">
        <v>0</v>
      </c>
      <c r="J258" s="551">
        <v>46</v>
      </c>
      <c r="K258" s="548">
        <v>0</v>
      </c>
      <c r="L258" s="551">
        <v>226603.15</v>
      </c>
      <c r="M258" s="548">
        <v>0</v>
      </c>
      <c r="N258" s="551">
        <v>239687.13</v>
      </c>
    </row>
    <row r="259" spans="1:14" ht="17.25" thickBot="1" x14ac:dyDescent="0.35">
      <c r="B259" s="856" t="s">
        <v>1975</v>
      </c>
      <c r="C259" s="379">
        <v>5</v>
      </c>
      <c r="D259" s="378">
        <v>1</v>
      </c>
      <c r="E259" s="379">
        <v>19</v>
      </c>
      <c r="F259" s="378">
        <v>3</v>
      </c>
      <c r="G259" s="548">
        <v>4</v>
      </c>
      <c r="H259" s="549">
        <v>2</v>
      </c>
      <c r="I259" s="551">
        <v>0</v>
      </c>
      <c r="J259" s="551">
        <v>0</v>
      </c>
      <c r="K259" s="550">
        <v>19632</v>
      </c>
      <c r="L259" s="551">
        <v>0</v>
      </c>
      <c r="M259" s="550">
        <v>113897</v>
      </c>
      <c r="N259" s="551">
        <v>100</v>
      </c>
    </row>
    <row r="260" spans="1:14" ht="17.25" thickBot="1" x14ac:dyDescent="0.35">
      <c r="B260" s="856" t="s">
        <v>506</v>
      </c>
      <c r="C260" s="379">
        <v>222</v>
      </c>
      <c r="D260" s="378">
        <v>1</v>
      </c>
      <c r="E260" s="383">
        <v>29055</v>
      </c>
      <c r="F260" s="378">
        <v>16</v>
      </c>
      <c r="G260" s="548">
        <v>331</v>
      </c>
      <c r="H260" s="549">
        <v>4</v>
      </c>
      <c r="I260" s="551">
        <v>25</v>
      </c>
      <c r="J260" s="551">
        <v>0</v>
      </c>
      <c r="K260" s="550">
        <v>1891855</v>
      </c>
      <c r="L260" s="551">
        <v>63379</v>
      </c>
      <c r="M260" s="550">
        <v>2767851</v>
      </c>
      <c r="N260" s="551">
        <v>63047</v>
      </c>
    </row>
    <row r="261" spans="1:14" ht="17.25" thickBot="1" x14ac:dyDescent="0.35">
      <c r="B261" s="70" t="s">
        <v>507</v>
      </c>
      <c r="C261" s="379">
        <v>1</v>
      </c>
      <c r="D261" s="378">
        <v>5</v>
      </c>
      <c r="E261" s="379">
        <v>10</v>
      </c>
      <c r="F261" s="378">
        <v>296</v>
      </c>
      <c r="G261" s="548">
        <v>1</v>
      </c>
      <c r="H261" s="549">
        <v>7</v>
      </c>
      <c r="I261" s="551">
        <v>0</v>
      </c>
      <c r="J261" s="551">
        <v>24</v>
      </c>
      <c r="K261" s="550">
        <v>18841</v>
      </c>
      <c r="L261" s="551">
        <v>131611.34</v>
      </c>
      <c r="M261" s="550">
        <v>18841</v>
      </c>
      <c r="N261" s="551">
        <v>154352.09</v>
      </c>
    </row>
    <row r="262" spans="1:14" ht="17.25" thickBot="1" x14ac:dyDescent="0.35">
      <c r="B262" s="70" t="s">
        <v>508</v>
      </c>
      <c r="C262" s="379">
        <v>83</v>
      </c>
      <c r="D262" s="378">
        <v>23</v>
      </c>
      <c r="E262" s="383">
        <v>10264</v>
      </c>
      <c r="F262" s="385">
        <v>3489</v>
      </c>
      <c r="G262" s="548">
        <v>315</v>
      </c>
      <c r="H262" s="549">
        <v>118.3</v>
      </c>
      <c r="I262" s="551">
        <v>2</v>
      </c>
      <c r="J262" s="551">
        <v>23</v>
      </c>
      <c r="K262" s="550">
        <v>4858692</v>
      </c>
      <c r="L262" s="551">
        <v>1170879.7699999998</v>
      </c>
      <c r="M262" s="550">
        <v>6518444</v>
      </c>
      <c r="N262" s="551">
        <v>1507834.83</v>
      </c>
    </row>
    <row r="263" spans="1:14" ht="17.25" thickBot="1" x14ac:dyDescent="0.35">
      <c r="B263" s="70" t="s">
        <v>509</v>
      </c>
      <c r="C263" s="379">
        <v>19</v>
      </c>
      <c r="D263" s="378">
        <v>5</v>
      </c>
      <c r="E263" s="383">
        <v>3885</v>
      </c>
      <c r="F263" s="378">
        <v>3219</v>
      </c>
      <c r="G263" s="548">
        <v>13</v>
      </c>
      <c r="H263" s="549">
        <v>8</v>
      </c>
      <c r="I263" s="551">
        <v>3</v>
      </c>
      <c r="J263" s="551">
        <v>4</v>
      </c>
      <c r="K263" s="550">
        <v>88116</v>
      </c>
      <c r="L263" s="551">
        <v>9844.880000000001</v>
      </c>
      <c r="M263" s="550">
        <v>150774</v>
      </c>
      <c r="N263" s="551">
        <v>13923.039999999999</v>
      </c>
    </row>
    <row r="264" spans="1:14" ht="17.25" thickBot="1" x14ac:dyDescent="0.35">
      <c r="B264" s="70" t="s">
        <v>510</v>
      </c>
      <c r="C264" s="379">
        <v>21</v>
      </c>
      <c r="D264" s="378">
        <v>9</v>
      </c>
      <c r="E264" s="383">
        <v>7396</v>
      </c>
      <c r="F264" s="385">
        <v>1236</v>
      </c>
      <c r="G264" s="548">
        <v>10</v>
      </c>
      <c r="H264" s="549">
        <v>14.4</v>
      </c>
      <c r="I264" s="551">
        <v>1</v>
      </c>
      <c r="J264" s="551">
        <v>13</v>
      </c>
      <c r="K264" s="550">
        <v>26896</v>
      </c>
      <c r="L264" s="551">
        <v>48976.43</v>
      </c>
      <c r="M264" s="550">
        <v>91204</v>
      </c>
      <c r="N264" s="551">
        <v>104089.81</v>
      </c>
    </row>
    <row r="265" spans="1:14" ht="17.25" thickBot="1" x14ac:dyDescent="0.35">
      <c r="B265" s="70" t="s">
        <v>511</v>
      </c>
      <c r="C265" s="379">
        <v>124</v>
      </c>
      <c r="D265" s="378">
        <v>39</v>
      </c>
      <c r="E265" s="383">
        <v>26968</v>
      </c>
      <c r="F265" s="385">
        <v>19044</v>
      </c>
      <c r="G265" s="548">
        <v>429</v>
      </c>
      <c r="H265" s="549">
        <v>157</v>
      </c>
      <c r="I265" s="551">
        <v>51</v>
      </c>
      <c r="J265" s="551">
        <v>217</v>
      </c>
      <c r="K265" s="550">
        <v>5025875</v>
      </c>
      <c r="L265" s="551">
        <v>2170585.4499999997</v>
      </c>
      <c r="M265" s="550">
        <v>5953788</v>
      </c>
      <c r="N265" s="551">
        <v>2225358.41</v>
      </c>
    </row>
    <row r="266" spans="1:14" ht="17.25" thickBot="1" x14ac:dyDescent="0.35">
      <c r="B266" s="70" t="s">
        <v>512</v>
      </c>
      <c r="C266" s="379">
        <v>5</v>
      </c>
      <c r="D266" s="378">
        <v>11</v>
      </c>
      <c r="E266" s="379">
        <v>79</v>
      </c>
      <c r="F266" s="378">
        <v>400</v>
      </c>
      <c r="G266" s="548">
        <v>8</v>
      </c>
      <c r="H266" s="549">
        <v>23.6</v>
      </c>
      <c r="I266" s="551">
        <v>0</v>
      </c>
      <c r="J266" s="551">
        <v>9</v>
      </c>
      <c r="K266" s="550">
        <v>119794</v>
      </c>
      <c r="L266" s="551">
        <v>254580.56</v>
      </c>
      <c r="M266" s="550">
        <v>110933</v>
      </c>
      <c r="N266" s="551">
        <v>188594.25</v>
      </c>
    </row>
    <row r="267" spans="1:14" ht="17.25" thickBot="1" x14ac:dyDescent="0.35">
      <c r="B267" s="70" t="s">
        <v>513</v>
      </c>
      <c r="C267" s="379">
        <v>15</v>
      </c>
      <c r="D267" s="378">
        <v>25</v>
      </c>
      <c r="E267" s="379">
        <v>404</v>
      </c>
      <c r="F267" s="385">
        <v>2023</v>
      </c>
      <c r="G267" s="548">
        <v>34</v>
      </c>
      <c r="H267" s="549">
        <v>140.80000000000001</v>
      </c>
      <c r="I267" s="551">
        <v>6</v>
      </c>
      <c r="J267" s="551">
        <v>48</v>
      </c>
      <c r="K267" s="550">
        <v>577163</v>
      </c>
      <c r="L267" s="551">
        <v>2084178.8599999999</v>
      </c>
      <c r="M267" s="550">
        <v>592072</v>
      </c>
      <c r="N267" s="551">
        <v>1997610.2400000005</v>
      </c>
    </row>
    <row r="268" spans="1:14" ht="17.25" thickBot="1" x14ac:dyDescent="0.35">
      <c r="B268" s="70" t="s">
        <v>514</v>
      </c>
      <c r="C268" s="379">
        <v>70</v>
      </c>
      <c r="D268" s="378">
        <v>27</v>
      </c>
      <c r="E268" s="383">
        <v>17956</v>
      </c>
      <c r="F268" s="385">
        <v>8177</v>
      </c>
      <c r="G268" s="548">
        <v>149</v>
      </c>
      <c r="H268" s="549">
        <v>66.400000000000006</v>
      </c>
      <c r="I268" s="551">
        <v>0</v>
      </c>
      <c r="J268" s="551">
        <v>135</v>
      </c>
      <c r="K268" s="550">
        <v>1947960</v>
      </c>
      <c r="L268" s="551">
        <v>1058522.1000000001</v>
      </c>
      <c r="M268" s="550">
        <v>2181318</v>
      </c>
      <c r="N268" s="551">
        <v>1061284.47</v>
      </c>
    </row>
    <row r="269" spans="1:14" ht="17.25" thickBot="1" x14ac:dyDescent="0.35">
      <c r="B269" s="70" t="s">
        <v>1976</v>
      </c>
      <c r="C269" s="379">
        <v>2</v>
      </c>
      <c r="D269" s="378">
        <v>19</v>
      </c>
      <c r="E269" s="379">
        <v>0</v>
      </c>
      <c r="F269" s="378">
        <v>68</v>
      </c>
      <c r="G269" s="548">
        <v>0</v>
      </c>
      <c r="H269" s="549">
        <v>21.6</v>
      </c>
      <c r="I269" s="551">
        <v>0</v>
      </c>
      <c r="J269" s="551">
        <v>2</v>
      </c>
      <c r="K269" s="550">
        <v>0</v>
      </c>
      <c r="L269" s="551">
        <v>141530.28</v>
      </c>
      <c r="M269" s="550">
        <v>0</v>
      </c>
      <c r="N269" s="551">
        <v>162796.23000000001</v>
      </c>
    </row>
    <row r="270" spans="1:14" ht="17.25" thickBot="1" x14ac:dyDescent="0.35">
      <c r="B270" s="70" t="s">
        <v>1407</v>
      </c>
      <c r="C270" s="379">
        <v>45</v>
      </c>
      <c r="D270" s="378">
        <v>157</v>
      </c>
      <c r="E270" s="379">
        <v>855</v>
      </c>
      <c r="F270" s="385">
        <v>1796</v>
      </c>
      <c r="G270" s="548">
        <v>297</v>
      </c>
      <c r="H270" s="551">
        <v>597.79999999999995</v>
      </c>
      <c r="I270" s="551">
        <v>0</v>
      </c>
      <c r="J270" s="551">
        <v>18</v>
      </c>
      <c r="K270" s="550">
        <v>3729465</v>
      </c>
      <c r="L270" s="551">
        <v>5187454.67</v>
      </c>
      <c r="M270" s="550">
        <v>5946253</v>
      </c>
      <c r="N270" s="551">
        <v>6288224.0600000005</v>
      </c>
    </row>
    <row r="271" spans="1:14" ht="17.25" thickBot="1" x14ac:dyDescent="0.35">
      <c r="B271" s="70" t="s">
        <v>521</v>
      </c>
      <c r="C271" s="379"/>
      <c r="D271" s="378">
        <v>63</v>
      </c>
      <c r="E271" s="383"/>
      <c r="F271" s="385">
        <v>42106</v>
      </c>
      <c r="G271" s="548"/>
      <c r="H271" s="549">
        <v>100.5</v>
      </c>
      <c r="I271" s="551"/>
      <c r="J271" s="551">
        <v>299</v>
      </c>
      <c r="K271" s="550"/>
      <c r="L271" s="551">
        <v>807707.20000000007</v>
      </c>
      <c r="M271" s="550"/>
      <c r="N271" s="551">
        <v>844549.03000000014</v>
      </c>
    </row>
    <row r="272" spans="1:14" s="9" customFormat="1" ht="17.25" thickBot="1" x14ac:dyDescent="0.35">
      <c r="A272" s="347"/>
      <c r="B272" s="70" t="s">
        <v>522</v>
      </c>
      <c r="C272" s="379"/>
      <c r="D272" s="378">
        <v>71</v>
      </c>
      <c r="E272" s="379"/>
      <c r="F272" s="385">
        <v>24451</v>
      </c>
      <c r="G272" s="548"/>
      <c r="H272" s="549">
        <v>200.1</v>
      </c>
      <c r="I272" s="551"/>
      <c r="J272" s="551">
        <v>42</v>
      </c>
      <c r="K272" s="548"/>
      <c r="L272" s="551">
        <v>2611567.5199999996</v>
      </c>
      <c r="M272" s="548"/>
      <c r="N272" s="551">
        <v>2870556.6400000006</v>
      </c>
    </row>
    <row r="273" spans="1:15" ht="17.25" thickBot="1" x14ac:dyDescent="0.35">
      <c r="B273" s="70" t="s">
        <v>523</v>
      </c>
      <c r="C273" s="379"/>
      <c r="D273" s="378">
        <v>7</v>
      </c>
      <c r="E273" s="379"/>
      <c r="F273" s="378">
        <v>495</v>
      </c>
      <c r="G273" s="379"/>
      <c r="H273" s="378">
        <v>22</v>
      </c>
      <c r="I273" s="385"/>
      <c r="J273" s="385">
        <v>0</v>
      </c>
      <c r="K273" s="383"/>
      <c r="L273" s="385">
        <v>421672.17000000004</v>
      </c>
      <c r="M273" s="383"/>
      <c r="N273" s="385">
        <v>396574.17</v>
      </c>
    </row>
    <row r="274" spans="1:15" ht="17.25" thickBot="1" x14ac:dyDescent="0.35">
      <c r="B274" s="323" t="s">
        <v>150</v>
      </c>
      <c r="C274" s="381">
        <v>756</v>
      </c>
      <c r="D274" s="381">
        <v>610</v>
      </c>
      <c r="E274" s="414">
        <v>108075</v>
      </c>
      <c r="F274" s="414">
        <v>184429</v>
      </c>
      <c r="G274" s="552">
        <v>1643</v>
      </c>
      <c r="H274" s="552">
        <v>1758.3</v>
      </c>
      <c r="I274" s="381">
        <v>109</v>
      </c>
      <c r="J274" s="381">
        <v>1107</v>
      </c>
      <c r="K274" s="414">
        <v>19298211</v>
      </c>
      <c r="L274" s="414">
        <v>18938410.489999998</v>
      </c>
      <c r="M274" s="414">
        <v>25671376</v>
      </c>
      <c r="N274" s="414">
        <v>21036612.600000005</v>
      </c>
    </row>
    <row r="275" spans="1:15" x14ac:dyDescent="0.3">
      <c r="B275" s="228" t="s">
        <v>1973</v>
      </c>
    </row>
    <row r="276" spans="1:15" x14ac:dyDescent="0.3">
      <c r="B276" s="222" t="s">
        <v>1974</v>
      </c>
    </row>
    <row r="277" spans="1:15" x14ac:dyDescent="0.3">
      <c r="B277" s="222"/>
    </row>
    <row r="278" spans="1:15" ht="17.25" thickBot="1" x14ac:dyDescent="0.35">
      <c r="A278" s="860"/>
      <c r="B278" s="6" t="s">
        <v>1511</v>
      </c>
    </row>
    <row r="279" spans="1:15" ht="33.75" thickBot="1" x14ac:dyDescent="0.35">
      <c r="B279" s="501" t="s">
        <v>1442</v>
      </c>
      <c r="C279" s="405" t="s">
        <v>1069</v>
      </c>
      <c r="D279" s="405" t="s">
        <v>1331</v>
      </c>
      <c r="E279" s="405" t="s">
        <v>1615</v>
      </c>
      <c r="F279" s="526" t="s">
        <v>1810</v>
      </c>
    </row>
    <row r="280" spans="1:15" ht="17.25" thickBot="1" x14ac:dyDescent="0.35">
      <c r="B280" s="497" t="s">
        <v>1441</v>
      </c>
      <c r="C280" s="234">
        <v>1748</v>
      </c>
      <c r="D280" s="234">
        <v>1731</v>
      </c>
      <c r="E280" s="234">
        <v>1825</v>
      </c>
      <c r="F280" s="234">
        <v>1798</v>
      </c>
    </row>
    <row r="281" spans="1:15" ht="17.25" thickBot="1" x14ac:dyDescent="0.35">
      <c r="B281" s="497" t="s">
        <v>515</v>
      </c>
      <c r="C281" s="234">
        <v>5654</v>
      </c>
      <c r="D281" s="234">
        <v>6670</v>
      </c>
      <c r="E281" s="234">
        <v>6863</v>
      </c>
      <c r="F281" s="234">
        <v>4813</v>
      </c>
    </row>
    <row r="282" spans="1:15" ht="17.25" thickBot="1" x14ac:dyDescent="0.35">
      <c r="B282" s="497" t="s">
        <v>516</v>
      </c>
      <c r="C282" s="91">
        <v>101</v>
      </c>
      <c r="D282" s="91">
        <v>59</v>
      </c>
      <c r="E282" s="91">
        <v>86</v>
      </c>
      <c r="F282" s="91">
        <v>91</v>
      </c>
    </row>
    <row r="283" spans="1:15" ht="17.25" thickBot="1" x14ac:dyDescent="0.35">
      <c r="B283" s="497" t="s">
        <v>517</v>
      </c>
      <c r="C283" s="91">
        <v>17</v>
      </c>
      <c r="D283" s="91">
        <v>62</v>
      </c>
      <c r="E283" s="91">
        <v>53</v>
      </c>
      <c r="F283" s="91">
        <v>60</v>
      </c>
    </row>
    <row r="284" spans="1:15" ht="17.25" thickBot="1" x14ac:dyDescent="0.35">
      <c r="B284" s="497" t="s">
        <v>518</v>
      </c>
      <c r="C284" s="234">
        <v>2123</v>
      </c>
      <c r="D284" s="234">
        <v>2257</v>
      </c>
      <c r="E284" s="234">
        <v>2291</v>
      </c>
      <c r="F284" s="234">
        <v>1763</v>
      </c>
    </row>
    <row r="285" spans="1:15" ht="17.25" thickBot="1" x14ac:dyDescent="0.35">
      <c r="B285" s="498" t="s">
        <v>519</v>
      </c>
      <c r="C285" s="235">
        <v>9643</v>
      </c>
      <c r="D285" s="235">
        <v>10779</v>
      </c>
      <c r="E285" s="235">
        <v>11118</v>
      </c>
      <c r="F285" s="235">
        <v>8525</v>
      </c>
      <c r="G285" s="240"/>
      <c r="H285" s="240"/>
      <c r="I285" s="240"/>
      <c r="J285" s="240"/>
      <c r="K285" s="240"/>
      <c r="L285" s="240"/>
      <c r="M285" s="240"/>
      <c r="N285" s="240"/>
      <c r="O285" s="240"/>
    </row>
    <row r="286" spans="1:15" x14ac:dyDescent="0.3">
      <c r="B286" s="467" t="s">
        <v>1623</v>
      </c>
      <c r="C286" s="500"/>
      <c r="D286" s="500"/>
      <c r="E286" s="500"/>
      <c r="F286" s="240"/>
      <c r="G286" s="240"/>
      <c r="H286" s="240"/>
      <c r="I286" s="240"/>
      <c r="J286" s="240"/>
      <c r="K286" s="240"/>
      <c r="L286" s="240"/>
      <c r="M286" s="240"/>
      <c r="N286" s="240"/>
      <c r="O286" s="240"/>
    </row>
    <row r="287" spans="1:15" x14ac:dyDescent="0.3">
      <c r="B287" s="499"/>
      <c r="C287" s="500"/>
      <c r="D287" s="500"/>
      <c r="E287" s="500"/>
      <c r="F287" s="240"/>
      <c r="G287" s="240"/>
      <c r="H287" s="240"/>
      <c r="I287" s="240"/>
      <c r="J287" s="240"/>
      <c r="K287" s="240"/>
      <c r="L287" s="240"/>
      <c r="M287" s="240"/>
      <c r="N287" s="240"/>
      <c r="O287" s="240"/>
    </row>
  </sheetData>
  <mergeCells count="67">
    <mergeCell ref="B210:B211"/>
    <mergeCell ref="C210:C211"/>
    <mergeCell ref="D210:H210"/>
    <mergeCell ref="J210:J211"/>
    <mergeCell ref="K210:P210"/>
    <mergeCell ref="C227:D227"/>
    <mergeCell ref="B227:B228"/>
    <mergeCell ref="M244:N245"/>
    <mergeCell ref="G245:H245"/>
    <mergeCell ref="I245:J245"/>
    <mergeCell ref="B244:B246"/>
    <mergeCell ref="C244:D245"/>
    <mergeCell ref="E244:F245"/>
    <mergeCell ref="G244:J244"/>
    <mergeCell ref="K244:L245"/>
    <mergeCell ref="B9:D9"/>
    <mergeCell ref="B18:C18"/>
    <mergeCell ref="B19:C19"/>
    <mergeCell ref="B14:C14"/>
    <mergeCell ref="C10:D10"/>
    <mergeCell ref="B10:B13"/>
    <mergeCell ref="B90:B91"/>
    <mergeCell ref="C90:E91"/>
    <mergeCell ref="B20:C20"/>
    <mergeCell ref="B21:C21"/>
    <mergeCell ref="B22:C22"/>
    <mergeCell ref="B23:C23"/>
    <mergeCell ref="B24:C24"/>
    <mergeCell ref="B25:B26"/>
    <mergeCell ref="C59:D59"/>
    <mergeCell ref="C11:C13"/>
    <mergeCell ref="G146:H146"/>
    <mergeCell ref="I146:I147"/>
    <mergeCell ref="I154:L154"/>
    <mergeCell ref="H154:H156"/>
    <mergeCell ref="D154:G154"/>
    <mergeCell ref="D155:G155"/>
    <mergeCell ref="E146:F146"/>
    <mergeCell ref="E59:F59"/>
    <mergeCell ref="B146:B147"/>
    <mergeCell ref="B173:B175"/>
    <mergeCell ref="C173:C175"/>
    <mergeCell ref="B154:B156"/>
    <mergeCell ref="C154:C156"/>
    <mergeCell ref="C146:D146"/>
    <mergeCell ref="D173:D175"/>
    <mergeCell ref="B192:B194"/>
    <mergeCell ref="D192:H193"/>
    <mergeCell ref="J192:N193"/>
    <mergeCell ref="I192:I194"/>
    <mergeCell ref="C192:C194"/>
    <mergeCell ref="F90:N90"/>
    <mergeCell ref="F91:H91"/>
    <mergeCell ref="I91:K91"/>
    <mergeCell ref="L91:N91"/>
    <mergeCell ref="J174:J175"/>
    <mergeCell ref="K174:K175"/>
    <mergeCell ref="I155:L155"/>
    <mergeCell ref="L174:L175"/>
    <mergeCell ref="E173:M173"/>
    <mergeCell ref="E174:E175"/>
    <mergeCell ref="F174:F175"/>
    <mergeCell ref="G174:G175"/>
    <mergeCell ref="H174:H175"/>
    <mergeCell ref="I174:I175"/>
    <mergeCell ref="M174:M175"/>
    <mergeCell ref="N174:N17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L176"/>
  <sheetViews>
    <sheetView zoomScale="80" zoomScaleNormal="80" workbookViewId="0">
      <selection sqref="A1:A1048576"/>
    </sheetView>
  </sheetViews>
  <sheetFormatPr defaultRowHeight="16.5" x14ac:dyDescent="0.3"/>
  <cols>
    <col min="1" max="1" width="8.140625" style="32" customWidth="1"/>
    <col min="2" max="2" width="24.85546875" style="3" customWidth="1"/>
    <col min="3" max="3" width="14.85546875" style="3" customWidth="1"/>
    <col min="4" max="4" width="18.42578125" style="3" customWidth="1"/>
    <col min="5" max="5" width="20.5703125" style="3" customWidth="1"/>
    <col min="6" max="6" width="18.140625" style="3" customWidth="1"/>
    <col min="7" max="7" width="14.140625" style="3" customWidth="1"/>
    <col min="8" max="8" width="17.140625" style="3" customWidth="1"/>
    <col min="9" max="9" width="14.140625" style="3" customWidth="1"/>
    <col min="10" max="10" width="17.42578125" style="3" customWidth="1"/>
    <col min="11" max="11" width="9.140625" style="3"/>
    <col min="12" max="12" width="12" style="3" customWidth="1"/>
    <col min="13" max="16384" width="9.140625" style="3"/>
  </cols>
  <sheetData>
    <row r="2" spans="2:10" ht="17.25" thickBot="1" x14ac:dyDescent="0.35">
      <c r="B2" s="6" t="s">
        <v>2135</v>
      </c>
      <c r="C2" s="240"/>
      <c r="D2" s="240"/>
      <c r="E2" s="240"/>
      <c r="F2" s="240"/>
      <c r="G2" s="240"/>
      <c r="H2" s="240"/>
      <c r="I2" s="240"/>
      <c r="J2" s="240"/>
    </row>
    <row r="3" spans="2:10" ht="17.25" thickBot="1" x14ac:dyDescent="0.35">
      <c r="B3" s="922" t="s">
        <v>524</v>
      </c>
      <c r="C3" s="884" t="s">
        <v>525</v>
      </c>
      <c r="D3" s="884" t="s">
        <v>526</v>
      </c>
      <c r="E3" s="881" t="s">
        <v>527</v>
      </c>
      <c r="F3" s="883"/>
      <c r="G3" s="883"/>
      <c r="H3" s="883"/>
      <c r="I3" s="883"/>
      <c r="J3" s="882"/>
    </row>
    <row r="4" spans="2:10" ht="50.25" thickBot="1" x14ac:dyDescent="0.35">
      <c r="B4" s="923"/>
      <c r="C4" s="885"/>
      <c r="D4" s="885"/>
      <c r="E4" s="244" t="s">
        <v>528</v>
      </c>
      <c r="F4" s="244" t="s">
        <v>529</v>
      </c>
      <c r="G4" s="244" t="s">
        <v>300</v>
      </c>
      <c r="H4" s="244" t="s">
        <v>303</v>
      </c>
      <c r="I4" s="244" t="s">
        <v>301</v>
      </c>
      <c r="J4" s="244" t="s">
        <v>530</v>
      </c>
    </row>
    <row r="5" spans="2:10" s="32" customFormat="1" ht="17.25" thickBot="1" x14ac:dyDescent="0.35">
      <c r="B5" s="815" t="s">
        <v>531</v>
      </c>
      <c r="C5" s="512">
        <v>28.9</v>
      </c>
      <c r="D5" s="816">
        <v>10639.5</v>
      </c>
      <c r="E5" s="513">
        <v>44.6</v>
      </c>
      <c r="F5" s="513">
        <v>26</v>
      </c>
      <c r="G5" s="513">
        <v>8.8000000000000007</v>
      </c>
      <c r="H5" s="513">
        <v>7.3</v>
      </c>
      <c r="I5" s="513">
        <v>5.3</v>
      </c>
      <c r="J5" s="513">
        <v>3.3</v>
      </c>
    </row>
    <row r="6" spans="2:10" s="32" customFormat="1" ht="17.25" thickBot="1" x14ac:dyDescent="0.35">
      <c r="B6" s="817" t="s">
        <v>532</v>
      </c>
      <c r="C6" s="818">
        <v>16.600000000000001</v>
      </c>
      <c r="D6" s="819">
        <v>3089.6</v>
      </c>
      <c r="E6" s="820">
        <v>45.8</v>
      </c>
      <c r="F6" s="820">
        <v>29.2</v>
      </c>
      <c r="G6" s="820">
        <v>8</v>
      </c>
      <c r="H6" s="820">
        <v>9.6</v>
      </c>
      <c r="I6" s="820">
        <v>2.8</v>
      </c>
      <c r="J6" s="820">
        <v>1.3</v>
      </c>
    </row>
    <row r="7" spans="2:10" s="32" customFormat="1" ht="17.25" thickBot="1" x14ac:dyDescent="0.35">
      <c r="B7" s="817" t="s">
        <v>533</v>
      </c>
      <c r="C7" s="818">
        <v>18.899999999999999</v>
      </c>
      <c r="D7" s="819">
        <v>5947.1</v>
      </c>
      <c r="E7" s="820">
        <v>45.9</v>
      </c>
      <c r="F7" s="820">
        <v>32.799999999999997</v>
      </c>
      <c r="G7" s="820">
        <v>6</v>
      </c>
      <c r="H7" s="820">
        <v>8.6999999999999993</v>
      </c>
      <c r="I7" s="820">
        <v>2.1</v>
      </c>
      <c r="J7" s="820">
        <v>1.7</v>
      </c>
    </row>
    <row r="8" spans="2:10" ht="17.25" thickBot="1" x14ac:dyDescent="0.35">
      <c r="B8" s="504" t="s">
        <v>534</v>
      </c>
      <c r="C8" s="67">
        <v>31.3</v>
      </c>
      <c r="D8" s="621">
        <v>12233.2</v>
      </c>
      <c r="E8" s="444">
        <v>39.6</v>
      </c>
      <c r="F8" s="444">
        <v>20.3</v>
      </c>
      <c r="G8" s="444">
        <v>15.1</v>
      </c>
      <c r="H8" s="444">
        <v>10.5</v>
      </c>
      <c r="I8" s="444">
        <v>4</v>
      </c>
      <c r="J8" s="444">
        <v>6.4</v>
      </c>
    </row>
    <row r="9" spans="2:10" ht="17.25" thickBot="1" x14ac:dyDescent="0.35">
      <c r="B9" s="504" t="s">
        <v>535</v>
      </c>
      <c r="C9" s="67">
        <v>30.3</v>
      </c>
      <c r="D9" s="621">
        <v>12147</v>
      </c>
      <c r="E9" s="444">
        <v>36.9</v>
      </c>
      <c r="F9" s="444">
        <v>34.200000000000003</v>
      </c>
      <c r="G9" s="444">
        <v>8.4</v>
      </c>
      <c r="H9" s="444">
        <v>11.1</v>
      </c>
      <c r="I9" s="444">
        <v>3</v>
      </c>
      <c r="J9" s="444">
        <v>2.2999999999999998</v>
      </c>
    </row>
    <row r="10" spans="2:10" ht="17.25" thickBot="1" x14ac:dyDescent="0.35">
      <c r="B10" s="504" t="s">
        <v>536</v>
      </c>
      <c r="C10" s="67">
        <v>16.3</v>
      </c>
      <c r="D10" s="621">
        <v>4353.5</v>
      </c>
      <c r="E10" s="444">
        <v>40.299999999999997</v>
      </c>
      <c r="F10" s="444">
        <v>28.7</v>
      </c>
      <c r="G10" s="444">
        <v>11.4</v>
      </c>
      <c r="H10" s="444">
        <v>14.2</v>
      </c>
      <c r="I10" s="444">
        <v>3.3</v>
      </c>
      <c r="J10" s="444">
        <v>0.8</v>
      </c>
    </row>
    <row r="11" spans="2:10" ht="17.25" thickBot="1" x14ac:dyDescent="0.35">
      <c r="B11" s="504" t="s">
        <v>537</v>
      </c>
      <c r="C11" s="67">
        <v>13.6</v>
      </c>
      <c r="D11" s="621">
        <v>7491.3</v>
      </c>
      <c r="E11" s="444">
        <v>32.9</v>
      </c>
      <c r="F11" s="444">
        <v>37.799999999999997</v>
      </c>
      <c r="G11" s="444">
        <v>5.5</v>
      </c>
      <c r="H11" s="444">
        <v>9.6</v>
      </c>
      <c r="I11" s="444">
        <v>5.7</v>
      </c>
      <c r="J11" s="444">
        <v>4.5</v>
      </c>
    </row>
    <row r="12" spans="2:10" ht="17.25" thickBot="1" x14ac:dyDescent="0.35">
      <c r="B12" s="504" t="s">
        <v>538</v>
      </c>
      <c r="C12" s="67">
        <v>25</v>
      </c>
      <c r="D12" s="621">
        <v>5256.7</v>
      </c>
      <c r="E12" s="444">
        <v>63.4</v>
      </c>
      <c r="F12" s="444">
        <v>19.5</v>
      </c>
      <c r="G12" s="444">
        <v>4.3</v>
      </c>
      <c r="H12" s="444">
        <v>6.1</v>
      </c>
      <c r="I12" s="444">
        <v>3.9</v>
      </c>
      <c r="J12" s="444">
        <v>1.7</v>
      </c>
    </row>
    <row r="13" spans="2:10" ht="17.25" thickBot="1" x14ac:dyDescent="0.35">
      <c r="B13" s="504" t="s">
        <v>539</v>
      </c>
      <c r="C13" s="67">
        <v>24.1</v>
      </c>
      <c r="D13" s="621">
        <v>6751.9</v>
      </c>
      <c r="E13" s="444">
        <v>50.8</v>
      </c>
      <c r="F13" s="444">
        <v>26.8</v>
      </c>
      <c r="G13" s="444">
        <v>6.8</v>
      </c>
      <c r="H13" s="444">
        <v>5.5</v>
      </c>
      <c r="I13" s="444">
        <v>7</v>
      </c>
      <c r="J13" s="444">
        <v>1.4</v>
      </c>
    </row>
    <row r="14" spans="2:10" ht="17.25" thickBot="1" x14ac:dyDescent="0.35">
      <c r="B14" s="504" t="s">
        <v>540</v>
      </c>
      <c r="C14" s="67">
        <v>33.6</v>
      </c>
      <c r="D14" s="621">
        <v>11350.6</v>
      </c>
      <c r="E14" s="444">
        <v>42.5</v>
      </c>
      <c r="F14" s="444">
        <v>26.8</v>
      </c>
      <c r="G14" s="444">
        <v>6</v>
      </c>
      <c r="H14" s="444">
        <v>6.9</v>
      </c>
      <c r="I14" s="444">
        <v>5.6</v>
      </c>
      <c r="J14" s="444">
        <v>5.6</v>
      </c>
    </row>
    <row r="15" spans="2:10" ht="17.25" thickBot="1" x14ac:dyDescent="0.35">
      <c r="B15" s="504" t="s">
        <v>541</v>
      </c>
      <c r="C15" s="67">
        <v>21.8</v>
      </c>
      <c r="D15" s="621">
        <v>4487.8</v>
      </c>
      <c r="E15" s="444">
        <v>42</v>
      </c>
      <c r="F15" s="444">
        <v>33.200000000000003</v>
      </c>
      <c r="G15" s="444">
        <v>9.8000000000000007</v>
      </c>
      <c r="H15" s="444">
        <v>9</v>
      </c>
      <c r="I15" s="444">
        <v>2.7</v>
      </c>
      <c r="J15" s="444">
        <v>1.5</v>
      </c>
    </row>
    <row r="16" spans="2:10" ht="17.25" thickBot="1" x14ac:dyDescent="0.35">
      <c r="B16" s="504" t="s">
        <v>542</v>
      </c>
      <c r="C16" s="67">
        <v>29.3</v>
      </c>
      <c r="D16" s="621">
        <v>8669.6</v>
      </c>
      <c r="E16" s="444">
        <v>56.6</v>
      </c>
      <c r="F16" s="444">
        <v>22.1</v>
      </c>
      <c r="G16" s="444">
        <v>5.4</v>
      </c>
      <c r="H16" s="444">
        <v>3.8</v>
      </c>
      <c r="I16" s="444">
        <v>5.3</v>
      </c>
      <c r="J16" s="444">
        <v>3.5</v>
      </c>
    </row>
    <row r="17" spans="2:10" ht="17.25" thickBot="1" x14ac:dyDescent="0.35">
      <c r="B17" s="504" t="s">
        <v>266</v>
      </c>
      <c r="C17" s="67">
        <v>18.7</v>
      </c>
      <c r="D17" s="621">
        <v>5235</v>
      </c>
      <c r="E17" s="444">
        <v>52</v>
      </c>
      <c r="F17" s="444">
        <v>24.7</v>
      </c>
      <c r="G17" s="444">
        <v>4</v>
      </c>
      <c r="H17" s="444">
        <v>5.7</v>
      </c>
      <c r="I17" s="444">
        <v>4.9000000000000004</v>
      </c>
      <c r="J17" s="444">
        <v>6.7</v>
      </c>
    </row>
    <row r="18" spans="2:10" ht="17.25" thickBot="1" x14ac:dyDescent="0.35">
      <c r="B18" s="504" t="s">
        <v>543</v>
      </c>
      <c r="C18" s="67">
        <v>15.7</v>
      </c>
      <c r="D18" s="621">
        <v>3473.3</v>
      </c>
      <c r="E18" s="444">
        <v>46.1</v>
      </c>
      <c r="F18" s="444">
        <v>28.9</v>
      </c>
      <c r="G18" s="444">
        <v>8.4</v>
      </c>
      <c r="H18" s="444">
        <v>10.3</v>
      </c>
      <c r="I18" s="444">
        <v>3.9</v>
      </c>
      <c r="J18" s="444">
        <v>1</v>
      </c>
    </row>
    <row r="19" spans="2:10" ht="17.25" thickBot="1" x14ac:dyDescent="0.35">
      <c r="B19" s="504" t="s">
        <v>544</v>
      </c>
      <c r="C19" s="67">
        <v>16.5</v>
      </c>
      <c r="D19" s="621">
        <v>4519.3</v>
      </c>
      <c r="E19" s="444">
        <v>42.4</v>
      </c>
      <c r="F19" s="444">
        <v>29.8</v>
      </c>
      <c r="G19" s="444">
        <v>8.5</v>
      </c>
      <c r="H19" s="444">
        <v>10.6</v>
      </c>
      <c r="I19" s="444">
        <v>4.5</v>
      </c>
      <c r="J19" s="444">
        <v>2.1</v>
      </c>
    </row>
    <row r="20" spans="2:10" ht="17.25" thickBot="1" x14ac:dyDescent="0.35">
      <c r="B20" s="504" t="s">
        <v>545</v>
      </c>
      <c r="C20" s="67">
        <v>21.6</v>
      </c>
      <c r="D20" s="621">
        <v>15620.6</v>
      </c>
      <c r="E20" s="444">
        <v>39.299999999999997</v>
      </c>
      <c r="F20" s="444">
        <v>25.3</v>
      </c>
      <c r="G20" s="444">
        <v>10.3</v>
      </c>
      <c r="H20" s="444">
        <v>15.3</v>
      </c>
      <c r="I20" s="444">
        <v>5.5</v>
      </c>
      <c r="J20" s="444">
        <v>2.7</v>
      </c>
    </row>
    <row r="21" spans="2:10" ht="17.25" thickBot="1" x14ac:dyDescent="0.35">
      <c r="B21" s="504" t="s">
        <v>546</v>
      </c>
      <c r="C21" s="67">
        <v>16.7</v>
      </c>
      <c r="D21" s="621">
        <v>4144.5</v>
      </c>
      <c r="E21" s="444">
        <v>48.3</v>
      </c>
      <c r="F21" s="444">
        <v>27.9</v>
      </c>
      <c r="G21" s="444">
        <v>5.7</v>
      </c>
      <c r="H21" s="444">
        <v>11.1</v>
      </c>
      <c r="I21" s="444">
        <v>1.9</v>
      </c>
      <c r="J21" s="444">
        <v>3.5</v>
      </c>
    </row>
    <row r="22" spans="2:10" ht="17.25" thickBot="1" x14ac:dyDescent="0.35">
      <c r="B22" s="504" t="s">
        <v>267</v>
      </c>
      <c r="C22" s="67">
        <v>15.4</v>
      </c>
      <c r="D22" s="621">
        <v>4806.3999999999996</v>
      </c>
      <c r="E22" s="444">
        <v>50.2</v>
      </c>
      <c r="F22" s="444">
        <v>36.200000000000003</v>
      </c>
      <c r="G22" s="444">
        <v>3.7</v>
      </c>
      <c r="H22" s="444">
        <v>5.7</v>
      </c>
      <c r="I22" s="444">
        <v>1.2</v>
      </c>
      <c r="J22" s="444">
        <v>2.1</v>
      </c>
    </row>
    <row r="23" spans="2:10" ht="17.25" thickBot="1" x14ac:dyDescent="0.35">
      <c r="B23" s="504" t="s">
        <v>547</v>
      </c>
      <c r="C23" s="67">
        <v>28.9</v>
      </c>
      <c r="D23" s="621">
        <v>11633.9</v>
      </c>
      <c r="E23" s="444">
        <v>39</v>
      </c>
      <c r="F23" s="444">
        <v>32.6</v>
      </c>
      <c r="G23" s="444">
        <v>8.6999999999999993</v>
      </c>
      <c r="H23" s="444">
        <v>4.3</v>
      </c>
      <c r="I23" s="444">
        <v>2.9</v>
      </c>
      <c r="J23" s="444">
        <v>6.2</v>
      </c>
    </row>
    <row r="24" spans="2:10" ht="17.25" thickBot="1" x14ac:dyDescent="0.35">
      <c r="B24" s="504" t="s">
        <v>548</v>
      </c>
      <c r="C24" s="67">
        <v>29.3</v>
      </c>
      <c r="D24" s="621">
        <v>11495.3</v>
      </c>
      <c r="E24" s="444">
        <v>49.1</v>
      </c>
      <c r="F24" s="444">
        <v>26.2</v>
      </c>
      <c r="G24" s="444">
        <v>6</v>
      </c>
      <c r="H24" s="444">
        <v>9</v>
      </c>
      <c r="I24" s="444">
        <v>5.2</v>
      </c>
      <c r="J24" s="444">
        <v>1.9</v>
      </c>
    </row>
    <row r="25" spans="2:10" ht="17.25" thickBot="1" x14ac:dyDescent="0.35">
      <c r="B25" s="504" t="s">
        <v>549</v>
      </c>
      <c r="C25" s="67">
        <v>21.3</v>
      </c>
      <c r="D25" s="621">
        <v>5441.4</v>
      </c>
      <c r="E25" s="444">
        <v>52.1</v>
      </c>
      <c r="F25" s="444">
        <v>23.7</v>
      </c>
      <c r="G25" s="444">
        <v>5.6</v>
      </c>
      <c r="H25" s="444">
        <v>14.3</v>
      </c>
      <c r="I25" s="444">
        <v>1.1000000000000001</v>
      </c>
      <c r="J25" s="444">
        <v>1.6</v>
      </c>
    </row>
    <row r="26" spans="2:10" ht="17.25" thickBot="1" x14ac:dyDescent="0.35">
      <c r="B26" s="504" t="s">
        <v>550</v>
      </c>
      <c r="C26" s="67">
        <v>24.1</v>
      </c>
      <c r="D26" s="621">
        <v>5994.6</v>
      </c>
      <c r="E26" s="444">
        <v>54.9</v>
      </c>
      <c r="F26" s="444">
        <v>25.7</v>
      </c>
      <c r="G26" s="444">
        <v>6.9</v>
      </c>
      <c r="H26" s="444">
        <v>5</v>
      </c>
      <c r="I26" s="444">
        <v>2.7</v>
      </c>
      <c r="J26" s="444">
        <v>0.9</v>
      </c>
    </row>
    <row r="27" spans="2:10" ht="17.25" thickBot="1" x14ac:dyDescent="0.35">
      <c r="B27" s="504" t="s">
        <v>551</v>
      </c>
      <c r="C27" s="67">
        <v>15.3</v>
      </c>
      <c r="D27" s="621">
        <v>3584.9</v>
      </c>
      <c r="E27" s="444">
        <v>51.2</v>
      </c>
      <c r="F27" s="444">
        <v>29.2</v>
      </c>
      <c r="G27" s="444">
        <v>5.8</v>
      </c>
      <c r="H27" s="444">
        <v>11</v>
      </c>
      <c r="I27" s="444">
        <v>0.3</v>
      </c>
      <c r="J27" s="444">
        <v>0.6</v>
      </c>
    </row>
    <row r="28" spans="2:10" ht="17.25" thickBot="1" x14ac:dyDescent="0.35">
      <c r="B28" s="504" t="s">
        <v>552</v>
      </c>
      <c r="C28" s="67">
        <v>22.2</v>
      </c>
      <c r="D28" s="621">
        <v>6095.9</v>
      </c>
      <c r="E28" s="444">
        <v>45.9</v>
      </c>
      <c r="F28" s="444">
        <v>33.5</v>
      </c>
      <c r="G28" s="444">
        <v>4.8</v>
      </c>
      <c r="H28" s="444">
        <v>8.1999999999999993</v>
      </c>
      <c r="I28" s="444">
        <v>2.2000000000000002</v>
      </c>
      <c r="J28" s="444">
        <v>3.6</v>
      </c>
    </row>
    <row r="29" spans="2:10" ht="17.25" thickBot="1" x14ac:dyDescent="0.35">
      <c r="B29" s="504" t="s">
        <v>570</v>
      </c>
      <c r="C29" s="67">
        <v>17.899999999999999</v>
      </c>
      <c r="D29" s="621">
        <v>4252.3</v>
      </c>
      <c r="E29" s="444">
        <v>44.1</v>
      </c>
      <c r="F29" s="444">
        <v>31.7</v>
      </c>
      <c r="G29" s="444">
        <v>8.1</v>
      </c>
      <c r="H29" s="444">
        <v>9</v>
      </c>
      <c r="I29" s="444">
        <v>2.8</v>
      </c>
      <c r="J29" s="444">
        <v>1.5</v>
      </c>
    </row>
    <row r="30" spans="2:10" ht="17.25" thickBot="1" x14ac:dyDescent="0.35">
      <c r="B30" s="504" t="s">
        <v>553</v>
      </c>
      <c r="C30" s="67">
        <v>30</v>
      </c>
      <c r="D30" s="621">
        <v>10599.5</v>
      </c>
      <c r="E30" s="444">
        <v>45.4</v>
      </c>
      <c r="F30" s="444">
        <v>22.5</v>
      </c>
      <c r="G30" s="444">
        <v>9.4</v>
      </c>
      <c r="H30" s="444">
        <v>9.9</v>
      </c>
      <c r="I30" s="444">
        <v>5.5</v>
      </c>
      <c r="J30" s="444">
        <v>5.8</v>
      </c>
    </row>
    <row r="31" spans="2:10" ht="17.25" thickBot="1" x14ac:dyDescent="0.35">
      <c r="B31" s="504" t="s">
        <v>554</v>
      </c>
      <c r="C31" s="67">
        <v>27.8</v>
      </c>
      <c r="D31" s="621">
        <v>10276.299999999999</v>
      </c>
      <c r="E31" s="444">
        <v>44.5</v>
      </c>
      <c r="F31" s="444">
        <v>26.9</v>
      </c>
      <c r="G31" s="444">
        <v>9.5</v>
      </c>
      <c r="H31" s="444">
        <v>10.5</v>
      </c>
      <c r="I31" s="444">
        <v>2.8</v>
      </c>
      <c r="J31" s="444">
        <v>3.9</v>
      </c>
    </row>
    <row r="32" spans="2:10" ht="17.25" thickBot="1" x14ac:dyDescent="0.35">
      <c r="B32" s="505" t="s">
        <v>570</v>
      </c>
      <c r="C32" s="502">
        <v>17.5</v>
      </c>
      <c r="D32" s="620">
        <v>4022.2</v>
      </c>
      <c r="E32" s="503">
        <v>45.7</v>
      </c>
      <c r="F32" s="503">
        <v>32.799999999999997</v>
      </c>
      <c r="G32" s="503">
        <v>8.5</v>
      </c>
      <c r="H32" s="503">
        <v>8.8000000000000007</v>
      </c>
      <c r="I32" s="503">
        <v>2.8</v>
      </c>
      <c r="J32" s="503">
        <v>1.4</v>
      </c>
    </row>
    <row r="33" spans="2:12" ht="17.25" thickBot="1" x14ac:dyDescent="0.35">
      <c r="B33" s="504" t="s">
        <v>553</v>
      </c>
      <c r="C33" s="67">
        <v>29.5</v>
      </c>
      <c r="D33" s="621">
        <v>10173.700000000001</v>
      </c>
      <c r="E33" s="444">
        <v>45.8</v>
      </c>
      <c r="F33" s="444">
        <v>22.6</v>
      </c>
      <c r="G33" s="444">
        <v>9.6</v>
      </c>
      <c r="H33" s="444">
        <v>10</v>
      </c>
      <c r="I33" s="444">
        <v>6.2</v>
      </c>
      <c r="J33" s="444">
        <v>5.8</v>
      </c>
    </row>
    <row r="34" spans="2:12" ht="17.25" thickBot="1" x14ac:dyDescent="0.35">
      <c r="B34" s="504" t="s">
        <v>554</v>
      </c>
      <c r="C34" s="67">
        <v>27.7</v>
      </c>
      <c r="D34" s="621">
        <v>9927.2999999999993</v>
      </c>
      <c r="E34" s="444">
        <v>45</v>
      </c>
      <c r="F34" s="444">
        <v>26.9</v>
      </c>
      <c r="G34" s="444">
        <v>10</v>
      </c>
      <c r="H34" s="444">
        <v>10.6</v>
      </c>
      <c r="I34" s="444">
        <v>3.2</v>
      </c>
      <c r="J34" s="444">
        <v>4.3</v>
      </c>
    </row>
    <row r="35" spans="2:12" x14ac:dyDescent="0.3">
      <c r="B35" s="5" t="s">
        <v>2141</v>
      </c>
      <c r="C35" s="240"/>
      <c r="D35" s="240"/>
      <c r="E35" s="240"/>
      <c r="F35" s="240"/>
      <c r="G35" s="240"/>
      <c r="H35" s="240"/>
      <c r="I35" s="240"/>
      <c r="J35" s="240"/>
    </row>
    <row r="37" spans="2:12" ht="17.25" thickBot="1" x14ac:dyDescent="0.35">
      <c r="B37" s="6" t="s">
        <v>2136</v>
      </c>
      <c r="C37" s="240"/>
      <c r="D37" s="240"/>
      <c r="E37" s="240"/>
      <c r="F37" s="240"/>
      <c r="G37" s="240"/>
      <c r="H37" s="240"/>
      <c r="I37" s="240"/>
      <c r="J37" s="240"/>
      <c r="K37" s="240"/>
      <c r="L37" s="240"/>
    </row>
    <row r="38" spans="2:12" ht="17.25" thickBot="1" x14ac:dyDescent="0.35">
      <c r="B38" s="1008" t="s">
        <v>556</v>
      </c>
      <c r="C38" s="884" t="s">
        <v>557</v>
      </c>
      <c r="D38" s="884" t="s">
        <v>558</v>
      </c>
      <c r="E38" s="868" t="s">
        <v>559</v>
      </c>
      <c r="F38" s="888"/>
      <c r="G38" s="888"/>
      <c r="H38" s="869"/>
      <c r="I38" s="240"/>
      <c r="J38" s="240"/>
      <c r="K38" s="240"/>
      <c r="L38" s="240"/>
    </row>
    <row r="39" spans="2:12" ht="50.25" thickBot="1" x14ac:dyDescent="0.35">
      <c r="B39" s="1009"/>
      <c r="C39" s="885"/>
      <c r="D39" s="885"/>
      <c r="E39" s="244" t="s">
        <v>269</v>
      </c>
      <c r="F39" s="244" t="s">
        <v>270</v>
      </c>
      <c r="G39" s="244" t="s">
        <v>271</v>
      </c>
      <c r="H39" s="244" t="s">
        <v>261</v>
      </c>
      <c r="I39" s="240"/>
      <c r="J39" s="240"/>
      <c r="K39" s="240"/>
      <c r="L39" s="240"/>
    </row>
    <row r="40" spans="2:12" ht="17.25" thickBot="1" x14ac:dyDescent="0.35">
      <c r="B40" s="824" t="s">
        <v>531</v>
      </c>
      <c r="C40" s="825">
        <v>29.9</v>
      </c>
      <c r="D40" s="816">
        <v>11006.5</v>
      </c>
      <c r="E40" s="512">
        <v>39.200000000000003</v>
      </c>
      <c r="F40" s="512">
        <v>19.75</v>
      </c>
      <c r="G40" s="512">
        <v>39.96</v>
      </c>
      <c r="H40" s="512">
        <v>2.14</v>
      </c>
      <c r="I40" s="240"/>
      <c r="J40" s="240"/>
      <c r="K40" s="240"/>
      <c r="L40" s="240"/>
    </row>
    <row r="41" spans="2:12" ht="17.25" thickBot="1" x14ac:dyDescent="0.35">
      <c r="B41" s="821" t="s">
        <v>532</v>
      </c>
      <c r="C41" s="826">
        <v>18.2</v>
      </c>
      <c r="D41" s="823">
        <v>3375.3</v>
      </c>
      <c r="E41" s="822">
        <v>35.69</v>
      </c>
      <c r="F41" s="822">
        <v>23.67</v>
      </c>
      <c r="G41" s="822">
        <v>37.36</v>
      </c>
      <c r="H41" s="822">
        <v>1.72</v>
      </c>
      <c r="I41" s="240"/>
      <c r="J41" s="240"/>
      <c r="K41" s="240"/>
      <c r="L41" s="240"/>
    </row>
    <row r="42" spans="2:12" ht="17.25" thickBot="1" x14ac:dyDescent="0.35">
      <c r="B42" s="821" t="s">
        <v>533</v>
      </c>
      <c r="C42" s="826">
        <v>20.2</v>
      </c>
      <c r="D42" s="823">
        <v>6353.5</v>
      </c>
      <c r="E42" s="822">
        <v>51.18</v>
      </c>
      <c r="F42" s="822">
        <v>24.17</v>
      </c>
      <c r="G42" s="822">
        <v>23.19</v>
      </c>
      <c r="H42" s="822">
        <v>1.24</v>
      </c>
      <c r="I42" s="240"/>
      <c r="J42" s="240"/>
      <c r="K42" s="240"/>
      <c r="L42" s="240"/>
    </row>
    <row r="43" spans="2:12" ht="17.25" thickBot="1" x14ac:dyDescent="0.35">
      <c r="B43" s="821" t="s">
        <v>534</v>
      </c>
      <c r="C43" s="822">
        <v>34.1</v>
      </c>
      <c r="D43" s="823">
        <v>13308.5</v>
      </c>
      <c r="E43" s="822">
        <v>10.77</v>
      </c>
      <c r="F43" s="822">
        <v>8.2799999999999994</v>
      </c>
      <c r="G43" s="822">
        <v>79.05</v>
      </c>
      <c r="H43" s="822">
        <v>0.99</v>
      </c>
      <c r="I43" s="240"/>
      <c r="J43" s="240"/>
      <c r="K43" s="240"/>
      <c r="L43" s="240"/>
    </row>
    <row r="44" spans="2:12" ht="17.25" thickBot="1" x14ac:dyDescent="0.35">
      <c r="B44" s="821" t="s">
        <v>535</v>
      </c>
      <c r="C44" s="822">
        <v>32.1</v>
      </c>
      <c r="D44" s="823">
        <v>12865.9</v>
      </c>
      <c r="E44" s="822">
        <v>34.28</v>
      </c>
      <c r="F44" s="822">
        <v>30.82</v>
      </c>
      <c r="G44" s="822">
        <v>32.67</v>
      </c>
      <c r="H44" s="822">
        <v>1.69</v>
      </c>
      <c r="I44" s="240"/>
      <c r="J44" s="240"/>
      <c r="K44" s="240"/>
      <c r="L44" s="240"/>
    </row>
    <row r="45" spans="2:12" ht="17.25" thickBot="1" x14ac:dyDescent="0.35">
      <c r="B45" s="821" t="s">
        <v>536</v>
      </c>
      <c r="C45" s="822">
        <v>16.100000000000001</v>
      </c>
      <c r="D45" s="823">
        <v>4288.2</v>
      </c>
      <c r="E45" s="822">
        <v>73.569999999999993</v>
      </c>
      <c r="F45" s="822">
        <v>1.1599999999999999</v>
      </c>
      <c r="G45" s="822">
        <v>27.35</v>
      </c>
      <c r="H45" s="822">
        <v>0.1</v>
      </c>
      <c r="I45" s="240"/>
      <c r="J45" s="240"/>
      <c r="K45" s="240"/>
      <c r="L45" s="240"/>
    </row>
    <row r="46" spans="2:12" ht="17.25" thickBot="1" x14ac:dyDescent="0.35">
      <c r="B46" s="821" t="s">
        <v>537</v>
      </c>
      <c r="C46" s="822">
        <v>15</v>
      </c>
      <c r="D46" s="823">
        <v>8246.9</v>
      </c>
      <c r="E46" s="822">
        <v>25.71</v>
      </c>
      <c r="F46" s="822">
        <v>0.12</v>
      </c>
      <c r="G46" s="822">
        <v>59</v>
      </c>
      <c r="H46" s="822">
        <v>2.2000000000000002</v>
      </c>
      <c r="I46" s="240"/>
      <c r="J46" s="240"/>
      <c r="K46" s="240"/>
      <c r="L46" s="240"/>
    </row>
    <row r="47" spans="2:12" ht="17.25" thickBot="1" x14ac:dyDescent="0.35">
      <c r="B47" s="394" t="s">
        <v>538</v>
      </c>
      <c r="C47" s="395">
        <v>27.3</v>
      </c>
      <c r="D47" s="622">
        <v>5735</v>
      </c>
      <c r="E47" s="395">
        <v>31.37</v>
      </c>
      <c r="F47" s="395">
        <v>23.15</v>
      </c>
      <c r="G47" s="395">
        <v>47.76</v>
      </c>
      <c r="H47" s="395">
        <v>5.07</v>
      </c>
      <c r="I47" s="240"/>
      <c r="J47" s="240"/>
      <c r="K47" s="240"/>
      <c r="L47" s="240"/>
    </row>
    <row r="48" spans="2:12" ht="17.25" thickBot="1" x14ac:dyDescent="0.35">
      <c r="B48" s="394" t="s">
        <v>539</v>
      </c>
      <c r="C48" s="395">
        <v>23.6</v>
      </c>
      <c r="D48" s="622">
        <v>6622.4</v>
      </c>
      <c r="E48" s="395">
        <v>45.55</v>
      </c>
      <c r="F48" s="395">
        <v>12.89</v>
      </c>
      <c r="G48" s="395">
        <v>38.950000000000003</v>
      </c>
      <c r="H48" s="395">
        <v>2.73</v>
      </c>
      <c r="I48" s="240"/>
      <c r="J48" s="240"/>
      <c r="K48" s="240"/>
      <c r="L48" s="240"/>
    </row>
    <row r="49" spans="2:12" ht="17.25" thickBot="1" x14ac:dyDescent="0.35">
      <c r="B49" s="394" t="s">
        <v>540</v>
      </c>
      <c r="C49" s="395">
        <v>34.299999999999997</v>
      </c>
      <c r="D49" s="622">
        <v>11574.9</v>
      </c>
      <c r="E49" s="395">
        <v>41.05</v>
      </c>
      <c r="F49" s="395">
        <v>16.63</v>
      </c>
      <c r="G49" s="395">
        <v>42.57</v>
      </c>
      <c r="H49" s="395">
        <v>2.9</v>
      </c>
      <c r="I49" s="240"/>
      <c r="J49" s="240"/>
      <c r="K49" s="240"/>
      <c r="L49" s="240"/>
    </row>
    <row r="50" spans="2:12" ht="17.25" thickBot="1" x14ac:dyDescent="0.35">
      <c r="B50" s="394" t="s">
        <v>541</v>
      </c>
      <c r="C50" s="395">
        <v>23.4</v>
      </c>
      <c r="D50" s="622">
        <v>4829.7</v>
      </c>
      <c r="E50" s="395">
        <v>28.08</v>
      </c>
      <c r="F50" s="395">
        <v>32.18</v>
      </c>
      <c r="G50" s="395">
        <v>36.06</v>
      </c>
      <c r="H50" s="395">
        <v>3.87</v>
      </c>
      <c r="I50" s="240"/>
      <c r="J50" s="240"/>
      <c r="K50" s="240"/>
      <c r="L50" s="240"/>
    </row>
    <row r="51" spans="2:12" ht="17.25" thickBot="1" x14ac:dyDescent="0.35">
      <c r="B51" s="394" t="s">
        <v>542</v>
      </c>
      <c r="C51" s="395">
        <v>30.1</v>
      </c>
      <c r="D51" s="622">
        <v>8891.7999999999993</v>
      </c>
      <c r="E51" s="395">
        <v>36.020000000000003</v>
      </c>
      <c r="F51" s="395">
        <v>0.15</v>
      </c>
      <c r="G51" s="395">
        <v>46.69</v>
      </c>
      <c r="H51" s="395">
        <v>1.82</v>
      </c>
      <c r="I51" s="240"/>
      <c r="J51" s="240"/>
      <c r="K51" s="240"/>
      <c r="L51" s="240"/>
    </row>
    <row r="52" spans="2:12" ht="17.25" thickBot="1" x14ac:dyDescent="0.35">
      <c r="B52" s="394" t="s">
        <v>266</v>
      </c>
      <c r="C52" s="395">
        <v>22.2</v>
      </c>
      <c r="D52" s="622">
        <v>6223</v>
      </c>
      <c r="E52" s="395">
        <v>29.77</v>
      </c>
      <c r="F52" s="395">
        <v>21.69</v>
      </c>
      <c r="G52" s="395">
        <v>46.03</v>
      </c>
      <c r="H52" s="395">
        <v>5.83</v>
      </c>
      <c r="I52" s="240"/>
      <c r="J52" s="240"/>
      <c r="K52" s="240"/>
      <c r="L52" s="240"/>
    </row>
    <row r="53" spans="2:12" ht="17.25" thickBot="1" x14ac:dyDescent="0.35">
      <c r="B53" s="394" t="s">
        <v>543</v>
      </c>
      <c r="C53" s="395">
        <v>15.8</v>
      </c>
      <c r="D53" s="622">
        <v>3512.2</v>
      </c>
      <c r="E53" s="395">
        <v>41.74</v>
      </c>
      <c r="F53" s="395">
        <v>17.78</v>
      </c>
      <c r="G53" s="395">
        <v>39.28</v>
      </c>
      <c r="H53" s="395">
        <v>0.34</v>
      </c>
      <c r="I53" s="240"/>
      <c r="J53" s="240"/>
      <c r="K53" s="240"/>
      <c r="L53" s="240"/>
    </row>
    <row r="54" spans="2:12" ht="17.25" thickBot="1" x14ac:dyDescent="0.35">
      <c r="B54" s="394" t="s">
        <v>544</v>
      </c>
      <c r="C54" s="395">
        <v>18.2</v>
      </c>
      <c r="D54" s="622">
        <v>4978.5</v>
      </c>
      <c r="E54" s="395">
        <v>55.27</v>
      </c>
      <c r="F54" s="395">
        <v>37.86</v>
      </c>
      <c r="G54" s="395">
        <v>44.14</v>
      </c>
      <c r="H54" s="395">
        <v>1.05</v>
      </c>
      <c r="I54" s="240"/>
      <c r="J54" s="240"/>
      <c r="K54" s="240"/>
      <c r="L54" s="240"/>
    </row>
    <row r="55" spans="2:12" ht="17.25" thickBot="1" x14ac:dyDescent="0.35">
      <c r="B55" s="394" t="s">
        <v>545</v>
      </c>
      <c r="C55" s="395">
        <v>23.5</v>
      </c>
      <c r="D55" s="622">
        <v>16964.5</v>
      </c>
      <c r="E55" s="395">
        <v>26.89</v>
      </c>
      <c r="F55" s="395">
        <v>24.8</v>
      </c>
      <c r="G55" s="395">
        <v>45.08</v>
      </c>
      <c r="H55" s="395">
        <v>3.48</v>
      </c>
      <c r="I55" s="240"/>
      <c r="J55" s="240"/>
      <c r="K55" s="240"/>
      <c r="L55" s="240"/>
    </row>
    <row r="56" spans="2:12" ht="17.25" thickBot="1" x14ac:dyDescent="0.35">
      <c r="B56" s="394" t="s">
        <v>546</v>
      </c>
      <c r="C56" s="395">
        <v>16.2</v>
      </c>
      <c r="D56" s="622">
        <v>4016.8</v>
      </c>
      <c r="E56" s="395">
        <v>36.409999999999997</v>
      </c>
      <c r="F56" s="395">
        <v>32.89</v>
      </c>
      <c r="G56" s="395">
        <v>30.23</v>
      </c>
      <c r="H56" s="395">
        <v>0.43</v>
      </c>
      <c r="I56" s="240"/>
      <c r="J56" s="240"/>
      <c r="K56" s="240"/>
      <c r="L56" s="240"/>
    </row>
    <row r="57" spans="2:12" ht="17.25" thickBot="1" x14ac:dyDescent="0.35">
      <c r="B57" s="394" t="s">
        <v>267</v>
      </c>
      <c r="C57" s="395">
        <v>15.4</v>
      </c>
      <c r="D57" s="622">
        <v>4806.7</v>
      </c>
      <c r="E57" s="395">
        <v>26.37</v>
      </c>
      <c r="F57" s="395">
        <v>9.18</v>
      </c>
      <c r="G57" s="395">
        <v>64.209999999999994</v>
      </c>
      <c r="H57" s="395">
        <v>1.93</v>
      </c>
      <c r="I57" s="240"/>
      <c r="J57" s="240"/>
      <c r="K57" s="240"/>
      <c r="L57" s="240"/>
    </row>
    <row r="58" spans="2:12" ht="17.25" thickBot="1" x14ac:dyDescent="0.35">
      <c r="B58" s="394" t="s">
        <v>547</v>
      </c>
      <c r="C58" s="395">
        <v>33.4</v>
      </c>
      <c r="D58" s="622">
        <v>13454</v>
      </c>
      <c r="E58" s="395">
        <v>29.71</v>
      </c>
      <c r="F58" s="395">
        <v>30.11</v>
      </c>
      <c r="G58" s="395">
        <v>24.41</v>
      </c>
      <c r="H58" s="395">
        <v>15.35</v>
      </c>
      <c r="I58" s="240"/>
      <c r="J58" s="240"/>
      <c r="K58" s="240"/>
      <c r="L58" s="240"/>
    </row>
    <row r="59" spans="2:12" ht="17.25" thickBot="1" x14ac:dyDescent="0.35">
      <c r="B59" s="394" t="s">
        <v>548</v>
      </c>
      <c r="C59" s="395">
        <v>29</v>
      </c>
      <c r="D59" s="622">
        <v>11376.3</v>
      </c>
      <c r="E59" s="395">
        <v>35.94</v>
      </c>
      <c r="F59" s="395">
        <v>26.99</v>
      </c>
      <c r="G59" s="395">
        <v>35.770000000000003</v>
      </c>
      <c r="H59" s="395">
        <v>1.24</v>
      </c>
      <c r="I59" s="240"/>
      <c r="J59" s="240"/>
      <c r="K59" s="240"/>
      <c r="L59" s="240"/>
    </row>
    <row r="60" spans="2:12" ht="17.25" thickBot="1" x14ac:dyDescent="0.35">
      <c r="B60" s="394" t="s">
        <v>549</v>
      </c>
      <c r="C60" s="395">
        <v>21.3</v>
      </c>
      <c r="D60" s="622">
        <v>5434.7</v>
      </c>
      <c r="E60" s="395">
        <v>48.22</v>
      </c>
      <c r="F60" s="395">
        <v>20.88</v>
      </c>
      <c r="G60" s="395">
        <v>28.37</v>
      </c>
      <c r="H60" s="395">
        <v>9.58</v>
      </c>
      <c r="I60" s="240"/>
      <c r="J60" s="240"/>
      <c r="K60" s="240"/>
      <c r="L60" s="240"/>
    </row>
    <row r="61" spans="2:12" ht="17.25" thickBot="1" x14ac:dyDescent="0.35">
      <c r="B61" s="394" t="s">
        <v>560</v>
      </c>
      <c r="C61" s="395">
        <v>26.1</v>
      </c>
      <c r="D61" s="622">
        <v>6477.7</v>
      </c>
      <c r="E61" s="395">
        <v>31.41</v>
      </c>
      <c r="F61" s="395">
        <v>16.64</v>
      </c>
      <c r="G61" s="395">
        <v>44.2</v>
      </c>
      <c r="H61" s="395">
        <v>7.61</v>
      </c>
      <c r="I61" s="240"/>
      <c r="J61" s="240"/>
      <c r="K61" s="240"/>
      <c r="L61" s="240"/>
    </row>
    <row r="62" spans="2:12" ht="17.25" thickBot="1" x14ac:dyDescent="0.35">
      <c r="B62" s="394" t="s">
        <v>551</v>
      </c>
      <c r="C62" s="395">
        <v>15.2</v>
      </c>
      <c r="D62" s="622">
        <v>3556.2</v>
      </c>
      <c r="E62" s="395">
        <v>12.69</v>
      </c>
      <c r="F62" s="395">
        <v>71.459999999999994</v>
      </c>
      <c r="G62" s="395">
        <v>18.48</v>
      </c>
      <c r="H62" s="395">
        <v>0.69</v>
      </c>
      <c r="I62" s="240"/>
      <c r="J62" s="240"/>
      <c r="K62" s="240"/>
      <c r="L62" s="240"/>
    </row>
    <row r="63" spans="2:12" ht="17.25" thickBot="1" x14ac:dyDescent="0.35">
      <c r="B63" s="394" t="s">
        <v>552</v>
      </c>
      <c r="C63" s="395">
        <v>22.2</v>
      </c>
      <c r="D63" s="622">
        <v>6113.5</v>
      </c>
      <c r="E63" s="395">
        <v>28.37</v>
      </c>
      <c r="F63" s="395">
        <v>43.2</v>
      </c>
      <c r="G63" s="395">
        <v>26.24</v>
      </c>
      <c r="H63" s="395">
        <v>2.0299999999999998</v>
      </c>
      <c r="I63" s="240"/>
      <c r="J63" s="240"/>
      <c r="K63" s="240"/>
      <c r="L63" s="240"/>
    </row>
    <row r="64" spans="2:12" ht="17.25" thickBot="1" x14ac:dyDescent="0.35">
      <c r="B64" s="394" t="s">
        <v>561</v>
      </c>
      <c r="C64" s="395">
        <v>19.2</v>
      </c>
      <c r="D64" s="622">
        <v>4559.3</v>
      </c>
      <c r="E64" s="395">
        <v>47.7</v>
      </c>
      <c r="F64" s="395">
        <v>23.2</v>
      </c>
      <c r="G64" s="395">
        <v>23.7</v>
      </c>
      <c r="H64" s="395">
        <v>3</v>
      </c>
      <c r="I64" s="240"/>
      <c r="J64" s="240"/>
      <c r="K64" s="240"/>
      <c r="L64" s="240"/>
    </row>
    <row r="65" spans="2:12" ht="17.25" thickBot="1" x14ac:dyDescent="0.35">
      <c r="B65" s="394" t="s">
        <v>553</v>
      </c>
      <c r="C65" s="395">
        <v>30.8</v>
      </c>
      <c r="D65" s="622">
        <v>10894.3</v>
      </c>
      <c r="E65" s="395">
        <v>30.95</v>
      </c>
      <c r="F65" s="395">
        <v>14.37</v>
      </c>
      <c r="G65" s="395">
        <v>49.23</v>
      </c>
      <c r="H65" s="395">
        <v>5.77</v>
      </c>
      <c r="I65" s="240"/>
      <c r="J65" s="240"/>
      <c r="K65" s="240"/>
      <c r="L65" s="240"/>
    </row>
    <row r="66" spans="2:12" ht="17.25" thickBot="1" x14ac:dyDescent="0.35">
      <c r="B66" s="394" t="s">
        <v>554</v>
      </c>
      <c r="C66" s="395">
        <v>30.4</v>
      </c>
      <c r="D66" s="622">
        <v>11251.2</v>
      </c>
      <c r="E66" s="395">
        <v>38.840000000000003</v>
      </c>
      <c r="F66" s="395">
        <v>9.09</v>
      </c>
      <c r="G66" s="395">
        <v>49.93</v>
      </c>
      <c r="H66" s="395">
        <v>2.29</v>
      </c>
      <c r="I66" s="240"/>
      <c r="J66" s="240"/>
      <c r="K66" s="240"/>
      <c r="L66" s="240"/>
    </row>
    <row r="67" spans="2:12" ht="17.25" thickBot="1" x14ac:dyDescent="0.35">
      <c r="B67" s="506" t="s">
        <v>561</v>
      </c>
      <c r="C67" s="507">
        <v>18.3</v>
      </c>
      <c r="D67" s="623">
        <v>4202.7</v>
      </c>
      <c r="E67" s="507">
        <v>47.7</v>
      </c>
      <c r="F67" s="507">
        <v>22.8</v>
      </c>
      <c r="G67" s="507">
        <v>26.4</v>
      </c>
      <c r="H67" s="507">
        <v>3.1</v>
      </c>
      <c r="I67" s="240"/>
      <c r="J67" s="240"/>
      <c r="K67" s="240"/>
      <c r="L67" s="240"/>
    </row>
    <row r="68" spans="2:12" ht="17.25" thickBot="1" x14ac:dyDescent="0.35">
      <c r="B68" s="394" t="s">
        <v>553</v>
      </c>
      <c r="C68" s="395">
        <v>30.8</v>
      </c>
      <c r="D68" s="622">
        <v>10619.3</v>
      </c>
      <c r="E68" s="395">
        <v>31</v>
      </c>
      <c r="F68" s="395">
        <v>13.9</v>
      </c>
      <c r="G68" s="395">
        <v>49.2</v>
      </c>
      <c r="H68" s="395">
        <v>6</v>
      </c>
      <c r="I68" s="240"/>
      <c r="J68" s="240"/>
      <c r="K68" s="240"/>
      <c r="L68" s="240"/>
    </row>
    <row r="69" spans="2:12" ht="17.25" thickBot="1" x14ac:dyDescent="0.35">
      <c r="B69" s="394" t="s">
        <v>554</v>
      </c>
      <c r="C69" s="395">
        <v>30.9</v>
      </c>
      <c r="D69" s="622">
        <v>11088.1</v>
      </c>
      <c r="E69" s="395">
        <v>38.799999999999997</v>
      </c>
      <c r="F69" s="395">
        <v>9</v>
      </c>
      <c r="G69" s="395">
        <v>49.9</v>
      </c>
      <c r="H69" s="395">
        <v>2.2999999999999998</v>
      </c>
      <c r="I69" s="240"/>
      <c r="J69" s="240"/>
      <c r="K69" s="240"/>
      <c r="L69" s="240"/>
    </row>
    <row r="70" spans="2:12" x14ac:dyDescent="0.3">
      <c r="B70" s="5" t="s">
        <v>2142</v>
      </c>
      <c r="C70" s="240"/>
      <c r="D70" s="240"/>
      <c r="E70" s="240"/>
      <c r="F70" s="240"/>
      <c r="G70" s="240"/>
      <c r="H70" s="240"/>
      <c r="I70" s="240"/>
      <c r="J70" s="240"/>
      <c r="K70" s="240"/>
      <c r="L70" s="240"/>
    </row>
    <row r="71" spans="2:12" x14ac:dyDescent="0.3">
      <c r="D71" s="240"/>
      <c r="E71" s="240"/>
      <c r="F71" s="240"/>
      <c r="G71" s="240"/>
      <c r="H71" s="240"/>
      <c r="I71" s="240"/>
      <c r="J71" s="240"/>
      <c r="K71" s="240"/>
      <c r="L71" s="240"/>
    </row>
    <row r="72" spans="2:12" x14ac:dyDescent="0.3">
      <c r="B72" s="240"/>
      <c r="C72" s="240"/>
      <c r="D72" s="240"/>
      <c r="E72" s="240"/>
      <c r="F72" s="240"/>
      <c r="G72" s="240"/>
      <c r="H72" s="240"/>
      <c r="I72" s="240"/>
      <c r="J72" s="240"/>
      <c r="K72" s="240"/>
      <c r="L72" s="240"/>
    </row>
    <row r="73" spans="2:12" ht="17.25" thickBot="1" x14ac:dyDescent="0.35">
      <c r="B73" s="6" t="s">
        <v>2137</v>
      </c>
      <c r="C73" s="240"/>
      <c r="D73" s="240"/>
      <c r="E73" s="240"/>
      <c r="F73" s="240"/>
      <c r="G73" s="240"/>
      <c r="H73" s="240"/>
      <c r="I73" s="240"/>
      <c r="J73" s="240"/>
      <c r="K73" s="240"/>
      <c r="L73" s="240"/>
    </row>
    <row r="74" spans="2:12" ht="17.25" thickBot="1" x14ac:dyDescent="0.35">
      <c r="B74" s="884" t="s">
        <v>524</v>
      </c>
      <c r="C74" s="881" t="s">
        <v>562</v>
      </c>
      <c r="D74" s="883"/>
      <c r="E74" s="882"/>
      <c r="F74" s="881" t="s">
        <v>563</v>
      </c>
      <c r="G74" s="883"/>
      <c r="H74" s="883"/>
      <c r="I74" s="883"/>
      <c r="J74" s="883"/>
      <c r="K74" s="883"/>
      <c r="L74" s="882"/>
    </row>
    <row r="75" spans="2:12" ht="83.25" thickBot="1" x14ac:dyDescent="0.35">
      <c r="B75" s="885"/>
      <c r="C75" s="406" t="s">
        <v>564</v>
      </c>
      <c r="D75" s="406" t="s">
        <v>302</v>
      </c>
      <c r="E75" s="406" t="s">
        <v>565</v>
      </c>
      <c r="F75" s="406" t="s">
        <v>305</v>
      </c>
      <c r="G75" s="406" t="s">
        <v>566</v>
      </c>
      <c r="H75" s="406" t="s">
        <v>306</v>
      </c>
      <c r="I75" s="406" t="s">
        <v>307</v>
      </c>
      <c r="J75" s="406" t="s">
        <v>567</v>
      </c>
      <c r="K75" s="406" t="s">
        <v>568</v>
      </c>
      <c r="L75" s="406" t="s">
        <v>569</v>
      </c>
    </row>
    <row r="76" spans="2:12" ht="17.25" thickBot="1" x14ac:dyDescent="0.35">
      <c r="B76" s="829" t="s">
        <v>531</v>
      </c>
      <c r="C76" s="830">
        <v>4518.6000000000004</v>
      </c>
      <c r="D76" s="830">
        <v>4667.6000000000004</v>
      </c>
      <c r="E76" s="831">
        <v>12.7</v>
      </c>
      <c r="F76" s="831">
        <v>69.7</v>
      </c>
      <c r="G76" s="831">
        <v>5</v>
      </c>
      <c r="H76" s="831">
        <v>0</v>
      </c>
      <c r="I76" s="831">
        <v>25.3</v>
      </c>
      <c r="J76" s="831" t="s">
        <v>268</v>
      </c>
      <c r="K76" s="831">
        <v>17.5</v>
      </c>
      <c r="L76" s="831">
        <v>1.9</v>
      </c>
    </row>
    <row r="77" spans="2:12" ht="17.25" thickBot="1" x14ac:dyDescent="0.35">
      <c r="B77" s="827" t="s">
        <v>532</v>
      </c>
      <c r="C77" s="828">
        <v>563.20000000000005</v>
      </c>
      <c r="D77" s="828">
        <v>1395.4</v>
      </c>
      <c r="E77" s="820">
        <v>7.5</v>
      </c>
      <c r="F77" s="820">
        <v>82.8</v>
      </c>
      <c r="G77" s="820">
        <v>4.9000000000000004</v>
      </c>
      <c r="H77" s="820">
        <v>0</v>
      </c>
      <c r="I77" s="820">
        <v>12.2</v>
      </c>
      <c r="J77" s="820" t="s">
        <v>268</v>
      </c>
      <c r="K77" s="820">
        <v>5.4</v>
      </c>
      <c r="L77" s="820" t="s">
        <v>268</v>
      </c>
    </row>
    <row r="78" spans="2:12" ht="17.25" thickBot="1" x14ac:dyDescent="0.35">
      <c r="B78" s="827" t="s">
        <v>533</v>
      </c>
      <c r="C78" s="828">
        <v>1526.2</v>
      </c>
      <c r="D78" s="828">
        <v>2626.8</v>
      </c>
      <c r="E78" s="820">
        <v>8.4</v>
      </c>
      <c r="F78" s="820">
        <v>85</v>
      </c>
      <c r="G78" s="820">
        <v>2.4</v>
      </c>
      <c r="H78" s="820">
        <v>0</v>
      </c>
      <c r="I78" s="820">
        <v>12.8</v>
      </c>
      <c r="J78" s="820">
        <v>0</v>
      </c>
      <c r="K78" s="820">
        <v>22.6</v>
      </c>
      <c r="L78" s="820">
        <v>0</v>
      </c>
    </row>
    <row r="79" spans="2:12" ht="17.25" thickBot="1" x14ac:dyDescent="0.35">
      <c r="B79" s="827" t="s">
        <v>534</v>
      </c>
      <c r="C79" s="828">
        <v>6247.9</v>
      </c>
      <c r="D79" s="828">
        <v>4890</v>
      </c>
      <c r="E79" s="820">
        <v>12.5</v>
      </c>
      <c r="F79" s="820">
        <v>79.099999999999994</v>
      </c>
      <c r="G79" s="820">
        <v>4</v>
      </c>
      <c r="H79" s="820">
        <v>0</v>
      </c>
      <c r="I79" s="820">
        <v>15.9</v>
      </c>
      <c r="J79" s="820">
        <v>13.9</v>
      </c>
      <c r="K79" s="820">
        <v>5.6</v>
      </c>
      <c r="L79" s="820" t="s">
        <v>268</v>
      </c>
    </row>
    <row r="80" spans="2:12" ht="17.25" thickBot="1" x14ac:dyDescent="0.35">
      <c r="B80" s="827" t="s">
        <v>535</v>
      </c>
      <c r="C80" s="828">
        <v>4402.8999999999996</v>
      </c>
      <c r="D80" s="828">
        <v>4803.3</v>
      </c>
      <c r="E80" s="820">
        <v>12</v>
      </c>
      <c r="F80" s="820">
        <v>83.6</v>
      </c>
      <c r="G80" s="820">
        <v>2.4</v>
      </c>
      <c r="H80" s="820">
        <v>0</v>
      </c>
      <c r="I80" s="820">
        <v>9.5</v>
      </c>
      <c r="J80" s="820">
        <v>6.9</v>
      </c>
      <c r="K80" s="820">
        <v>25.4</v>
      </c>
      <c r="L80" s="820">
        <v>0</v>
      </c>
    </row>
    <row r="81" spans="2:12" ht="17.25" thickBot="1" x14ac:dyDescent="0.35">
      <c r="B81" s="827" t="s">
        <v>536</v>
      </c>
      <c r="C81" s="828">
        <v>1244.3</v>
      </c>
      <c r="D81" s="828">
        <v>2055.1</v>
      </c>
      <c r="E81" s="820">
        <v>7.7</v>
      </c>
      <c r="F81" s="820">
        <v>73.599999999999994</v>
      </c>
      <c r="G81" s="820">
        <v>22.2</v>
      </c>
      <c r="H81" s="820">
        <v>0</v>
      </c>
      <c r="I81" s="820">
        <v>24.8</v>
      </c>
      <c r="J81" s="820" t="s">
        <v>268</v>
      </c>
      <c r="K81" s="820">
        <v>1.6</v>
      </c>
      <c r="L81" s="820" t="s">
        <v>268</v>
      </c>
    </row>
    <row r="82" spans="2:12" ht="17.25" thickBot="1" x14ac:dyDescent="0.35">
      <c r="B82" s="827" t="s">
        <v>537</v>
      </c>
      <c r="C82" s="828">
        <v>3267.5</v>
      </c>
      <c r="D82" s="828">
        <v>2775.9</v>
      </c>
      <c r="E82" s="820">
        <v>5</v>
      </c>
      <c r="F82" s="820">
        <v>62.2</v>
      </c>
      <c r="G82" s="820">
        <v>0</v>
      </c>
      <c r="H82" s="820">
        <v>0</v>
      </c>
      <c r="I82" s="820">
        <v>19.899999999999999</v>
      </c>
      <c r="J82" s="820" t="s">
        <v>268</v>
      </c>
      <c r="K82" s="820">
        <v>17.899999999999999</v>
      </c>
      <c r="L82" s="820">
        <v>0</v>
      </c>
    </row>
    <row r="83" spans="2:12" ht="17.25" thickBot="1" x14ac:dyDescent="0.35">
      <c r="B83" s="827" t="s">
        <v>538</v>
      </c>
      <c r="C83" s="828">
        <v>2833.8</v>
      </c>
      <c r="D83" s="828">
        <v>3368.9</v>
      </c>
      <c r="E83" s="820">
        <v>16</v>
      </c>
      <c r="F83" s="820">
        <v>80.599999999999994</v>
      </c>
      <c r="G83" s="820" t="s">
        <v>268</v>
      </c>
      <c r="H83" s="820">
        <v>0</v>
      </c>
      <c r="I83" s="820">
        <v>4.7</v>
      </c>
      <c r="J83" s="820" t="s">
        <v>268</v>
      </c>
      <c r="K83" s="820">
        <v>22.9</v>
      </c>
      <c r="L83" s="820">
        <v>0.5</v>
      </c>
    </row>
    <row r="84" spans="2:12" ht="17.25" thickBot="1" x14ac:dyDescent="0.35">
      <c r="B84" s="814" t="s">
        <v>539</v>
      </c>
      <c r="C84" s="624">
        <v>3055.7</v>
      </c>
      <c r="D84" s="624">
        <v>3566.6</v>
      </c>
      <c r="E84" s="444">
        <v>12.7</v>
      </c>
      <c r="F84" s="444">
        <v>68.599999999999994</v>
      </c>
      <c r="G84" s="444">
        <v>4.2</v>
      </c>
      <c r="H84" s="444">
        <v>0</v>
      </c>
      <c r="I84" s="444">
        <v>11.9</v>
      </c>
      <c r="J84" s="444" t="s">
        <v>268</v>
      </c>
      <c r="K84" s="444">
        <v>29</v>
      </c>
      <c r="L84" s="444">
        <v>0</v>
      </c>
    </row>
    <row r="85" spans="2:12" ht="17.25" thickBot="1" x14ac:dyDescent="0.35">
      <c r="B85" s="814" t="s">
        <v>540</v>
      </c>
      <c r="C85" s="624">
        <v>5003.2</v>
      </c>
      <c r="D85" s="624">
        <v>4990.3999999999996</v>
      </c>
      <c r="E85" s="444">
        <v>14.8</v>
      </c>
      <c r="F85" s="444">
        <v>82.2</v>
      </c>
      <c r="G85" s="444" t="s">
        <v>268</v>
      </c>
      <c r="H85" s="444">
        <v>0</v>
      </c>
      <c r="I85" s="444">
        <v>18.3</v>
      </c>
      <c r="J85" s="444">
        <v>0.1</v>
      </c>
      <c r="K85" s="444">
        <v>21.7</v>
      </c>
      <c r="L85" s="444">
        <v>0</v>
      </c>
    </row>
    <row r="86" spans="2:12" ht="17.25" thickBot="1" x14ac:dyDescent="0.35">
      <c r="B86" s="814" t="s">
        <v>541</v>
      </c>
      <c r="C86" s="624">
        <v>1263.5</v>
      </c>
      <c r="D86" s="624">
        <v>2086</v>
      </c>
      <c r="E86" s="444">
        <v>10.1</v>
      </c>
      <c r="F86" s="444">
        <v>70.7</v>
      </c>
      <c r="G86" s="444">
        <v>16</v>
      </c>
      <c r="H86" s="444">
        <v>0</v>
      </c>
      <c r="I86" s="444">
        <v>10.199999999999999</v>
      </c>
      <c r="J86" s="444" t="s">
        <v>268</v>
      </c>
      <c r="K86" s="444">
        <v>19</v>
      </c>
      <c r="L86" s="444">
        <v>0</v>
      </c>
    </row>
    <row r="87" spans="2:12" ht="17.25" thickBot="1" x14ac:dyDescent="0.35">
      <c r="B87" s="814" t="s">
        <v>542</v>
      </c>
      <c r="C87" s="624">
        <v>4357.2</v>
      </c>
      <c r="D87" s="624">
        <v>4721.3</v>
      </c>
      <c r="E87" s="444">
        <v>16</v>
      </c>
      <c r="F87" s="444">
        <v>78.5</v>
      </c>
      <c r="G87" s="444">
        <v>10.6</v>
      </c>
      <c r="H87" s="444">
        <v>0</v>
      </c>
      <c r="I87" s="444">
        <v>10.5</v>
      </c>
      <c r="J87" s="444">
        <v>0.4</v>
      </c>
      <c r="K87" s="444">
        <v>28</v>
      </c>
      <c r="L87" s="444">
        <v>0.1</v>
      </c>
    </row>
    <row r="88" spans="2:12" ht="17.25" thickBot="1" x14ac:dyDescent="0.35">
      <c r="B88" s="814" t="s">
        <v>266</v>
      </c>
      <c r="C88" s="624">
        <v>2229.9</v>
      </c>
      <c r="D88" s="624">
        <v>2547.5</v>
      </c>
      <c r="E88" s="444">
        <v>9.1</v>
      </c>
      <c r="F88" s="444">
        <v>84.3</v>
      </c>
      <c r="G88" s="444">
        <v>6.8</v>
      </c>
      <c r="H88" s="444">
        <v>0</v>
      </c>
      <c r="I88" s="444">
        <v>9.4</v>
      </c>
      <c r="J88" s="444">
        <v>2.7</v>
      </c>
      <c r="K88" s="444">
        <v>19.2</v>
      </c>
      <c r="L88" s="444" t="s">
        <v>268</v>
      </c>
    </row>
    <row r="89" spans="2:12" ht="17.25" thickBot="1" x14ac:dyDescent="0.35">
      <c r="B89" s="814" t="s">
        <v>543</v>
      </c>
      <c r="C89" s="624">
        <v>952.9</v>
      </c>
      <c r="D89" s="624">
        <v>1665.5</v>
      </c>
      <c r="E89" s="444">
        <v>7.5</v>
      </c>
      <c r="F89" s="444">
        <v>80.099999999999994</v>
      </c>
      <c r="G89" s="444">
        <v>1.9</v>
      </c>
      <c r="H89" s="444">
        <v>0</v>
      </c>
      <c r="I89" s="444">
        <v>17.5</v>
      </c>
      <c r="J89" s="444" t="s">
        <v>268</v>
      </c>
      <c r="K89" s="444">
        <v>2.8</v>
      </c>
      <c r="L89" s="444" t="s">
        <v>268</v>
      </c>
    </row>
    <row r="90" spans="2:12" ht="17.25" thickBot="1" x14ac:dyDescent="0.35">
      <c r="B90" s="814" t="s">
        <v>544</v>
      </c>
      <c r="C90" s="624">
        <v>1004.6</v>
      </c>
      <c r="D90" s="624">
        <v>1920.7</v>
      </c>
      <c r="E90" s="444">
        <v>7</v>
      </c>
      <c r="F90" s="444">
        <v>76.900000000000006</v>
      </c>
      <c r="G90" s="444">
        <v>2.7</v>
      </c>
      <c r="H90" s="444">
        <v>0</v>
      </c>
      <c r="I90" s="444">
        <v>17.8</v>
      </c>
      <c r="J90" s="444" t="s">
        <v>268</v>
      </c>
      <c r="K90" s="444">
        <v>28.3</v>
      </c>
      <c r="L90" s="444">
        <v>0</v>
      </c>
    </row>
    <row r="91" spans="2:12" ht="17.25" thickBot="1" x14ac:dyDescent="0.35">
      <c r="B91" s="814" t="s">
        <v>545</v>
      </c>
      <c r="C91" s="624">
        <v>8137.5</v>
      </c>
      <c r="D91" s="624">
        <v>6708.5</v>
      </c>
      <c r="E91" s="444">
        <v>9.3000000000000007</v>
      </c>
      <c r="F91" s="444">
        <v>72.3</v>
      </c>
      <c r="G91" s="444">
        <v>14.2</v>
      </c>
      <c r="H91" s="444">
        <v>0</v>
      </c>
      <c r="I91" s="444">
        <v>9.1999999999999993</v>
      </c>
      <c r="J91" s="444" t="s">
        <v>268</v>
      </c>
      <c r="K91" s="444">
        <v>24.5</v>
      </c>
      <c r="L91" s="444">
        <v>0.7</v>
      </c>
    </row>
    <row r="92" spans="2:12" ht="17.25" thickBot="1" x14ac:dyDescent="0.35">
      <c r="B92" s="814" t="s">
        <v>546</v>
      </c>
      <c r="C92" s="624">
        <v>992</v>
      </c>
      <c r="D92" s="624">
        <v>1809</v>
      </c>
      <c r="E92" s="444">
        <v>7.3</v>
      </c>
      <c r="F92" s="444">
        <v>94.6</v>
      </c>
      <c r="G92" s="444">
        <v>6.8</v>
      </c>
      <c r="H92" s="444">
        <v>0</v>
      </c>
      <c r="I92" s="444" t="s">
        <v>268</v>
      </c>
      <c r="J92" s="444" t="s">
        <v>268</v>
      </c>
      <c r="K92" s="444">
        <v>34.9</v>
      </c>
      <c r="L92" s="444" t="s">
        <v>268</v>
      </c>
    </row>
    <row r="93" spans="2:12" ht="17.25" thickBot="1" x14ac:dyDescent="0.35">
      <c r="B93" s="814" t="s">
        <v>267</v>
      </c>
      <c r="C93" s="624">
        <v>1502.6</v>
      </c>
      <c r="D93" s="624">
        <v>2036.7</v>
      </c>
      <c r="E93" s="444">
        <v>6.5</v>
      </c>
      <c r="F93" s="444">
        <v>74.599999999999994</v>
      </c>
      <c r="G93" s="444">
        <v>0</v>
      </c>
      <c r="H93" s="444">
        <v>0</v>
      </c>
      <c r="I93" s="444">
        <v>8.4</v>
      </c>
      <c r="J93" s="444">
        <v>0</v>
      </c>
      <c r="K93" s="444">
        <v>18.2</v>
      </c>
      <c r="L93" s="444">
        <v>0.1</v>
      </c>
    </row>
    <row r="94" spans="2:12" ht="17.25" thickBot="1" x14ac:dyDescent="0.35">
      <c r="B94" s="814" t="s">
        <v>547</v>
      </c>
      <c r="C94" s="624">
        <v>4960.3</v>
      </c>
      <c r="D94" s="624">
        <v>4852.3</v>
      </c>
      <c r="E94" s="444">
        <v>12</v>
      </c>
      <c r="F94" s="444">
        <v>81.099999999999994</v>
      </c>
      <c r="G94" s="444" t="s">
        <v>268</v>
      </c>
      <c r="H94" s="444">
        <v>0</v>
      </c>
      <c r="I94" s="444">
        <v>18.3</v>
      </c>
      <c r="J94" s="444" t="s">
        <v>268</v>
      </c>
      <c r="K94" s="444">
        <v>11.1</v>
      </c>
      <c r="L94" s="444" t="s">
        <v>268</v>
      </c>
    </row>
    <row r="95" spans="2:12" ht="17.25" thickBot="1" x14ac:dyDescent="0.35">
      <c r="B95" s="814" t="s">
        <v>548</v>
      </c>
      <c r="C95" s="624">
        <v>5256</v>
      </c>
      <c r="D95" s="624">
        <v>5517.6</v>
      </c>
      <c r="E95" s="444">
        <v>14.1</v>
      </c>
      <c r="F95" s="444">
        <v>80.8</v>
      </c>
      <c r="G95" s="444">
        <v>4.3</v>
      </c>
      <c r="H95" s="444">
        <v>0</v>
      </c>
      <c r="I95" s="444">
        <v>8.5</v>
      </c>
      <c r="J95" s="444" t="s">
        <v>268</v>
      </c>
      <c r="K95" s="444">
        <v>23.7</v>
      </c>
      <c r="L95" s="444">
        <v>0</v>
      </c>
    </row>
    <row r="96" spans="2:12" ht="17.25" thickBot="1" x14ac:dyDescent="0.35">
      <c r="B96" s="814" t="s">
        <v>549</v>
      </c>
      <c r="C96" s="624">
        <v>1440.4</v>
      </c>
      <c r="D96" s="624">
        <v>2796.2</v>
      </c>
      <c r="E96" s="444">
        <v>11</v>
      </c>
      <c r="F96" s="444">
        <v>74.900000000000006</v>
      </c>
      <c r="G96" s="444">
        <v>5.5</v>
      </c>
      <c r="H96" s="444">
        <v>0</v>
      </c>
      <c r="I96" s="444">
        <v>10.199999999999999</v>
      </c>
      <c r="J96" s="444">
        <v>0</v>
      </c>
      <c r="K96" s="444">
        <v>14</v>
      </c>
      <c r="L96" s="444">
        <v>0.9</v>
      </c>
    </row>
    <row r="97" spans="2:12" ht="17.25" thickBot="1" x14ac:dyDescent="0.35">
      <c r="B97" s="814" t="s">
        <v>560</v>
      </c>
      <c r="C97" s="624">
        <v>2607.1</v>
      </c>
      <c r="D97" s="624">
        <v>3421.5</v>
      </c>
      <c r="E97" s="444">
        <v>13.8</v>
      </c>
      <c r="F97" s="444">
        <v>79.599999999999994</v>
      </c>
      <c r="G97" s="444">
        <v>5.6</v>
      </c>
      <c r="H97" s="444">
        <v>0</v>
      </c>
      <c r="I97" s="444">
        <v>8.9</v>
      </c>
      <c r="J97" s="444">
        <v>0</v>
      </c>
      <c r="K97" s="444">
        <v>29.2</v>
      </c>
      <c r="L97" s="444">
        <v>0.1</v>
      </c>
    </row>
    <row r="98" spans="2:12" ht="17.25" thickBot="1" x14ac:dyDescent="0.35">
      <c r="B98" s="814" t="s">
        <v>551</v>
      </c>
      <c r="C98" s="624">
        <v>759.1</v>
      </c>
      <c r="D98" s="624">
        <v>1830.3</v>
      </c>
      <c r="E98" s="444">
        <v>7.8</v>
      </c>
      <c r="F98" s="444">
        <v>81.3</v>
      </c>
      <c r="G98" s="444">
        <v>0.4</v>
      </c>
      <c r="H98" s="444">
        <v>1.5</v>
      </c>
      <c r="I98" s="444">
        <v>8.4</v>
      </c>
      <c r="J98" s="444">
        <v>4.7</v>
      </c>
      <c r="K98" s="444">
        <v>10.3</v>
      </c>
      <c r="L98" s="444" t="s">
        <v>268</v>
      </c>
    </row>
    <row r="99" spans="2:12" ht="17.25" thickBot="1" x14ac:dyDescent="0.35">
      <c r="B99" s="814" t="s">
        <v>552</v>
      </c>
      <c r="C99" s="624">
        <v>2038.8</v>
      </c>
      <c r="D99" s="624">
        <v>2653</v>
      </c>
      <c r="E99" s="444">
        <v>9.6999999999999993</v>
      </c>
      <c r="F99" s="444">
        <v>83.2</v>
      </c>
      <c r="G99" s="444">
        <v>7.2</v>
      </c>
      <c r="H99" s="444">
        <v>0.6</v>
      </c>
      <c r="I99" s="444">
        <v>3.7</v>
      </c>
      <c r="J99" s="444" t="s">
        <v>268</v>
      </c>
      <c r="K99" s="444">
        <v>23.3</v>
      </c>
      <c r="L99" s="444" t="s">
        <v>268</v>
      </c>
    </row>
    <row r="100" spans="2:12" ht="17.25" thickBot="1" x14ac:dyDescent="0.35">
      <c r="B100" s="814" t="s">
        <v>570</v>
      </c>
      <c r="C100" s="624">
        <v>1236.0999999999999</v>
      </c>
      <c r="D100" s="624">
        <v>1971.8</v>
      </c>
      <c r="E100" s="444">
        <v>8.3000000000000007</v>
      </c>
      <c r="F100" s="444">
        <v>76.8</v>
      </c>
      <c r="G100" s="444">
        <v>1.6</v>
      </c>
      <c r="H100" s="444">
        <v>0</v>
      </c>
      <c r="I100" s="444">
        <v>17.7</v>
      </c>
      <c r="J100" s="444" t="s">
        <v>268</v>
      </c>
      <c r="K100" s="444">
        <v>25.5</v>
      </c>
      <c r="L100" s="444">
        <v>1.1000000000000001</v>
      </c>
    </row>
    <row r="101" spans="2:12" ht="17.25" thickBot="1" x14ac:dyDescent="0.35">
      <c r="B101" s="814" t="s">
        <v>553</v>
      </c>
      <c r="C101" s="624">
        <v>5032.5</v>
      </c>
      <c r="D101" s="624">
        <v>4695.3</v>
      </c>
      <c r="E101" s="444">
        <v>13.3</v>
      </c>
      <c r="F101" s="444">
        <v>86</v>
      </c>
      <c r="G101" s="444">
        <v>7.3</v>
      </c>
      <c r="H101" s="444">
        <v>0.6</v>
      </c>
      <c r="I101" s="444">
        <v>12.2</v>
      </c>
      <c r="J101" s="444">
        <v>0</v>
      </c>
      <c r="K101" s="444">
        <v>16.399999999999999</v>
      </c>
      <c r="L101" s="444">
        <v>0</v>
      </c>
    </row>
    <row r="102" spans="2:12" ht="17.25" thickBot="1" x14ac:dyDescent="0.35">
      <c r="B102" s="814" t="s">
        <v>554</v>
      </c>
      <c r="C102" s="624">
        <v>7121.3</v>
      </c>
      <c r="D102" s="624">
        <v>5318.7</v>
      </c>
      <c r="E102" s="444">
        <v>11.5</v>
      </c>
      <c r="F102" s="444">
        <v>88.2</v>
      </c>
      <c r="G102" s="444">
        <v>8.6</v>
      </c>
      <c r="H102" s="444">
        <v>0</v>
      </c>
      <c r="I102" s="444">
        <v>10.3</v>
      </c>
      <c r="J102" s="444" t="s">
        <v>268</v>
      </c>
      <c r="K102" s="444">
        <v>10.4</v>
      </c>
      <c r="L102" s="444" t="s">
        <v>268</v>
      </c>
    </row>
    <row r="103" spans="2:12" ht="17.25" thickBot="1" x14ac:dyDescent="0.35">
      <c r="B103" s="508" t="s">
        <v>570</v>
      </c>
      <c r="C103" s="625">
        <v>1221.2</v>
      </c>
      <c r="D103" s="625">
        <v>1930.1</v>
      </c>
      <c r="E103" s="503">
        <v>8.4</v>
      </c>
      <c r="F103" s="503">
        <v>74.7</v>
      </c>
      <c r="G103" s="503">
        <v>2.7</v>
      </c>
      <c r="H103" s="503">
        <v>0</v>
      </c>
      <c r="I103" s="503">
        <v>11.3</v>
      </c>
      <c r="J103" s="503">
        <v>0</v>
      </c>
      <c r="K103" s="503">
        <v>10.1</v>
      </c>
      <c r="L103" s="503">
        <v>1.2</v>
      </c>
    </row>
    <row r="104" spans="2:12" ht="17.25" thickBot="1" x14ac:dyDescent="0.35">
      <c r="B104" s="447" t="s">
        <v>553</v>
      </c>
      <c r="C104" s="624">
        <v>4957.7</v>
      </c>
      <c r="D104" s="624">
        <v>4570.8999999999996</v>
      </c>
      <c r="E104" s="444">
        <v>13.3</v>
      </c>
      <c r="F104" s="444">
        <v>80.3</v>
      </c>
      <c r="G104" s="444">
        <v>3.8</v>
      </c>
      <c r="H104" s="444">
        <v>0.6</v>
      </c>
      <c r="I104" s="444">
        <v>9.5</v>
      </c>
      <c r="J104" s="444">
        <v>0</v>
      </c>
      <c r="K104" s="444">
        <v>5.8</v>
      </c>
      <c r="L104" s="444">
        <v>0</v>
      </c>
    </row>
    <row r="105" spans="2:12" ht="17.25" thickBot="1" x14ac:dyDescent="0.35">
      <c r="B105" s="447" t="s">
        <v>554</v>
      </c>
      <c r="C105" s="624">
        <v>4705.5</v>
      </c>
      <c r="D105" s="624">
        <v>3901.1</v>
      </c>
      <c r="E105" s="444">
        <v>10.9</v>
      </c>
      <c r="F105" s="444">
        <v>84.3</v>
      </c>
      <c r="G105" s="444">
        <v>5.5</v>
      </c>
      <c r="H105" s="444">
        <v>0</v>
      </c>
      <c r="I105" s="444">
        <v>7.7</v>
      </c>
      <c r="J105" s="444">
        <v>0</v>
      </c>
      <c r="K105" s="444">
        <v>2.4</v>
      </c>
      <c r="L105" s="444">
        <v>0</v>
      </c>
    </row>
    <row r="106" spans="2:12" ht="17.25" thickBot="1" x14ac:dyDescent="0.35">
      <c r="B106" s="447" t="s">
        <v>555</v>
      </c>
      <c r="C106" s="624">
        <v>3592.2</v>
      </c>
      <c r="D106" s="624">
        <v>3342.6</v>
      </c>
      <c r="E106" s="444">
        <v>10.9</v>
      </c>
      <c r="F106" s="444">
        <v>89.2</v>
      </c>
      <c r="G106" s="444">
        <v>0</v>
      </c>
      <c r="H106" s="444">
        <v>0</v>
      </c>
      <c r="I106" s="444">
        <v>10.1</v>
      </c>
      <c r="J106" s="444">
        <v>0</v>
      </c>
      <c r="K106" s="444">
        <v>0.6</v>
      </c>
      <c r="L106" s="444">
        <v>0</v>
      </c>
    </row>
    <row r="107" spans="2:12" x14ac:dyDescent="0.3">
      <c r="B107" s="5" t="s">
        <v>2143</v>
      </c>
      <c r="D107" s="240"/>
      <c r="E107" s="240"/>
      <c r="F107" s="240"/>
      <c r="G107" s="240"/>
      <c r="H107" s="240"/>
      <c r="I107" s="240"/>
      <c r="J107" s="240"/>
      <c r="K107" s="240"/>
      <c r="L107" s="240"/>
    </row>
    <row r="108" spans="2:12" x14ac:dyDescent="0.3">
      <c r="D108" s="240"/>
      <c r="E108" s="240"/>
      <c r="F108" s="240"/>
      <c r="G108" s="240"/>
      <c r="H108" s="240"/>
      <c r="I108" s="240"/>
      <c r="J108" s="240"/>
      <c r="K108" s="240"/>
      <c r="L108" s="240"/>
    </row>
    <row r="109" spans="2:12" x14ac:dyDescent="0.3">
      <c r="B109" s="240"/>
      <c r="C109" s="240"/>
      <c r="D109" s="240"/>
      <c r="E109" s="240"/>
      <c r="F109" s="240"/>
      <c r="G109" s="240"/>
      <c r="H109" s="240"/>
      <c r="I109" s="240"/>
      <c r="J109" s="240"/>
      <c r="K109" s="240"/>
      <c r="L109" s="240"/>
    </row>
    <row r="110" spans="2:12" ht="17.25" thickBot="1" x14ac:dyDescent="0.35">
      <c r="B110" s="6" t="s">
        <v>2138</v>
      </c>
      <c r="C110" s="240"/>
      <c r="D110" s="240"/>
      <c r="E110" s="240"/>
      <c r="F110" s="240"/>
      <c r="G110" s="240"/>
      <c r="H110" s="240"/>
      <c r="I110" s="240"/>
      <c r="J110" s="240"/>
      <c r="K110" s="240"/>
      <c r="L110" s="240"/>
    </row>
    <row r="111" spans="2:12" ht="33.75" customHeight="1" thickBot="1" x14ac:dyDescent="0.35">
      <c r="B111" s="922" t="s">
        <v>524</v>
      </c>
      <c r="C111" s="881" t="s">
        <v>571</v>
      </c>
      <c r="D111" s="883"/>
      <c r="E111" s="882"/>
      <c r="F111" s="1006" t="s">
        <v>2144</v>
      </c>
      <c r="G111" s="1006" t="s">
        <v>2145</v>
      </c>
      <c r="H111" s="884" t="s">
        <v>572</v>
      </c>
      <c r="I111" s="240"/>
      <c r="J111" s="240"/>
      <c r="K111" s="240"/>
      <c r="L111" s="240"/>
    </row>
    <row r="112" spans="2:12" ht="17.25" thickBot="1" x14ac:dyDescent="0.35">
      <c r="B112" s="923"/>
      <c r="C112" s="286" t="s">
        <v>573</v>
      </c>
      <c r="D112" s="244" t="s">
        <v>574</v>
      </c>
      <c r="E112" s="244" t="s">
        <v>1512</v>
      </c>
      <c r="F112" s="1007"/>
      <c r="G112" s="1007"/>
      <c r="H112" s="885"/>
      <c r="I112" s="240"/>
      <c r="J112" s="240"/>
      <c r="K112" s="240"/>
      <c r="L112" s="240"/>
    </row>
    <row r="113" spans="2:12" ht="17.25" thickBot="1" x14ac:dyDescent="0.35">
      <c r="B113" s="504" t="s">
        <v>531</v>
      </c>
      <c r="C113" s="495">
        <v>3057234</v>
      </c>
      <c r="D113" s="444">
        <v>48.5</v>
      </c>
      <c r="E113" s="444">
        <v>51.5</v>
      </c>
      <c r="F113" s="444">
        <v>101.8</v>
      </c>
      <c r="G113" s="444">
        <v>130.80000000000001</v>
      </c>
      <c r="H113" s="444">
        <v>26.2</v>
      </c>
      <c r="I113" s="240"/>
      <c r="J113" s="240"/>
      <c r="K113" s="240"/>
      <c r="L113" s="240"/>
    </row>
    <row r="114" spans="2:12" ht="17.25" thickBot="1" x14ac:dyDescent="0.35">
      <c r="B114" s="504" t="s">
        <v>532</v>
      </c>
      <c r="C114" s="495">
        <v>2137991</v>
      </c>
      <c r="D114" s="444">
        <v>41.4</v>
      </c>
      <c r="E114" s="444">
        <v>58.6</v>
      </c>
      <c r="F114" s="444">
        <v>99</v>
      </c>
      <c r="G114" s="444">
        <v>94.5</v>
      </c>
      <c r="H114" s="444">
        <v>30.9</v>
      </c>
      <c r="I114" s="240"/>
      <c r="J114" s="240"/>
      <c r="K114" s="240"/>
      <c r="L114" s="240"/>
    </row>
    <row r="115" spans="2:12" ht="17.25" thickBot="1" x14ac:dyDescent="0.35">
      <c r="B115" s="504" t="s">
        <v>533</v>
      </c>
      <c r="C115" s="495">
        <v>2995288</v>
      </c>
      <c r="D115" s="444">
        <v>42.6</v>
      </c>
      <c r="E115" s="444">
        <v>57.4</v>
      </c>
      <c r="F115" s="444">
        <v>101.4</v>
      </c>
      <c r="G115" s="444">
        <v>108</v>
      </c>
      <c r="H115" s="444">
        <v>27.7</v>
      </c>
      <c r="I115" s="240"/>
      <c r="J115" s="240"/>
      <c r="K115" s="240"/>
      <c r="L115" s="240"/>
    </row>
    <row r="116" spans="2:12" ht="17.25" thickBot="1" x14ac:dyDescent="0.35">
      <c r="B116" s="504" t="s">
        <v>534</v>
      </c>
      <c r="C116" s="495">
        <v>1525544</v>
      </c>
      <c r="D116" s="444">
        <v>45.3</v>
      </c>
      <c r="E116" s="444">
        <v>54.7</v>
      </c>
      <c r="F116" s="444">
        <v>99</v>
      </c>
      <c r="G116" s="444">
        <v>110.7</v>
      </c>
      <c r="H116" s="444">
        <v>26.6</v>
      </c>
      <c r="I116" s="240"/>
      <c r="J116" s="240"/>
      <c r="K116" s="240"/>
      <c r="L116" s="240"/>
    </row>
    <row r="117" spans="2:12" ht="17.25" thickBot="1" x14ac:dyDescent="0.35">
      <c r="B117" s="504" t="s">
        <v>535</v>
      </c>
      <c r="C117" s="495">
        <v>23548332</v>
      </c>
      <c r="D117" s="444">
        <v>43.8</v>
      </c>
      <c r="E117" s="444">
        <v>56.2</v>
      </c>
      <c r="F117" s="444">
        <v>100.8</v>
      </c>
      <c r="G117" s="444">
        <v>103.2</v>
      </c>
      <c r="H117" s="444">
        <v>28.1</v>
      </c>
      <c r="I117" s="240"/>
      <c r="J117" s="240"/>
      <c r="K117" s="240"/>
      <c r="L117" s="240"/>
    </row>
    <row r="118" spans="2:12" ht="17.25" thickBot="1" x14ac:dyDescent="0.35">
      <c r="B118" s="504" t="s">
        <v>536</v>
      </c>
      <c r="C118" s="495">
        <v>425240</v>
      </c>
      <c r="D118" s="444">
        <v>39.700000000000003</v>
      </c>
      <c r="E118" s="444">
        <v>60.3</v>
      </c>
      <c r="F118" s="444">
        <v>101.2</v>
      </c>
      <c r="G118" s="444">
        <v>111.6</v>
      </c>
      <c r="H118" s="444">
        <v>31.7</v>
      </c>
      <c r="I118" s="240"/>
      <c r="J118" s="240"/>
      <c r="K118" s="240"/>
      <c r="L118" s="240"/>
    </row>
    <row r="119" spans="2:12" ht="17.25" thickBot="1" x14ac:dyDescent="0.35">
      <c r="B119" s="504" t="s">
        <v>537</v>
      </c>
      <c r="C119" s="495">
        <v>1035520</v>
      </c>
      <c r="D119" s="444">
        <v>49.5</v>
      </c>
      <c r="E119" s="444">
        <v>50.5</v>
      </c>
      <c r="F119" s="444">
        <v>103.2</v>
      </c>
      <c r="G119" s="444">
        <v>144.80000000000001</v>
      </c>
      <c r="H119" s="444">
        <v>20.5</v>
      </c>
      <c r="I119" s="240"/>
      <c r="J119" s="240"/>
      <c r="K119" s="240"/>
      <c r="L119" s="240"/>
    </row>
    <row r="120" spans="2:12" ht="17.25" thickBot="1" x14ac:dyDescent="0.35">
      <c r="B120" s="504" t="s">
        <v>538</v>
      </c>
      <c r="C120" s="495">
        <v>2506608</v>
      </c>
      <c r="D120" s="444">
        <v>47.2</v>
      </c>
      <c r="E120" s="444">
        <v>52.8</v>
      </c>
      <c r="F120" s="444">
        <v>98.4</v>
      </c>
      <c r="G120" s="444">
        <v>97.6</v>
      </c>
      <c r="H120" s="444">
        <v>23.8</v>
      </c>
      <c r="I120" s="240"/>
      <c r="J120" s="240"/>
      <c r="K120" s="240"/>
      <c r="L120" s="240"/>
    </row>
    <row r="121" spans="2:12" ht="17.25" thickBot="1" x14ac:dyDescent="0.35">
      <c r="B121" s="504" t="s">
        <v>539</v>
      </c>
      <c r="C121" s="495">
        <v>9885991</v>
      </c>
      <c r="D121" s="444">
        <v>50.6</v>
      </c>
      <c r="E121" s="444">
        <v>49.4</v>
      </c>
      <c r="F121" s="444">
        <v>101.1</v>
      </c>
      <c r="G121" s="444">
        <v>116.5</v>
      </c>
      <c r="H121" s="444">
        <v>20.8</v>
      </c>
      <c r="I121" s="240"/>
      <c r="J121" s="240"/>
      <c r="K121" s="240"/>
      <c r="L121" s="240"/>
    </row>
    <row r="122" spans="2:12" ht="17.25" thickBot="1" x14ac:dyDescent="0.35">
      <c r="B122" s="504" t="s">
        <v>540</v>
      </c>
      <c r="C122" s="495">
        <v>20428505</v>
      </c>
      <c r="D122" s="444">
        <v>47.2</v>
      </c>
      <c r="E122" s="444">
        <v>52.8</v>
      </c>
      <c r="F122" s="444">
        <v>102</v>
      </c>
      <c r="G122" s="444">
        <v>119.3</v>
      </c>
      <c r="H122" s="444">
        <v>29.8</v>
      </c>
      <c r="I122" s="240"/>
      <c r="J122" s="240"/>
      <c r="K122" s="240"/>
      <c r="L122" s="240"/>
    </row>
    <row r="123" spans="2:12" ht="17.25" thickBot="1" x14ac:dyDescent="0.35">
      <c r="B123" s="504" t="s">
        <v>541</v>
      </c>
      <c r="C123" s="495">
        <v>1241111</v>
      </c>
      <c r="D123" s="444">
        <v>46</v>
      </c>
      <c r="E123" s="444">
        <v>54</v>
      </c>
      <c r="F123" s="444">
        <v>100.4</v>
      </c>
      <c r="G123" s="444" t="s">
        <v>268</v>
      </c>
      <c r="H123" s="444">
        <v>30.3</v>
      </c>
      <c r="I123" s="240"/>
      <c r="J123" s="240"/>
      <c r="K123" s="240"/>
      <c r="L123" s="240"/>
    </row>
    <row r="124" spans="2:12" ht="17.25" thickBot="1" x14ac:dyDescent="0.35">
      <c r="B124" s="504" t="s">
        <v>542</v>
      </c>
      <c r="C124" s="495">
        <v>15645340</v>
      </c>
      <c r="D124" s="444">
        <v>47.9</v>
      </c>
      <c r="E124" s="444">
        <v>52.1</v>
      </c>
      <c r="F124" s="444">
        <v>100.1</v>
      </c>
      <c r="G124" s="444">
        <v>94</v>
      </c>
      <c r="H124" s="444">
        <v>26.1</v>
      </c>
      <c r="I124" s="240"/>
      <c r="J124" s="240"/>
      <c r="K124" s="240"/>
      <c r="L124" s="240"/>
    </row>
    <row r="125" spans="2:12" ht="17.25" thickBot="1" x14ac:dyDescent="0.35">
      <c r="B125" s="504" t="s">
        <v>266</v>
      </c>
      <c r="C125" s="495">
        <v>166950</v>
      </c>
      <c r="D125" s="444">
        <v>47.5</v>
      </c>
      <c r="E125" s="444">
        <v>52.5</v>
      </c>
      <c r="F125" s="444">
        <v>102.2</v>
      </c>
      <c r="G125" s="444">
        <v>154.9</v>
      </c>
      <c r="H125" s="444">
        <v>18.7</v>
      </c>
      <c r="I125" s="240"/>
      <c r="J125" s="240"/>
      <c r="K125" s="240"/>
      <c r="L125" s="240"/>
    </row>
    <row r="126" spans="2:12" ht="17.25" thickBot="1" x14ac:dyDescent="0.35">
      <c r="B126" s="504" t="s">
        <v>543</v>
      </c>
      <c r="C126" s="495">
        <v>581685</v>
      </c>
      <c r="D126" s="444">
        <v>37.9</v>
      </c>
      <c r="E126" s="444">
        <v>62.1</v>
      </c>
      <c r="F126" s="444">
        <v>99.6</v>
      </c>
      <c r="G126" s="444">
        <v>98.5</v>
      </c>
      <c r="H126" s="444">
        <v>30.4</v>
      </c>
      <c r="I126" s="240"/>
      <c r="J126" s="240"/>
      <c r="K126" s="240"/>
      <c r="L126" s="240"/>
    </row>
    <row r="127" spans="2:12" ht="17.25" thickBot="1" x14ac:dyDescent="0.35">
      <c r="B127" s="504" t="s">
        <v>544</v>
      </c>
      <c r="C127" s="495">
        <v>933828</v>
      </c>
      <c r="D127" s="444">
        <v>39.1</v>
      </c>
      <c r="E127" s="444">
        <v>60.9</v>
      </c>
      <c r="F127" s="444">
        <v>99.8</v>
      </c>
      <c r="G127" s="444">
        <v>101.7</v>
      </c>
      <c r="H127" s="444">
        <v>33.5</v>
      </c>
      <c r="I127" s="240"/>
      <c r="J127" s="240"/>
      <c r="K127" s="240"/>
      <c r="L127" s="240"/>
    </row>
    <row r="128" spans="2:12" ht="17.25" thickBot="1" x14ac:dyDescent="0.35">
      <c r="B128" s="504" t="s">
        <v>545</v>
      </c>
      <c r="C128" s="495">
        <v>198122</v>
      </c>
      <c r="D128" s="444">
        <v>54.7</v>
      </c>
      <c r="E128" s="444">
        <v>45.3</v>
      </c>
      <c r="F128" s="444">
        <v>103.4</v>
      </c>
      <c r="G128" s="444">
        <v>147.1</v>
      </c>
      <c r="H128" s="444">
        <v>31.2</v>
      </c>
      <c r="I128" s="240"/>
      <c r="J128" s="240"/>
      <c r="K128" s="240"/>
      <c r="L128" s="240"/>
    </row>
    <row r="129" spans="2:12" ht="17.25" thickBot="1" x14ac:dyDescent="0.35">
      <c r="B129" s="504" t="s">
        <v>546</v>
      </c>
      <c r="C129" s="495">
        <v>2170383</v>
      </c>
      <c r="D129" s="444">
        <v>36.200000000000003</v>
      </c>
      <c r="E129" s="444">
        <v>63.8</v>
      </c>
      <c r="F129" s="444">
        <v>100.6</v>
      </c>
      <c r="G129" s="444">
        <v>78.2</v>
      </c>
      <c r="H129" s="444">
        <v>22.1</v>
      </c>
      <c r="I129" s="240"/>
      <c r="J129" s="240"/>
      <c r="K129" s="240"/>
      <c r="L129" s="240"/>
    </row>
    <row r="130" spans="2:12" ht="17.25" thickBot="1" x14ac:dyDescent="0.35">
      <c r="B130" s="504" t="s">
        <v>267</v>
      </c>
      <c r="C130" s="495">
        <v>93832</v>
      </c>
      <c r="D130" s="444">
        <v>56.6</v>
      </c>
      <c r="E130" s="444">
        <v>43.4</v>
      </c>
      <c r="F130" s="444">
        <v>102.1</v>
      </c>
      <c r="G130" s="444">
        <v>127.6</v>
      </c>
      <c r="H130" s="444">
        <v>18.600000000000001</v>
      </c>
      <c r="I130" s="240"/>
      <c r="J130" s="240"/>
      <c r="K130" s="240"/>
      <c r="L130" s="240"/>
    </row>
    <row r="131" spans="2:12" ht="17.25" thickBot="1" x14ac:dyDescent="0.35">
      <c r="B131" s="504" t="s">
        <v>547</v>
      </c>
      <c r="C131" s="495">
        <v>4257600</v>
      </c>
      <c r="D131" s="444">
        <v>46.5</v>
      </c>
      <c r="E131" s="444">
        <v>53.5</v>
      </c>
      <c r="F131" s="444">
        <v>100.3</v>
      </c>
      <c r="G131" s="444">
        <v>113.9</v>
      </c>
      <c r="H131" s="444">
        <v>24.6</v>
      </c>
      <c r="I131" s="240"/>
      <c r="J131" s="240"/>
      <c r="K131" s="240"/>
      <c r="L131" s="240"/>
    </row>
    <row r="132" spans="2:12" ht="17.25" thickBot="1" x14ac:dyDescent="0.35">
      <c r="B132" s="504" t="s">
        <v>548</v>
      </c>
      <c r="C132" s="495">
        <v>2488183</v>
      </c>
      <c r="D132" s="444">
        <v>44.9</v>
      </c>
      <c r="E132" s="444">
        <v>55.1</v>
      </c>
      <c r="F132" s="444">
        <v>101.2</v>
      </c>
      <c r="G132" s="444">
        <v>109</v>
      </c>
      <c r="H132" s="444">
        <v>27.8</v>
      </c>
      <c r="I132" s="240"/>
      <c r="J132" s="240"/>
      <c r="K132" s="240"/>
      <c r="L132" s="240"/>
    </row>
    <row r="133" spans="2:12" ht="17.25" thickBot="1" x14ac:dyDescent="0.35">
      <c r="B133" s="504" t="s">
        <v>549</v>
      </c>
      <c r="C133" s="495">
        <v>10237684</v>
      </c>
      <c r="D133" s="444">
        <v>38.1</v>
      </c>
      <c r="E133" s="444">
        <v>61.9</v>
      </c>
      <c r="F133" s="444">
        <v>101.6</v>
      </c>
      <c r="G133" s="444">
        <v>102</v>
      </c>
      <c r="H133" s="444">
        <v>26.5</v>
      </c>
      <c r="I133" s="240"/>
      <c r="J133" s="240"/>
      <c r="K133" s="240"/>
      <c r="L133" s="240"/>
    </row>
    <row r="134" spans="2:12" ht="17.25" thickBot="1" x14ac:dyDescent="0.35">
      <c r="B134" s="504" t="s">
        <v>560</v>
      </c>
      <c r="C134" s="495">
        <v>2915182</v>
      </c>
      <c r="D134" s="444">
        <v>44.6</v>
      </c>
      <c r="E134" s="444">
        <v>55.4</v>
      </c>
      <c r="F134" s="444">
        <v>100.3</v>
      </c>
      <c r="G134" s="444">
        <v>100.5</v>
      </c>
      <c r="H134" s="444">
        <v>28.3</v>
      </c>
      <c r="I134" s="240"/>
      <c r="J134" s="240"/>
      <c r="K134" s="240"/>
      <c r="L134" s="240"/>
    </row>
    <row r="135" spans="2:12" ht="17.25" thickBot="1" x14ac:dyDescent="0.35">
      <c r="B135" s="504" t="s">
        <v>551</v>
      </c>
      <c r="C135" s="495">
        <v>5140756</v>
      </c>
      <c r="D135" s="444">
        <v>42.1</v>
      </c>
      <c r="E135" s="444">
        <v>57.9</v>
      </c>
      <c r="F135" s="444">
        <v>99</v>
      </c>
      <c r="G135" s="444">
        <v>89.9</v>
      </c>
      <c r="H135" s="444">
        <v>26.7</v>
      </c>
      <c r="I135" s="240"/>
      <c r="J135" s="240"/>
      <c r="K135" s="240"/>
      <c r="L135" s="240"/>
    </row>
    <row r="136" spans="2:12" ht="17.25" thickBot="1" x14ac:dyDescent="0.35">
      <c r="B136" s="504" t="s">
        <v>552</v>
      </c>
      <c r="C136" s="495">
        <v>648876</v>
      </c>
      <c r="D136" s="444">
        <v>44.8</v>
      </c>
      <c r="E136" s="444">
        <v>55.2</v>
      </c>
      <c r="F136" s="444">
        <v>100.7</v>
      </c>
      <c r="G136" s="444">
        <v>113</v>
      </c>
      <c r="H136" s="444">
        <v>31</v>
      </c>
      <c r="I136" s="240"/>
      <c r="J136" s="240"/>
      <c r="K136" s="240"/>
      <c r="L136" s="240"/>
    </row>
    <row r="137" spans="2:12" ht="17.25" thickBot="1" x14ac:dyDescent="0.35">
      <c r="B137" s="505" t="s">
        <v>570</v>
      </c>
      <c r="C137" s="509">
        <v>1450159</v>
      </c>
      <c r="D137" s="503">
        <v>41.7</v>
      </c>
      <c r="E137" s="503">
        <v>58.3</v>
      </c>
      <c r="F137" s="503">
        <v>98.3</v>
      </c>
      <c r="G137" s="503">
        <v>113.1</v>
      </c>
      <c r="H137" s="503">
        <v>27.1</v>
      </c>
      <c r="I137" s="240"/>
      <c r="J137" s="240"/>
      <c r="K137" s="240"/>
      <c r="L137" s="240"/>
    </row>
    <row r="138" spans="2:12" ht="17.25" thickBot="1" x14ac:dyDescent="0.35">
      <c r="B138" s="504" t="s">
        <v>553</v>
      </c>
      <c r="C138" s="495">
        <v>1612473</v>
      </c>
      <c r="D138" s="444">
        <v>45</v>
      </c>
      <c r="E138" s="444">
        <v>55</v>
      </c>
      <c r="F138" s="444">
        <v>100.8</v>
      </c>
      <c r="G138" s="444">
        <v>116</v>
      </c>
      <c r="H138" s="444">
        <v>29</v>
      </c>
      <c r="I138" s="240"/>
      <c r="J138" s="240"/>
      <c r="K138" s="240"/>
      <c r="L138" s="240"/>
    </row>
    <row r="139" spans="2:12" ht="17.25" thickBot="1" x14ac:dyDescent="0.35">
      <c r="B139" s="504" t="s">
        <v>554</v>
      </c>
      <c r="C139" s="495">
        <v>2743014</v>
      </c>
      <c r="D139" s="444">
        <v>46.8</v>
      </c>
      <c r="E139" s="444">
        <v>53.2</v>
      </c>
      <c r="F139" s="444">
        <v>101</v>
      </c>
      <c r="G139" s="444">
        <v>110</v>
      </c>
      <c r="H139" s="444">
        <v>26.5</v>
      </c>
      <c r="I139" s="240"/>
      <c r="J139" s="240"/>
      <c r="K139" s="240"/>
      <c r="L139" s="240"/>
    </row>
    <row r="140" spans="2:12" x14ac:dyDescent="0.3">
      <c r="B140" s="5" t="s">
        <v>2140</v>
      </c>
      <c r="D140" s="240"/>
      <c r="E140" s="240"/>
      <c r="F140" s="240"/>
      <c r="G140" s="240"/>
      <c r="H140" s="240"/>
      <c r="I140" s="240"/>
      <c r="J140" s="240"/>
      <c r="K140" s="240"/>
      <c r="L140" s="240"/>
    </row>
    <row r="141" spans="2:12" x14ac:dyDescent="0.3">
      <c r="B141" s="5" t="s">
        <v>575</v>
      </c>
      <c r="D141" s="240"/>
      <c r="E141" s="240"/>
      <c r="F141" s="240"/>
      <c r="G141" s="240"/>
      <c r="H141" s="240"/>
      <c r="I141" s="240"/>
      <c r="J141" s="240"/>
      <c r="K141" s="240"/>
      <c r="L141" s="240"/>
    </row>
    <row r="142" spans="2:12" x14ac:dyDescent="0.3">
      <c r="B142" s="5" t="s">
        <v>576</v>
      </c>
      <c r="D142" s="240"/>
      <c r="E142" s="240"/>
      <c r="F142" s="240"/>
      <c r="G142" s="240"/>
      <c r="H142" s="240"/>
      <c r="I142" s="240"/>
      <c r="J142" s="240"/>
      <c r="K142" s="240"/>
      <c r="L142" s="240"/>
    </row>
    <row r="143" spans="2:12" x14ac:dyDescent="0.3">
      <c r="D143" s="240"/>
      <c r="E143" s="240"/>
      <c r="F143" s="240"/>
      <c r="G143" s="240"/>
      <c r="H143" s="240"/>
      <c r="I143" s="240"/>
      <c r="J143" s="240"/>
      <c r="K143" s="240"/>
      <c r="L143" s="240"/>
    </row>
    <row r="144" spans="2:12" x14ac:dyDescent="0.3">
      <c r="B144" s="240"/>
      <c r="C144" s="240"/>
      <c r="D144" s="240"/>
      <c r="E144" s="240"/>
      <c r="F144" s="240"/>
      <c r="G144" s="240"/>
      <c r="H144" s="240"/>
      <c r="I144" s="240"/>
      <c r="J144" s="240"/>
      <c r="K144" s="240"/>
      <c r="L144" s="240"/>
    </row>
    <row r="145" spans="2:12" ht="17.25" thickBot="1" x14ac:dyDescent="0.35">
      <c r="B145" s="6" t="s">
        <v>2139</v>
      </c>
      <c r="C145" s="240"/>
      <c r="D145" s="240"/>
      <c r="E145" s="240"/>
      <c r="F145" s="240"/>
      <c r="G145" s="240"/>
      <c r="H145" s="240"/>
      <c r="I145" s="240"/>
      <c r="J145" s="240"/>
      <c r="K145" s="240"/>
      <c r="L145" s="240"/>
    </row>
    <row r="146" spans="2:12" ht="17.25" thickBot="1" x14ac:dyDescent="0.35">
      <c r="B146" s="866" t="s">
        <v>524</v>
      </c>
      <c r="C146" s="1004" t="s">
        <v>577</v>
      </c>
      <c r="D146" s="1005"/>
      <c r="E146" s="868" t="s">
        <v>578</v>
      </c>
      <c r="F146" s="888"/>
      <c r="G146" s="869"/>
      <c r="H146" s="240"/>
      <c r="I146" s="240"/>
      <c r="J146" s="240"/>
      <c r="K146" s="240"/>
      <c r="L146" s="240"/>
    </row>
    <row r="147" spans="2:12" ht="66.75" thickBot="1" x14ac:dyDescent="0.35">
      <c r="B147" s="867"/>
      <c r="C147" s="244" t="s">
        <v>579</v>
      </c>
      <c r="D147" s="244" t="s">
        <v>308</v>
      </c>
      <c r="E147" s="244" t="s">
        <v>580</v>
      </c>
      <c r="F147" s="244" t="s">
        <v>581</v>
      </c>
      <c r="G147" s="244" t="s">
        <v>582</v>
      </c>
      <c r="H147" s="240"/>
      <c r="I147" s="240"/>
      <c r="J147" s="240"/>
      <c r="K147" s="240"/>
      <c r="L147" s="240"/>
    </row>
    <row r="148" spans="2:12" ht="17.25" thickBot="1" x14ac:dyDescent="0.35">
      <c r="B148" s="511" t="s">
        <v>531</v>
      </c>
      <c r="C148" s="512">
        <v>27.4</v>
      </c>
      <c r="D148" s="512">
        <v>25.6</v>
      </c>
      <c r="E148" s="512">
        <v>56.6</v>
      </c>
      <c r="F148" s="512">
        <v>47.2</v>
      </c>
      <c r="G148" s="513">
        <v>12.7</v>
      </c>
      <c r="H148" s="240"/>
      <c r="I148" s="240"/>
      <c r="J148" s="240"/>
      <c r="K148" s="240"/>
      <c r="L148" s="240"/>
    </row>
    <row r="149" spans="2:12" ht="17.25" thickBot="1" x14ac:dyDescent="0.35">
      <c r="B149" s="443" t="s">
        <v>532</v>
      </c>
      <c r="C149" s="67">
        <v>16</v>
      </c>
      <c r="D149" s="67">
        <v>16</v>
      </c>
      <c r="E149" s="67" t="s">
        <v>268</v>
      </c>
      <c r="F149" s="67">
        <v>0.5</v>
      </c>
      <c r="G149" s="444">
        <v>7.9</v>
      </c>
      <c r="H149" s="240"/>
      <c r="I149" s="240"/>
      <c r="J149" s="240"/>
      <c r="K149" s="240"/>
      <c r="L149" s="240"/>
    </row>
    <row r="150" spans="2:12" ht="17.25" thickBot="1" x14ac:dyDescent="0.35">
      <c r="B150" s="443" t="s">
        <v>533</v>
      </c>
      <c r="C150" s="67">
        <v>18.3</v>
      </c>
      <c r="D150" s="67">
        <v>18.2</v>
      </c>
      <c r="E150" s="67">
        <v>2.2999999999999998</v>
      </c>
      <c r="F150" s="67">
        <v>1.3</v>
      </c>
      <c r="G150" s="444">
        <v>21.1</v>
      </c>
      <c r="H150" s="240"/>
      <c r="I150" s="240"/>
      <c r="J150" s="240"/>
      <c r="K150" s="240"/>
      <c r="L150" s="240"/>
    </row>
    <row r="151" spans="2:12" ht="17.25" thickBot="1" x14ac:dyDescent="0.35">
      <c r="B151" s="443" t="s">
        <v>534</v>
      </c>
      <c r="C151" s="67">
        <v>30.2</v>
      </c>
      <c r="D151" s="67">
        <v>25.7</v>
      </c>
      <c r="E151" s="67">
        <v>53.2</v>
      </c>
      <c r="F151" s="67" t="s">
        <v>268</v>
      </c>
      <c r="G151" s="444">
        <v>28.3</v>
      </c>
      <c r="H151" s="240"/>
      <c r="I151" s="240"/>
      <c r="J151" s="240"/>
      <c r="K151" s="240"/>
      <c r="L151" s="240"/>
    </row>
    <row r="152" spans="2:12" ht="17.25" thickBot="1" x14ac:dyDescent="0.35">
      <c r="B152" s="443" t="s">
        <v>535</v>
      </c>
      <c r="C152" s="67">
        <v>28.9</v>
      </c>
      <c r="D152" s="67">
        <v>26.1</v>
      </c>
      <c r="E152" s="67">
        <v>50.7</v>
      </c>
      <c r="F152" s="67">
        <v>48.1</v>
      </c>
      <c r="G152" s="444">
        <v>18.899999999999999</v>
      </c>
      <c r="H152" s="240"/>
      <c r="I152" s="240"/>
      <c r="J152" s="240"/>
      <c r="K152" s="240"/>
      <c r="L152" s="240"/>
    </row>
    <row r="153" spans="2:12" ht="17.25" thickBot="1" x14ac:dyDescent="0.35">
      <c r="B153" s="443" t="s">
        <v>536</v>
      </c>
      <c r="C153" s="67">
        <v>16.3</v>
      </c>
      <c r="D153" s="67">
        <v>15.8</v>
      </c>
      <c r="E153" s="67">
        <v>53.8</v>
      </c>
      <c r="F153" s="67">
        <v>0.4</v>
      </c>
      <c r="G153" s="444">
        <v>6.6</v>
      </c>
      <c r="H153" s="240"/>
      <c r="I153" s="240"/>
      <c r="J153" s="240"/>
      <c r="K153" s="240"/>
      <c r="L153" s="240"/>
    </row>
    <row r="154" spans="2:12" ht="17.25" thickBot="1" x14ac:dyDescent="0.35">
      <c r="B154" s="443" t="s">
        <v>537</v>
      </c>
      <c r="C154" s="67">
        <v>13</v>
      </c>
      <c r="D154" s="67">
        <v>12.4</v>
      </c>
      <c r="E154" s="67">
        <v>47.2</v>
      </c>
      <c r="F154" s="67">
        <v>16.8</v>
      </c>
      <c r="G154" s="444">
        <v>11</v>
      </c>
      <c r="H154" s="240"/>
      <c r="I154" s="240"/>
      <c r="J154" s="240"/>
      <c r="K154" s="240"/>
      <c r="L154" s="240"/>
    </row>
    <row r="155" spans="2:12" ht="17.25" thickBot="1" x14ac:dyDescent="0.35">
      <c r="B155" s="443" t="s">
        <v>538</v>
      </c>
      <c r="C155" s="67">
        <v>24.8</v>
      </c>
      <c r="D155" s="67">
        <v>22.3</v>
      </c>
      <c r="E155" s="67">
        <v>70.7</v>
      </c>
      <c r="F155" s="67">
        <v>66.5</v>
      </c>
      <c r="G155" s="444">
        <v>13.9</v>
      </c>
      <c r="H155" s="240"/>
      <c r="I155" s="240"/>
      <c r="J155" s="240"/>
      <c r="K155" s="240"/>
      <c r="L155" s="240"/>
    </row>
    <row r="156" spans="2:12" ht="17.25" thickBot="1" x14ac:dyDescent="0.35">
      <c r="B156" s="443" t="s">
        <v>539</v>
      </c>
      <c r="C156" s="67">
        <v>23.7</v>
      </c>
      <c r="D156" s="67">
        <v>22.2</v>
      </c>
      <c r="E156" s="67">
        <v>58.4</v>
      </c>
      <c r="F156" s="67">
        <v>8.6999999999999993</v>
      </c>
      <c r="G156" s="444">
        <v>10.4</v>
      </c>
      <c r="H156" s="240"/>
      <c r="I156" s="240"/>
      <c r="J156" s="240"/>
      <c r="K156" s="240"/>
      <c r="L156" s="240"/>
    </row>
    <row r="157" spans="2:12" ht="17.25" thickBot="1" x14ac:dyDescent="0.35">
      <c r="B157" s="443" t="s">
        <v>540</v>
      </c>
      <c r="C157" s="67">
        <v>31.3</v>
      </c>
      <c r="D157" s="67">
        <v>29.4</v>
      </c>
      <c r="E157" s="67">
        <v>60.5</v>
      </c>
      <c r="F157" s="67">
        <v>36.700000000000003</v>
      </c>
      <c r="G157" s="444">
        <v>10</v>
      </c>
      <c r="H157" s="240"/>
      <c r="I157" s="240"/>
      <c r="J157" s="240"/>
      <c r="K157" s="240"/>
      <c r="L157" s="240"/>
    </row>
    <row r="158" spans="2:12" ht="17.25" thickBot="1" x14ac:dyDescent="0.35">
      <c r="B158" s="443" t="s">
        <v>541</v>
      </c>
      <c r="C158" s="67">
        <v>20.9</v>
      </c>
      <c r="D158" s="67">
        <v>20.5</v>
      </c>
      <c r="E158" s="67">
        <v>52.4</v>
      </c>
      <c r="F158" s="67">
        <v>52.4</v>
      </c>
      <c r="G158" s="444">
        <v>3.2</v>
      </c>
      <c r="H158" s="240"/>
      <c r="I158" s="240"/>
      <c r="J158" s="240"/>
      <c r="K158" s="240"/>
      <c r="L158" s="240"/>
    </row>
    <row r="159" spans="2:12" ht="17.25" thickBot="1" x14ac:dyDescent="0.35">
      <c r="B159" s="443" t="s">
        <v>542</v>
      </c>
      <c r="C159" s="67">
        <v>28.3</v>
      </c>
      <c r="D159" s="67">
        <v>24.5</v>
      </c>
      <c r="E159" s="67">
        <v>65</v>
      </c>
      <c r="F159" s="67">
        <v>0.9</v>
      </c>
      <c r="G159" s="444">
        <v>20.6</v>
      </c>
      <c r="H159" s="240"/>
      <c r="I159" s="240"/>
      <c r="J159" s="240"/>
      <c r="K159" s="240"/>
      <c r="L159" s="240"/>
    </row>
    <row r="160" spans="2:12" ht="17.25" thickBot="1" x14ac:dyDescent="0.35">
      <c r="B160" s="443" t="s">
        <v>266</v>
      </c>
      <c r="C160" s="67"/>
      <c r="D160" s="67"/>
      <c r="E160" s="67" t="s">
        <v>268</v>
      </c>
      <c r="F160" s="67" t="s">
        <v>268</v>
      </c>
      <c r="G160" s="444" t="s">
        <v>268</v>
      </c>
      <c r="H160" s="240"/>
      <c r="I160" s="240"/>
      <c r="J160" s="240"/>
      <c r="K160" s="240"/>
      <c r="L160" s="240"/>
    </row>
    <row r="161" spans="2:12" ht="17.25" thickBot="1" x14ac:dyDescent="0.35">
      <c r="B161" s="443" t="s">
        <v>543</v>
      </c>
      <c r="C161" s="67">
        <v>15.4</v>
      </c>
      <c r="D161" s="67">
        <v>14.8</v>
      </c>
      <c r="E161" s="67">
        <v>54.2</v>
      </c>
      <c r="F161" s="67">
        <v>2.6</v>
      </c>
      <c r="G161" s="444">
        <v>6.8</v>
      </c>
      <c r="H161" s="240"/>
      <c r="I161" s="240"/>
      <c r="J161" s="240"/>
      <c r="K161" s="240"/>
      <c r="L161" s="240"/>
    </row>
    <row r="162" spans="2:12" ht="17.25" thickBot="1" x14ac:dyDescent="0.35">
      <c r="B162" s="443" t="s">
        <v>544</v>
      </c>
      <c r="C162" s="67">
        <v>16.100000000000001</v>
      </c>
      <c r="D162" s="67">
        <v>15.7</v>
      </c>
      <c r="E162" s="67">
        <v>10.5</v>
      </c>
      <c r="F162" s="67">
        <v>10.5</v>
      </c>
      <c r="G162" s="444">
        <v>24.4</v>
      </c>
      <c r="H162" s="240"/>
      <c r="I162" s="240"/>
      <c r="J162" s="240"/>
      <c r="K162" s="240"/>
      <c r="L162" s="240"/>
    </row>
    <row r="163" spans="2:12" ht="17.25" thickBot="1" x14ac:dyDescent="0.35">
      <c r="B163" s="443" t="s">
        <v>545</v>
      </c>
      <c r="C163" s="67">
        <v>21.6</v>
      </c>
      <c r="D163" s="67">
        <v>19.399999999999999</v>
      </c>
      <c r="E163" s="67">
        <v>60.7</v>
      </c>
      <c r="F163" s="67">
        <v>60.7</v>
      </c>
      <c r="G163" s="444">
        <v>16.399999999999999</v>
      </c>
      <c r="H163" s="240"/>
      <c r="I163" s="240"/>
      <c r="J163" s="240"/>
      <c r="K163" s="240"/>
      <c r="L163" s="240"/>
    </row>
    <row r="164" spans="2:12" ht="17.25" thickBot="1" x14ac:dyDescent="0.35">
      <c r="B164" s="443" t="s">
        <v>546</v>
      </c>
      <c r="C164" s="67">
        <v>16.399999999999999</v>
      </c>
      <c r="D164" s="67">
        <v>16.2</v>
      </c>
      <c r="E164" s="67">
        <v>7.6</v>
      </c>
      <c r="F164" s="67">
        <v>10.1</v>
      </c>
      <c r="G164" s="444">
        <v>11</v>
      </c>
      <c r="H164" s="240"/>
      <c r="I164" s="240"/>
      <c r="J164" s="240"/>
      <c r="K164" s="240"/>
      <c r="L164" s="240"/>
    </row>
    <row r="165" spans="2:12" ht="17.25" thickBot="1" x14ac:dyDescent="0.35">
      <c r="B165" s="443" t="s">
        <v>267</v>
      </c>
      <c r="C165" s="67">
        <v>14.5</v>
      </c>
      <c r="D165" s="67">
        <v>14.3</v>
      </c>
      <c r="E165" s="67">
        <v>48.7</v>
      </c>
      <c r="F165" s="67" t="s">
        <v>268</v>
      </c>
      <c r="G165" s="444">
        <v>2.2999999999999998</v>
      </c>
      <c r="H165" s="240"/>
      <c r="I165" s="240"/>
      <c r="J165" s="240"/>
      <c r="K165" s="240"/>
      <c r="L165" s="240"/>
    </row>
    <row r="166" spans="2:12" ht="17.25" thickBot="1" x14ac:dyDescent="0.35">
      <c r="B166" s="443" t="s">
        <v>547</v>
      </c>
      <c r="C166" s="67">
        <v>26.9</v>
      </c>
      <c r="D166" s="67">
        <v>21.9</v>
      </c>
      <c r="E166" s="67">
        <v>56.6</v>
      </c>
      <c r="F166" s="67">
        <v>56.6</v>
      </c>
      <c r="G166" s="444">
        <v>33.299999999999997</v>
      </c>
      <c r="H166" s="240"/>
      <c r="I166" s="240"/>
      <c r="J166" s="240"/>
      <c r="K166" s="240"/>
      <c r="L166" s="240"/>
    </row>
    <row r="167" spans="2:12" ht="17.25" thickBot="1" x14ac:dyDescent="0.35">
      <c r="B167" s="443" t="s">
        <v>548</v>
      </c>
      <c r="C167" s="67">
        <v>28.6</v>
      </c>
      <c r="D167" s="67">
        <v>25.8</v>
      </c>
      <c r="E167" s="67">
        <v>52.7</v>
      </c>
      <c r="F167" s="67">
        <v>52.6</v>
      </c>
      <c r="G167" s="444">
        <v>18.3</v>
      </c>
      <c r="H167" s="240"/>
      <c r="I167" s="240"/>
      <c r="J167" s="240"/>
      <c r="K167" s="240"/>
      <c r="L167" s="240"/>
    </row>
    <row r="168" spans="2:12" ht="17.25" thickBot="1" x14ac:dyDescent="0.35">
      <c r="B168" s="443" t="s">
        <v>549</v>
      </c>
      <c r="C168" s="67">
        <v>20.9</v>
      </c>
      <c r="D168" s="67">
        <v>18.8</v>
      </c>
      <c r="E168" s="67">
        <v>60</v>
      </c>
      <c r="F168" s="67">
        <v>52.8</v>
      </c>
      <c r="G168" s="444">
        <v>16.899999999999999</v>
      </c>
      <c r="H168" s="240"/>
      <c r="I168" s="240"/>
      <c r="J168" s="240"/>
      <c r="K168" s="240"/>
      <c r="L168" s="240"/>
    </row>
    <row r="169" spans="2:12" ht="17.25" thickBot="1" x14ac:dyDescent="0.35">
      <c r="B169" s="443" t="s">
        <v>560</v>
      </c>
      <c r="C169" s="67">
        <v>23.1</v>
      </c>
      <c r="D169" s="67">
        <v>21.5</v>
      </c>
      <c r="E169" s="67">
        <v>60.3</v>
      </c>
      <c r="F169" s="67">
        <v>0.1</v>
      </c>
      <c r="G169" s="444">
        <v>11.1</v>
      </c>
      <c r="H169" s="240"/>
      <c r="I169" s="240"/>
      <c r="J169" s="240"/>
      <c r="K169" s="240"/>
      <c r="L169" s="240"/>
    </row>
    <row r="170" spans="2:12" ht="17.25" thickBot="1" x14ac:dyDescent="0.35">
      <c r="B170" s="443" t="s">
        <v>551</v>
      </c>
      <c r="C170" s="67">
        <v>15</v>
      </c>
      <c r="D170" s="67">
        <v>14.9</v>
      </c>
      <c r="E170" s="67">
        <v>50.3</v>
      </c>
      <c r="F170" s="67" t="s">
        <v>268</v>
      </c>
      <c r="G170" s="444">
        <v>1.2</v>
      </c>
      <c r="H170" s="240"/>
      <c r="I170" s="240"/>
      <c r="J170" s="240"/>
      <c r="K170" s="240"/>
      <c r="L170" s="240"/>
    </row>
    <row r="171" spans="2:12" ht="17.25" thickBot="1" x14ac:dyDescent="0.35">
      <c r="B171" s="443" t="s">
        <v>552</v>
      </c>
      <c r="C171" s="67">
        <v>21.8</v>
      </c>
      <c r="D171" s="67">
        <v>21.4</v>
      </c>
      <c r="E171" s="67">
        <v>53.5</v>
      </c>
      <c r="F171" s="67" t="s">
        <v>268</v>
      </c>
      <c r="G171" s="444">
        <v>3.1</v>
      </c>
      <c r="H171" s="240"/>
      <c r="I171" s="240"/>
      <c r="J171" s="240"/>
      <c r="K171" s="240"/>
      <c r="L171" s="240"/>
    </row>
    <row r="172" spans="2:12" ht="17.25" thickBot="1" x14ac:dyDescent="0.35">
      <c r="B172" s="510" t="s">
        <v>570</v>
      </c>
      <c r="C172" s="502">
        <v>17.399999999999999</v>
      </c>
      <c r="D172" s="502">
        <v>17.399999999999999</v>
      </c>
      <c r="E172" s="502">
        <v>1.5</v>
      </c>
      <c r="F172" s="502">
        <v>0.9</v>
      </c>
      <c r="G172" s="503">
        <v>18.7</v>
      </c>
      <c r="H172" s="240"/>
      <c r="I172" s="240"/>
      <c r="J172" s="240"/>
      <c r="K172" s="240"/>
      <c r="L172" s="240"/>
    </row>
    <row r="173" spans="2:12" ht="17.25" thickBot="1" x14ac:dyDescent="0.35">
      <c r="B173" s="443" t="s">
        <v>553</v>
      </c>
      <c r="C173" s="67" t="s">
        <v>268</v>
      </c>
      <c r="D173" s="67" t="s">
        <v>268</v>
      </c>
      <c r="E173" s="67" t="s">
        <v>268</v>
      </c>
      <c r="F173" s="67" t="s">
        <v>268</v>
      </c>
      <c r="G173" s="444" t="s">
        <v>268</v>
      </c>
      <c r="H173" s="240"/>
      <c r="I173" s="240"/>
      <c r="J173" s="240"/>
      <c r="K173" s="240"/>
      <c r="L173" s="240"/>
    </row>
    <row r="174" spans="2:12" ht="17.25" thickBot="1" x14ac:dyDescent="0.35">
      <c r="B174" s="443" t="s">
        <v>554</v>
      </c>
      <c r="C174" s="67">
        <v>27.1</v>
      </c>
      <c r="D174" s="67">
        <v>24</v>
      </c>
      <c r="E174" s="67">
        <v>49.3</v>
      </c>
      <c r="F174" s="67" t="s">
        <v>268</v>
      </c>
      <c r="G174" s="444">
        <v>23.2</v>
      </c>
      <c r="H174" s="240"/>
      <c r="I174" s="240"/>
      <c r="J174" s="240"/>
      <c r="K174" s="240"/>
      <c r="L174" s="240"/>
    </row>
    <row r="175" spans="2:12" x14ac:dyDescent="0.3">
      <c r="B175" s="5" t="s">
        <v>2140</v>
      </c>
      <c r="D175" s="240"/>
      <c r="E175" s="240"/>
      <c r="F175" s="240"/>
      <c r="G175" s="240"/>
      <c r="H175" s="240"/>
      <c r="I175" s="240"/>
      <c r="J175" s="240"/>
      <c r="K175" s="240"/>
      <c r="L175" s="240"/>
    </row>
    <row r="176" spans="2:12" x14ac:dyDescent="0.3">
      <c r="B176" s="5" t="s">
        <v>583</v>
      </c>
      <c r="D176" s="240"/>
      <c r="E176" s="240"/>
      <c r="F176" s="240"/>
      <c r="G176" s="240"/>
      <c r="H176" s="240"/>
      <c r="I176" s="240"/>
      <c r="J176" s="240"/>
      <c r="K176" s="240"/>
      <c r="L176" s="240"/>
    </row>
  </sheetData>
  <mergeCells count="19">
    <mergeCell ref="B3:B4"/>
    <mergeCell ref="C3:C4"/>
    <mergeCell ref="D3:D4"/>
    <mergeCell ref="E3:J3"/>
    <mergeCell ref="B38:B39"/>
    <mergeCell ref="C38:C39"/>
    <mergeCell ref="D38:D39"/>
    <mergeCell ref="E38:H38"/>
    <mergeCell ref="B146:B147"/>
    <mergeCell ref="C146:D146"/>
    <mergeCell ref="E146:G146"/>
    <mergeCell ref="B74:B75"/>
    <mergeCell ref="C74:E74"/>
    <mergeCell ref="F74:L74"/>
    <mergeCell ref="B111:B112"/>
    <mergeCell ref="C111:E111"/>
    <mergeCell ref="F111:F112"/>
    <mergeCell ref="G111:G112"/>
    <mergeCell ref="H111:H11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1:L128"/>
  <sheetViews>
    <sheetView zoomScale="80" zoomScaleNormal="80" workbookViewId="0">
      <selection sqref="A1:A1048576"/>
    </sheetView>
  </sheetViews>
  <sheetFormatPr defaultRowHeight="12.75" x14ac:dyDescent="0.25"/>
  <cols>
    <col min="1" max="1" width="9.140625" style="627"/>
    <col min="2" max="2" width="13" style="371" customWidth="1"/>
    <col min="3" max="3" width="49.85546875" style="371" customWidth="1"/>
    <col min="4" max="4" width="21" style="371" customWidth="1"/>
    <col min="5" max="5" width="40.85546875" style="371" customWidth="1"/>
    <col min="6" max="6" width="15.42578125" style="371" customWidth="1"/>
    <col min="7" max="7" width="9.28515625" style="371" bestFit="1" customWidth="1"/>
    <col min="8" max="9" width="11.42578125" style="371" bestFit="1" customWidth="1"/>
    <col min="10" max="10" width="7.42578125" style="371" customWidth="1"/>
    <col min="11" max="11" width="12.85546875" style="371" customWidth="1"/>
    <col min="12" max="16384" width="9.140625" style="371"/>
  </cols>
  <sheetData>
    <row r="1" spans="2:12" ht="17.25" thickBot="1" x14ac:dyDescent="0.35">
      <c r="B1" s="33" t="s">
        <v>2158</v>
      </c>
    </row>
    <row r="2" spans="2:12" ht="51.75" thickBot="1" x14ac:dyDescent="0.3">
      <c r="B2" s="833" t="s">
        <v>1762</v>
      </c>
      <c r="C2" s="628" t="s">
        <v>1443</v>
      </c>
      <c r="D2" s="628" t="s">
        <v>1763</v>
      </c>
      <c r="E2" s="628" t="s">
        <v>584</v>
      </c>
      <c r="F2" s="628" t="s">
        <v>1764</v>
      </c>
      <c r="G2" s="628" t="s">
        <v>1765</v>
      </c>
      <c r="H2" s="628" t="s">
        <v>1766</v>
      </c>
      <c r="I2" s="628" t="s">
        <v>1767</v>
      </c>
      <c r="J2" s="628" t="s">
        <v>1351</v>
      </c>
      <c r="K2" s="628" t="s">
        <v>2159</v>
      </c>
      <c r="L2" s="628" t="s">
        <v>1467</v>
      </c>
    </row>
    <row r="3" spans="2:12" ht="13.5" thickBot="1" x14ac:dyDescent="0.3">
      <c r="B3" s="1010" t="s">
        <v>1089</v>
      </c>
      <c r="C3" s="1011"/>
      <c r="D3" s="1011"/>
      <c r="E3" s="1011"/>
      <c r="F3" s="1011"/>
      <c r="G3" s="1011"/>
      <c r="H3" s="1011"/>
      <c r="I3" s="1011"/>
      <c r="J3" s="1011"/>
      <c r="K3" s="1011"/>
      <c r="L3" s="1012"/>
    </row>
    <row r="4" spans="2:12" ht="50.25" customHeight="1" x14ac:dyDescent="0.25">
      <c r="B4" s="1019" t="s">
        <v>2160</v>
      </c>
      <c r="C4" s="1019" t="s">
        <v>1445</v>
      </c>
      <c r="D4" s="1025" t="s">
        <v>2161</v>
      </c>
      <c r="E4" s="1025" t="s">
        <v>2162</v>
      </c>
      <c r="F4" s="1029">
        <v>44393</v>
      </c>
      <c r="G4" s="1013" t="s">
        <v>2163</v>
      </c>
      <c r="H4" s="1025" t="s">
        <v>2164</v>
      </c>
      <c r="I4" s="1027">
        <v>16159023.91</v>
      </c>
      <c r="J4" s="1013" t="s">
        <v>1446</v>
      </c>
      <c r="K4" s="834" t="s">
        <v>2165</v>
      </c>
      <c r="L4" s="1019" t="s">
        <v>2167</v>
      </c>
    </row>
    <row r="5" spans="2:12" ht="26.25" thickBot="1" x14ac:dyDescent="0.3">
      <c r="B5" s="1020"/>
      <c r="C5" s="1020"/>
      <c r="D5" s="1026"/>
      <c r="E5" s="1026"/>
      <c r="F5" s="1030"/>
      <c r="G5" s="1014"/>
      <c r="H5" s="1026"/>
      <c r="I5" s="1028"/>
      <c r="J5" s="1014"/>
      <c r="K5" s="632" t="s">
        <v>2166</v>
      </c>
      <c r="L5" s="1020"/>
    </row>
    <row r="6" spans="2:12" ht="51.75" thickBot="1" x14ac:dyDescent="0.3">
      <c r="B6" s="833" t="s">
        <v>1762</v>
      </c>
      <c r="C6" s="628" t="s">
        <v>1443</v>
      </c>
      <c r="D6" s="628" t="s">
        <v>1763</v>
      </c>
      <c r="E6" s="628" t="s">
        <v>584</v>
      </c>
      <c r="F6" s="628" t="s">
        <v>1764</v>
      </c>
      <c r="G6" s="628" t="s">
        <v>1765</v>
      </c>
      <c r="H6" s="628" t="s">
        <v>1766</v>
      </c>
      <c r="I6" s="628" t="s">
        <v>1767</v>
      </c>
      <c r="J6" s="628" t="s">
        <v>1351</v>
      </c>
      <c r="K6" s="628" t="s">
        <v>1444</v>
      </c>
      <c r="L6" s="628" t="s">
        <v>1467</v>
      </c>
    </row>
    <row r="7" spans="2:12" ht="13.5" thickBot="1" x14ac:dyDescent="0.3">
      <c r="B7" s="1010" t="s">
        <v>1089</v>
      </c>
      <c r="C7" s="1011"/>
      <c r="D7" s="1011"/>
      <c r="E7" s="1011"/>
      <c r="F7" s="1011"/>
      <c r="G7" s="1011"/>
      <c r="H7" s="1011"/>
      <c r="I7" s="1011"/>
      <c r="J7" s="1011"/>
      <c r="K7" s="1011"/>
      <c r="L7" s="1012"/>
    </row>
    <row r="8" spans="2:12" ht="77.25" thickBot="1" x14ac:dyDescent="0.3">
      <c r="B8" s="813" t="s">
        <v>2168</v>
      </c>
      <c r="C8" s="632" t="s">
        <v>2169</v>
      </c>
      <c r="D8" s="633" t="s">
        <v>2170</v>
      </c>
      <c r="E8" s="633" t="s">
        <v>2171</v>
      </c>
      <c r="F8" s="631">
        <v>44347</v>
      </c>
      <c r="G8" s="444" t="s">
        <v>2172</v>
      </c>
      <c r="H8" s="444" t="s">
        <v>2173</v>
      </c>
      <c r="I8" s="444" t="s">
        <v>2174</v>
      </c>
      <c r="J8" s="444" t="s">
        <v>1446</v>
      </c>
      <c r="K8" s="444" t="s">
        <v>2175</v>
      </c>
      <c r="L8" s="632" t="s">
        <v>2176</v>
      </c>
    </row>
    <row r="9" spans="2:12" ht="51.75" thickBot="1" x14ac:dyDescent="0.3">
      <c r="B9" s="833" t="s">
        <v>1762</v>
      </c>
      <c r="C9" s="628" t="s">
        <v>1443</v>
      </c>
      <c r="D9" s="628" t="s">
        <v>1763</v>
      </c>
      <c r="E9" s="628" t="s">
        <v>584</v>
      </c>
      <c r="F9" s="628" t="s">
        <v>1764</v>
      </c>
      <c r="G9" s="628" t="s">
        <v>1765</v>
      </c>
      <c r="H9" s="628" t="s">
        <v>1766</v>
      </c>
      <c r="I9" s="628" t="s">
        <v>1767</v>
      </c>
      <c r="J9" s="628" t="s">
        <v>1351</v>
      </c>
      <c r="K9" s="628" t="s">
        <v>1444</v>
      </c>
      <c r="L9" s="628" t="s">
        <v>1467</v>
      </c>
    </row>
    <row r="10" spans="2:12" ht="13.5" thickBot="1" x14ac:dyDescent="0.3">
      <c r="B10" s="1010" t="s">
        <v>585</v>
      </c>
      <c r="C10" s="1011"/>
      <c r="D10" s="1011"/>
      <c r="E10" s="1011"/>
      <c r="F10" s="1011"/>
      <c r="G10" s="1011"/>
      <c r="H10" s="1011"/>
      <c r="I10" s="1011"/>
      <c r="J10" s="1011"/>
      <c r="K10" s="1011"/>
      <c r="L10" s="1012"/>
    </row>
    <row r="11" spans="2:12" ht="179.25" thickBot="1" x14ac:dyDescent="0.3">
      <c r="B11" s="813" t="s">
        <v>2177</v>
      </c>
      <c r="C11" s="632" t="s">
        <v>1445</v>
      </c>
      <c r="D11" s="633" t="s">
        <v>2178</v>
      </c>
      <c r="E11" s="633" t="s">
        <v>2179</v>
      </c>
      <c r="F11" s="634">
        <v>44299</v>
      </c>
      <c r="G11" s="634">
        <v>44361</v>
      </c>
      <c r="H11" s="632" t="s">
        <v>2180</v>
      </c>
      <c r="I11" s="632" t="s">
        <v>2181</v>
      </c>
      <c r="J11" s="632" t="s">
        <v>1446</v>
      </c>
      <c r="K11" s="632" t="s">
        <v>1447</v>
      </c>
      <c r="L11" s="632" t="s">
        <v>1468</v>
      </c>
    </row>
    <row r="12" spans="2:12" ht="51.75" thickBot="1" x14ac:dyDescent="0.3">
      <c r="B12" s="836" t="s">
        <v>1762</v>
      </c>
      <c r="C12" s="635" t="s">
        <v>1443</v>
      </c>
      <c r="D12" s="635" t="s">
        <v>1763</v>
      </c>
      <c r="E12" s="635" t="s">
        <v>584</v>
      </c>
      <c r="F12" s="635" t="s">
        <v>1764</v>
      </c>
      <c r="G12" s="635" t="s">
        <v>1765</v>
      </c>
      <c r="H12" s="635" t="s">
        <v>1766</v>
      </c>
      <c r="I12" s="635" t="s">
        <v>1767</v>
      </c>
      <c r="J12" s="635" t="s">
        <v>1351</v>
      </c>
      <c r="K12" s="635" t="s">
        <v>1444</v>
      </c>
      <c r="L12" s="635" t="s">
        <v>1467</v>
      </c>
    </row>
    <row r="13" spans="2:12" ht="13.5" thickBot="1" x14ac:dyDescent="0.3">
      <c r="B13" s="1010" t="s">
        <v>585</v>
      </c>
      <c r="C13" s="1011"/>
      <c r="D13" s="1011"/>
      <c r="E13" s="1011"/>
      <c r="F13" s="1011"/>
      <c r="G13" s="1011"/>
      <c r="H13" s="1011"/>
      <c r="I13" s="1011"/>
      <c r="J13" s="1011"/>
      <c r="K13" s="1011"/>
      <c r="L13" s="1012"/>
    </row>
    <row r="14" spans="2:12" ht="141" thickBot="1" x14ac:dyDescent="0.3">
      <c r="B14" s="813" t="s">
        <v>2182</v>
      </c>
      <c r="C14" s="632" t="s">
        <v>1445</v>
      </c>
      <c r="D14" s="633" t="s">
        <v>2183</v>
      </c>
      <c r="E14" s="633" t="s">
        <v>2184</v>
      </c>
      <c r="F14" s="634">
        <v>44426</v>
      </c>
      <c r="G14" s="634">
        <v>44487</v>
      </c>
      <c r="H14" s="632" t="s">
        <v>2185</v>
      </c>
      <c r="I14" s="632" t="s">
        <v>2186</v>
      </c>
      <c r="J14" s="632" t="s">
        <v>1446</v>
      </c>
      <c r="K14" s="632" t="s">
        <v>1447</v>
      </c>
      <c r="L14" s="632" t="s">
        <v>1468</v>
      </c>
    </row>
    <row r="15" spans="2:12" ht="51.75" thickBot="1" x14ac:dyDescent="0.3">
      <c r="B15" s="833" t="s">
        <v>1762</v>
      </c>
      <c r="C15" s="628" t="s">
        <v>1443</v>
      </c>
      <c r="D15" s="628" t="s">
        <v>1763</v>
      </c>
      <c r="E15" s="628" t="s">
        <v>584</v>
      </c>
      <c r="F15" s="628" t="s">
        <v>1764</v>
      </c>
      <c r="G15" s="628" t="s">
        <v>1765</v>
      </c>
      <c r="H15" s="628" t="s">
        <v>1766</v>
      </c>
      <c r="I15" s="628" t="s">
        <v>1767</v>
      </c>
      <c r="J15" s="628" t="s">
        <v>1351</v>
      </c>
      <c r="K15" s="628" t="s">
        <v>1444</v>
      </c>
      <c r="L15" s="628" t="s">
        <v>1467</v>
      </c>
    </row>
    <row r="16" spans="2:12" ht="13.5" thickBot="1" x14ac:dyDescent="0.3">
      <c r="B16" s="1010" t="s">
        <v>586</v>
      </c>
      <c r="C16" s="1011"/>
      <c r="D16" s="1011"/>
      <c r="E16" s="1011"/>
      <c r="F16" s="1011"/>
      <c r="G16" s="1011"/>
      <c r="H16" s="1011"/>
      <c r="I16" s="1011"/>
      <c r="J16" s="1011"/>
      <c r="K16" s="1011"/>
      <c r="L16" s="1012"/>
    </row>
    <row r="17" spans="2:12" ht="128.25" thickBot="1" x14ac:dyDescent="0.3">
      <c r="B17" s="813" t="s">
        <v>2187</v>
      </c>
      <c r="C17" s="632" t="s">
        <v>1445</v>
      </c>
      <c r="D17" s="633" t="s">
        <v>2188</v>
      </c>
      <c r="E17" s="633" t="s">
        <v>2189</v>
      </c>
      <c r="F17" s="634">
        <v>44379</v>
      </c>
      <c r="G17" s="634">
        <v>44410</v>
      </c>
      <c r="H17" s="632" t="s">
        <v>2190</v>
      </c>
      <c r="I17" s="632" t="s">
        <v>2191</v>
      </c>
      <c r="J17" s="632" t="s">
        <v>1446</v>
      </c>
      <c r="K17" s="632" t="s">
        <v>2192</v>
      </c>
      <c r="L17" s="632" t="s">
        <v>2193</v>
      </c>
    </row>
    <row r="18" spans="2:12" ht="51.75" thickBot="1" x14ac:dyDescent="0.3">
      <c r="B18" s="833" t="s">
        <v>1762</v>
      </c>
      <c r="C18" s="628" t="s">
        <v>1443</v>
      </c>
      <c r="D18" s="628" t="s">
        <v>1763</v>
      </c>
      <c r="E18" s="628" t="s">
        <v>584</v>
      </c>
      <c r="F18" s="628" t="s">
        <v>1764</v>
      </c>
      <c r="G18" s="628" t="s">
        <v>1765</v>
      </c>
      <c r="H18" s="628" t="s">
        <v>1766</v>
      </c>
      <c r="I18" s="628" t="s">
        <v>1767</v>
      </c>
      <c r="J18" s="628" t="s">
        <v>1351</v>
      </c>
      <c r="K18" s="628" t="s">
        <v>1444</v>
      </c>
      <c r="L18" s="628" t="s">
        <v>1467</v>
      </c>
    </row>
    <row r="19" spans="2:12" ht="13.5" thickBot="1" x14ac:dyDescent="0.3">
      <c r="B19" s="1010" t="s">
        <v>586</v>
      </c>
      <c r="C19" s="1011"/>
      <c r="D19" s="1011"/>
      <c r="E19" s="1011"/>
      <c r="F19" s="1011"/>
      <c r="G19" s="1011"/>
      <c r="H19" s="1011"/>
      <c r="I19" s="1011"/>
      <c r="J19" s="1011"/>
      <c r="K19" s="1011"/>
      <c r="L19" s="1012"/>
    </row>
    <row r="20" spans="2:12" ht="141" thickBot="1" x14ac:dyDescent="0.3">
      <c r="B20" s="813" t="s">
        <v>2194</v>
      </c>
      <c r="C20" s="632" t="s">
        <v>2169</v>
      </c>
      <c r="D20" s="633" t="s">
        <v>2195</v>
      </c>
      <c r="E20" s="633" t="s">
        <v>2196</v>
      </c>
      <c r="F20" s="634">
        <v>44249</v>
      </c>
      <c r="G20" s="632" t="s">
        <v>2172</v>
      </c>
      <c r="H20" s="632" t="s">
        <v>2197</v>
      </c>
      <c r="I20" s="632" t="s">
        <v>2198</v>
      </c>
      <c r="J20" s="632" t="s">
        <v>1446</v>
      </c>
      <c r="K20" s="632" t="s">
        <v>1447</v>
      </c>
      <c r="L20" s="632" t="s">
        <v>2199</v>
      </c>
    </row>
    <row r="21" spans="2:12" ht="64.5" thickBot="1" x14ac:dyDescent="0.3">
      <c r="B21" s="813" t="s">
        <v>2200</v>
      </c>
      <c r="C21" s="632" t="s">
        <v>2169</v>
      </c>
      <c r="D21" s="633" t="s">
        <v>2201</v>
      </c>
      <c r="E21" s="633" t="s">
        <v>2202</v>
      </c>
      <c r="F21" s="634">
        <v>44449</v>
      </c>
      <c r="G21" s="634">
        <v>44650</v>
      </c>
      <c r="H21" s="632" t="s">
        <v>2203</v>
      </c>
      <c r="I21" s="632" t="s">
        <v>2204</v>
      </c>
      <c r="J21" s="632" t="s">
        <v>1446</v>
      </c>
      <c r="K21" s="632" t="s">
        <v>1447</v>
      </c>
      <c r="L21" s="632" t="s">
        <v>2176</v>
      </c>
    </row>
    <row r="22" spans="2:12" ht="51.75" thickBot="1" x14ac:dyDescent="0.3">
      <c r="B22" s="833" t="s">
        <v>1762</v>
      </c>
      <c r="C22" s="628" t="s">
        <v>1443</v>
      </c>
      <c r="D22" s="628" t="s">
        <v>1763</v>
      </c>
      <c r="E22" s="628" t="s">
        <v>584</v>
      </c>
      <c r="F22" s="628" t="s">
        <v>1764</v>
      </c>
      <c r="G22" s="628" t="s">
        <v>1765</v>
      </c>
      <c r="H22" s="628" t="s">
        <v>1766</v>
      </c>
      <c r="I22" s="628" t="s">
        <v>1767</v>
      </c>
      <c r="J22" s="628" t="s">
        <v>1351</v>
      </c>
      <c r="K22" s="628" t="s">
        <v>1444</v>
      </c>
      <c r="L22" s="628" t="s">
        <v>1467</v>
      </c>
    </row>
    <row r="23" spans="2:12" ht="13.5" thickBot="1" x14ac:dyDescent="0.3">
      <c r="B23" s="1010" t="s">
        <v>587</v>
      </c>
      <c r="C23" s="1011"/>
      <c r="D23" s="1011"/>
      <c r="E23" s="1011"/>
      <c r="F23" s="1011"/>
      <c r="G23" s="1011"/>
      <c r="H23" s="1011"/>
      <c r="I23" s="1011"/>
      <c r="J23" s="1011"/>
      <c r="K23" s="1011"/>
      <c r="L23" s="1012"/>
    </row>
    <row r="24" spans="2:12" ht="102.75" thickBot="1" x14ac:dyDescent="0.3">
      <c r="B24" s="812" t="s">
        <v>2205</v>
      </c>
      <c r="C24" s="444" t="s">
        <v>2169</v>
      </c>
      <c r="D24" s="633" t="s">
        <v>2206</v>
      </c>
      <c r="E24" s="633" t="s">
        <v>2207</v>
      </c>
      <c r="F24" s="634">
        <v>44494</v>
      </c>
      <c r="G24" s="632" t="s">
        <v>2172</v>
      </c>
      <c r="H24" s="444" t="s">
        <v>2208</v>
      </c>
      <c r="I24" s="632" t="s">
        <v>2209</v>
      </c>
      <c r="J24" s="632" t="s">
        <v>1446</v>
      </c>
      <c r="K24" s="444" t="s">
        <v>2210</v>
      </c>
      <c r="L24" s="632" t="s">
        <v>2176</v>
      </c>
    </row>
    <row r="25" spans="2:12" ht="51.75" thickBot="1" x14ac:dyDescent="0.3">
      <c r="B25" s="833" t="s">
        <v>1762</v>
      </c>
      <c r="C25" s="628" t="s">
        <v>1443</v>
      </c>
      <c r="D25" s="628" t="s">
        <v>1763</v>
      </c>
      <c r="E25" s="628" t="s">
        <v>584</v>
      </c>
      <c r="F25" s="628" t="s">
        <v>1764</v>
      </c>
      <c r="G25" s="628" t="s">
        <v>1765</v>
      </c>
      <c r="H25" s="628" t="s">
        <v>1766</v>
      </c>
      <c r="I25" s="628" t="s">
        <v>1767</v>
      </c>
      <c r="J25" s="628" t="s">
        <v>1351</v>
      </c>
      <c r="K25" s="628" t="s">
        <v>1444</v>
      </c>
      <c r="L25" s="628" t="s">
        <v>1467</v>
      </c>
    </row>
    <row r="26" spans="2:12" ht="13.5" thickBot="1" x14ac:dyDescent="0.3">
      <c r="B26" s="1010" t="s">
        <v>2211</v>
      </c>
      <c r="C26" s="1011"/>
      <c r="D26" s="1011"/>
      <c r="E26" s="1011"/>
      <c r="F26" s="1011"/>
      <c r="G26" s="1011"/>
      <c r="H26" s="1011"/>
      <c r="I26" s="1011"/>
      <c r="J26" s="1011"/>
      <c r="K26" s="1011"/>
      <c r="L26" s="1012"/>
    </row>
    <row r="27" spans="2:12" ht="90" thickBot="1" x14ac:dyDescent="0.3">
      <c r="B27" s="813" t="s">
        <v>2212</v>
      </c>
      <c r="C27" s="444" t="s">
        <v>2169</v>
      </c>
      <c r="D27" s="633" t="s">
        <v>2213</v>
      </c>
      <c r="E27" s="633" t="s">
        <v>2214</v>
      </c>
      <c r="F27" s="634">
        <v>44469</v>
      </c>
      <c r="G27" s="632" t="s">
        <v>2172</v>
      </c>
      <c r="H27" s="632" t="s">
        <v>2215</v>
      </c>
      <c r="I27" s="632" t="s">
        <v>2216</v>
      </c>
      <c r="J27" s="632" t="s">
        <v>1446</v>
      </c>
      <c r="K27" s="444" t="s">
        <v>2210</v>
      </c>
      <c r="L27" s="632" t="s">
        <v>2176</v>
      </c>
    </row>
    <row r="28" spans="2:12" ht="51.75" thickBot="1" x14ac:dyDescent="0.3">
      <c r="B28" s="813" t="s">
        <v>2217</v>
      </c>
      <c r="C28" s="444" t="s">
        <v>2169</v>
      </c>
      <c r="D28" s="633" t="s">
        <v>2218</v>
      </c>
      <c r="E28" s="633" t="s">
        <v>2219</v>
      </c>
      <c r="F28" s="631">
        <v>44526</v>
      </c>
      <c r="G28" s="632" t="s">
        <v>2172</v>
      </c>
      <c r="H28" s="837">
        <v>11176470.59</v>
      </c>
      <c r="I28" s="444" t="s">
        <v>2220</v>
      </c>
      <c r="J28" s="632" t="s">
        <v>1446</v>
      </c>
      <c r="K28" s="444" t="s">
        <v>2210</v>
      </c>
      <c r="L28" s="632" t="s">
        <v>2176</v>
      </c>
    </row>
    <row r="29" spans="2:12" ht="13.5" thickBot="1" x14ac:dyDescent="0.3">
      <c r="B29" s="1010" t="s">
        <v>2221</v>
      </c>
      <c r="C29" s="1011"/>
      <c r="D29" s="1011"/>
      <c r="E29" s="1011"/>
      <c r="F29" s="1011"/>
      <c r="G29" s="1011"/>
      <c r="H29" s="1011"/>
      <c r="I29" s="1011"/>
      <c r="J29" s="1011"/>
      <c r="K29" s="1012"/>
    </row>
    <row r="30" spans="2:12" ht="153.75" thickBot="1" x14ac:dyDescent="0.3">
      <c r="B30" s="838" t="s">
        <v>2227</v>
      </c>
      <c r="C30" s="839" t="s">
        <v>1445</v>
      </c>
      <c r="D30" s="840" t="s">
        <v>2222</v>
      </c>
      <c r="E30" s="840" t="s">
        <v>2223</v>
      </c>
      <c r="F30" s="841">
        <v>44379</v>
      </c>
      <c r="G30" s="841">
        <v>44441</v>
      </c>
      <c r="H30" s="842" t="s">
        <v>2224</v>
      </c>
      <c r="I30" s="842" t="s">
        <v>2224</v>
      </c>
      <c r="J30" s="839" t="s">
        <v>1446</v>
      </c>
      <c r="K30" s="839" t="s">
        <v>2225</v>
      </c>
      <c r="L30" s="842" t="s">
        <v>2226</v>
      </c>
    </row>
    <row r="31" spans="2:12" ht="76.5" x14ac:dyDescent="0.25">
      <c r="B31" s="1013" t="s">
        <v>2228</v>
      </c>
      <c r="C31" s="1013" t="s">
        <v>2227</v>
      </c>
      <c r="D31" s="1015" t="s">
        <v>2229</v>
      </c>
      <c r="E31" s="843" t="s">
        <v>2230</v>
      </c>
      <c r="F31" s="1017">
        <v>44393</v>
      </c>
      <c r="G31" s="1017">
        <v>44561</v>
      </c>
      <c r="H31" s="1019" t="s">
        <v>2181</v>
      </c>
      <c r="I31" s="1019" t="s">
        <v>2181</v>
      </c>
      <c r="J31" s="1013" t="s">
        <v>1446</v>
      </c>
      <c r="K31" s="1013" t="s">
        <v>2225</v>
      </c>
      <c r="L31" s="1019" t="s">
        <v>2167</v>
      </c>
    </row>
    <row r="32" spans="2:12" ht="102" x14ac:dyDescent="0.25">
      <c r="B32" s="1021"/>
      <c r="C32" s="1021"/>
      <c r="D32" s="1022"/>
      <c r="E32" s="844" t="s">
        <v>2231</v>
      </c>
      <c r="F32" s="1023"/>
      <c r="G32" s="1023"/>
      <c r="H32" s="1024"/>
      <c r="I32" s="1024"/>
      <c r="J32" s="1021"/>
      <c r="K32" s="1021"/>
      <c r="L32" s="1024"/>
    </row>
    <row r="33" spans="2:12" x14ac:dyDescent="0.25">
      <c r="B33" s="1021"/>
      <c r="C33" s="1021"/>
      <c r="D33" s="1022"/>
      <c r="E33" s="844" t="s">
        <v>2232</v>
      </c>
      <c r="F33" s="1023"/>
      <c r="G33" s="1023"/>
      <c r="H33" s="1024"/>
      <c r="I33" s="1024"/>
      <c r="J33" s="1021"/>
      <c r="K33" s="1021"/>
      <c r="L33" s="1024"/>
    </row>
    <row r="34" spans="2:12" ht="25.5" x14ac:dyDescent="0.25">
      <c r="B34" s="1021"/>
      <c r="C34" s="1021"/>
      <c r="D34" s="1022"/>
      <c r="E34" s="845" t="s">
        <v>2233</v>
      </c>
      <c r="F34" s="1023"/>
      <c r="G34" s="1023"/>
      <c r="H34" s="1024"/>
      <c r="I34" s="1024"/>
      <c r="J34" s="1021"/>
      <c r="K34" s="1021"/>
      <c r="L34" s="1024"/>
    </row>
    <row r="35" spans="2:12" ht="25.5" x14ac:dyDescent="0.25">
      <c r="B35" s="1021"/>
      <c r="C35" s="1021"/>
      <c r="D35" s="1022"/>
      <c r="E35" s="846" t="s">
        <v>2234</v>
      </c>
      <c r="F35" s="1023"/>
      <c r="G35" s="1023"/>
      <c r="H35" s="1024"/>
      <c r="I35" s="1024"/>
      <c r="J35" s="1021"/>
      <c r="K35" s="1021"/>
      <c r="L35" s="1024"/>
    </row>
    <row r="36" spans="2:12" ht="13.5" thickBot="1" x14ac:dyDescent="0.3">
      <c r="B36" s="1014"/>
      <c r="C36" s="1014"/>
      <c r="D36" s="1016"/>
      <c r="E36" s="847" t="s">
        <v>2235</v>
      </c>
      <c r="F36" s="1018"/>
      <c r="G36" s="1018"/>
      <c r="H36" s="1020"/>
      <c r="I36" s="1020"/>
      <c r="J36" s="1014"/>
      <c r="K36" s="1014"/>
      <c r="L36" s="1020"/>
    </row>
    <row r="37" spans="2:12" ht="153.75" thickBot="1" x14ac:dyDescent="0.3">
      <c r="B37" s="812" t="s">
        <v>2236</v>
      </c>
      <c r="C37" s="444" t="s">
        <v>1445</v>
      </c>
      <c r="D37" s="630" t="s">
        <v>2237</v>
      </c>
      <c r="E37" s="630" t="s">
        <v>2238</v>
      </c>
      <c r="F37" s="631">
        <v>44432</v>
      </c>
      <c r="G37" s="631">
        <v>44494</v>
      </c>
      <c r="H37" s="444" t="s">
        <v>2239</v>
      </c>
      <c r="I37" s="444" t="s">
        <v>2239</v>
      </c>
      <c r="J37" s="444" t="s">
        <v>1446</v>
      </c>
      <c r="K37" s="444" t="s">
        <v>1447</v>
      </c>
      <c r="L37" s="632" t="s">
        <v>1468</v>
      </c>
    </row>
    <row r="38" spans="2:12" ht="153.75" thickBot="1" x14ac:dyDescent="0.3">
      <c r="B38" s="812" t="s">
        <v>2240</v>
      </c>
      <c r="C38" s="444" t="s">
        <v>1445</v>
      </c>
      <c r="D38" s="630" t="s">
        <v>2241</v>
      </c>
      <c r="E38" s="630" t="s">
        <v>2242</v>
      </c>
      <c r="F38" s="631">
        <v>44432</v>
      </c>
      <c r="G38" s="631">
        <v>44493</v>
      </c>
      <c r="H38" s="444" t="s">
        <v>2243</v>
      </c>
      <c r="I38" s="444" t="s">
        <v>2243</v>
      </c>
      <c r="J38" s="444" t="s">
        <v>1446</v>
      </c>
      <c r="K38" s="444" t="s">
        <v>1447</v>
      </c>
      <c r="L38" s="632" t="s">
        <v>1468</v>
      </c>
    </row>
    <row r="39" spans="2:12" ht="88.5" customHeight="1" x14ac:dyDescent="0.25">
      <c r="B39" s="1013" t="s">
        <v>2244</v>
      </c>
      <c r="C39" s="1013" t="s">
        <v>1445</v>
      </c>
      <c r="D39" s="1015" t="s">
        <v>2245</v>
      </c>
      <c r="E39" s="1015" t="s">
        <v>2246</v>
      </c>
      <c r="F39" s="1017">
        <v>44463</v>
      </c>
      <c r="G39" s="1017">
        <v>44530</v>
      </c>
      <c r="H39" s="1013" t="s">
        <v>2247</v>
      </c>
      <c r="I39" s="1013" t="s">
        <v>2247</v>
      </c>
      <c r="J39" s="1013" t="s">
        <v>1446</v>
      </c>
      <c r="K39" s="1013" t="s">
        <v>1447</v>
      </c>
      <c r="L39" s="1019" t="s">
        <v>1468</v>
      </c>
    </row>
    <row r="40" spans="2:12" ht="13.5" thickBot="1" x14ac:dyDescent="0.3">
      <c r="B40" s="1014"/>
      <c r="C40" s="1014"/>
      <c r="D40" s="1016"/>
      <c r="E40" s="1016"/>
      <c r="F40" s="1018"/>
      <c r="G40" s="1018"/>
      <c r="H40" s="1014"/>
      <c r="I40" s="1014"/>
      <c r="J40" s="1014"/>
      <c r="K40" s="1014"/>
      <c r="L40" s="1020"/>
    </row>
    <row r="41" spans="2:12" ht="204.75" thickBot="1" x14ac:dyDescent="0.3">
      <c r="B41" s="812" t="s">
        <v>2248</v>
      </c>
      <c r="C41" s="444" t="s">
        <v>1445</v>
      </c>
      <c r="D41" s="630" t="s">
        <v>2249</v>
      </c>
      <c r="E41" s="630" t="s">
        <v>2250</v>
      </c>
      <c r="F41" s="631">
        <v>44469</v>
      </c>
      <c r="G41" s="631">
        <v>44530</v>
      </c>
      <c r="H41" s="444" t="s">
        <v>2251</v>
      </c>
      <c r="I41" s="444" t="s">
        <v>2251</v>
      </c>
      <c r="J41" s="444" t="s">
        <v>1446</v>
      </c>
      <c r="K41" s="444" t="s">
        <v>1447</v>
      </c>
      <c r="L41" s="444" t="s">
        <v>1468</v>
      </c>
    </row>
    <row r="42" spans="2:12" ht="77.25" thickBot="1" x14ac:dyDescent="0.3">
      <c r="B42" s="812" t="s">
        <v>2252</v>
      </c>
      <c r="C42" s="444" t="s">
        <v>1445</v>
      </c>
      <c r="D42" s="630" t="s">
        <v>2253</v>
      </c>
      <c r="E42" s="630" t="s">
        <v>2254</v>
      </c>
      <c r="F42" s="631">
        <v>44470</v>
      </c>
      <c r="G42" s="631">
        <v>44531</v>
      </c>
      <c r="H42" s="444" t="s">
        <v>2255</v>
      </c>
      <c r="I42" s="444" t="s">
        <v>2255</v>
      </c>
      <c r="J42" s="444" t="s">
        <v>1446</v>
      </c>
      <c r="K42" s="444" t="s">
        <v>1447</v>
      </c>
      <c r="L42" s="444" t="s">
        <v>2256</v>
      </c>
    </row>
    <row r="43" spans="2:12" ht="141" thickBot="1" x14ac:dyDescent="0.3">
      <c r="B43" s="812" t="s">
        <v>2257</v>
      </c>
      <c r="C43" s="444" t="s">
        <v>1445</v>
      </c>
      <c r="D43" s="630" t="s">
        <v>2258</v>
      </c>
      <c r="E43" s="630" t="s">
        <v>2259</v>
      </c>
      <c r="F43" s="631">
        <v>44490</v>
      </c>
      <c r="G43" s="631">
        <v>44553</v>
      </c>
      <c r="H43" s="444" t="s">
        <v>2260</v>
      </c>
      <c r="I43" s="444" t="s">
        <v>2260</v>
      </c>
      <c r="J43" s="444" t="s">
        <v>1446</v>
      </c>
      <c r="K43" s="444" t="s">
        <v>1447</v>
      </c>
      <c r="L43" s="444" t="s">
        <v>1468</v>
      </c>
    </row>
    <row r="44" spans="2:12" ht="141" thickBot="1" x14ac:dyDescent="0.3">
      <c r="B44" s="812" t="s">
        <v>2261</v>
      </c>
      <c r="C44" s="444" t="s">
        <v>1445</v>
      </c>
      <c r="D44" s="630" t="s">
        <v>2262</v>
      </c>
      <c r="E44" s="630" t="s">
        <v>2263</v>
      </c>
      <c r="F44" s="631">
        <v>44510</v>
      </c>
      <c r="G44" s="631">
        <v>44571</v>
      </c>
      <c r="H44" s="444" t="s">
        <v>2264</v>
      </c>
      <c r="I44" s="444" t="s">
        <v>2264</v>
      </c>
      <c r="J44" s="444" t="s">
        <v>1446</v>
      </c>
      <c r="K44" s="444" t="s">
        <v>1447</v>
      </c>
      <c r="L44" s="444" t="s">
        <v>1468</v>
      </c>
    </row>
    <row r="45" spans="2:12" ht="115.5" thickBot="1" x14ac:dyDescent="0.3">
      <c r="B45" s="812" t="s">
        <v>2265</v>
      </c>
      <c r="C45" s="444" t="s">
        <v>1445</v>
      </c>
      <c r="D45" s="630" t="s">
        <v>2266</v>
      </c>
      <c r="E45" s="630" t="s">
        <v>2267</v>
      </c>
      <c r="F45" s="631">
        <v>44552</v>
      </c>
      <c r="G45" s="631">
        <v>44614</v>
      </c>
      <c r="H45" s="444" t="s">
        <v>2268</v>
      </c>
      <c r="I45" s="444" t="s">
        <v>2268</v>
      </c>
      <c r="J45" s="444" t="s">
        <v>1446</v>
      </c>
      <c r="K45" s="444" t="s">
        <v>1447</v>
      </c>
      <c r="L45" s="444" t="s">
        <v>1468</v>
      </c>
    </row>
    <row r="46" spans="2:12" ht="126.75" customHeight="1" x14ac:dyDescent="0.25">
      <c r="B46" s="1013" t="s">
        <v>2269</v>
      </c>
      <c r="C46" s="1013" t="s">
        <v>1445</v>
      </c>
      <c r="D46" s="1015" t="s">
        <v>2270</v>
      </c>
      <c r="E46" s="1015" t="s">
        <v>2271</v>
      </c>
      <c r="F46" s="1017">
        <v>44553</v>
      </c>
      <c r="G46" s="1017">
        <v>44615</v>
      </c>
      <c r="H46" s="1013" t="s">
        <v>2272</v>
      </c>
      <c r="I46" s="1013" t="s">
        <v>2272</v>
      </c>
      <c r="J46" s="1013" t="s">
        <v>1446</v>
      </c>
      <c r="K46" s="1013" t="s">
        <v>1447</v>
      </c>
      <c r="L46" s="844" t="s">
        <v>2273</v>
      </c>
    </row>
    <row r="47" spans="2:12" ht="13.5" thickBot="1" x14ac:dyDescent="0.3">
      <c r="B47" s="1014"/>
      <c r="C47" s="1014"/>
      <c r="D47" s="1016"/>
      <c r="E47" s="1016"/>
      <c r="F47" s="1018"/>
      <c r="G47" s="1018"/>
      <c r="H47" s="1014"/>
      <c r="I47" s="1014"/>
      <c r="J47" s="1014"/>
      <c r="K47" s="1014"/>
      <c r="L47" s="444" t="s">
        <v>2274</v>
      </c>
    </row>
    <row r="48" spans="2:12" ht="51.75" thickBot="1" x14ac:dyDescent="0.3">
      <c r="B48" s="833" t="s">
        <v>1762</v>
      </c>
      <c r="C48" s="628" t="s">
        <v>1443</v>
      </c>
      <c r="D48" s="628" t="s">
        <v>1763</v>
      </c>
      <c r="E48" s="628" t="s">
        <v>584</v>
      </c>
      <c r="F48" s="628" t="s">
        <v>1764</v>
      </c>
      <c r="G48" s="628" t="s">
        <v>1765</v>
      </c>
      <c r="H48" s="628" t="s">
        <v>1766</v>
      </c>
      <c r="I48" s="628" t="s">
        <v>1767</v>
      </c>
      <c r="J48" s="628" t="s">
        <v>1351</v>
      </c>
      <c r="K48" s="628" t="s">
        <v>1444</v>
      </c>
      <c r="L48" s="628" t="s">
        <v>1467</v>
      </c>
    </row>
    <row r="49" spans="1:12" ht="13.5" thickBot="1" x14ac:dyDescent="0.3">
      <c r="B49" s="1010" t="s">
        <v>2221</v>
      </c>
      <c r="C49" s="1011"/>
      <c r="D49" s="1011"/>
      <c r="E49" s="1011"/>
      <c r="F49" s="1011"/>
      <c r="G49" s="1011"/>
      <c r="H49" s="1011"/>
      <c r="I49" s="1011"/>
      <c r="J49" s="1011"/>
      <c r="K49" s="1011"/>
      <c r="L49" s="1012"/>
    </row>
    <row r="50" spans="1:12" ht="141" thickBot="1" x14ac:dyDescent="0.3">
      <c r="B50" s="813" t="s">
        <v>2275</v>
      </c>
      <c r="C50" s="632" t="s">
        <v>2169</v>
      </c>
      <c r="D50" s="633" t="s">
        <v>2276</v>
      </c>
      <c r="E50" s="633" t="s">
        <v>2277</v>
      </c>
      <c r="F50" s="634">
        <v>44475</v>
      </c>
      <c r="G50" s="634">
        <v>44477</v>
      </c>
      <c r="H50" s="632" t="s">
        <v>2278</v>
      </c>
      <c r="I50" s="632" t="s">
        <v>2278</v>
      </c>
      <c r="J50" s="444" t="s">
        <v>1446</v>
      </c>
      <c r="K50" s="444" t="s">
        <v>1447</v>
      </c>
      <c r="L50" s="632" t="s">
        <v>2176</v>
      </c>
    </row>
    <row r="51" spans="1:12" ht="102.75" thickBot="1" x14ac:dyDescent="0.3">
      <c r="B51" s="812" t="s">
        <v>2279</v>
      </c>
      <c r="C51" s="444" t="s">
        <v>2169</v>
      </c>
      <c r="D51" s="630" t="s">
        <v>2280</v>
      </c>
      <c r="E51" s="630" t="s">
        <v>2281</v>
      </c>
      <c r="F51" s="631">
        <v>44495</v>
      </c>
      <c r="G51" s="444" t="s">
        <v>2172</v>
      </c>
      <c r="H51" s="444" t="s">
        <v>2282</v>
      </c>
      <c r="I51" s="444" t="s">
        <v>2282</v>
      </c>
      <c r="J51" s="444" t="s">
        <v>1446</v>
      </c>
      <c r="K51" s="444" t="s">
        <v>1447</v>
      </c>
      <c r="L51" s="632" t="s">
        <v>2176</v>
      </c>
    </row>
    <row r="52" spans="1:12" ht="77.25" thickBot="1" x14ac:dyDescent="0.3">
      <c r="B52" s="812" t="s">
        <v>2283</v>
      </c>
      <c r="C52" s="444" t="s">
        <v>2169</v>
      </c>
      <c r="D52" s="630" t="s">
        <v>2284</v>
      </c>
      <c r="E52" s="630" t="s">
        <v>2285</v>
      </c>
      <c r="F52" s="631">
        <v>44537</v>
      </c>
      <c r="G52" s="444" t="s">
        <v>2172</v>
      </c>
      <c r="H52" s="444" t="s">
        <v>2181</v>
      </c>
      <c r="I52" s="444" t="s">
        <v>2181</v>
      </c>
      <c r="J52" s="444" t="s">
        <v>1446</v>
      </c>
      <c r="K52" s="444" t="s">
        <v>1447</v>
      </c>
      <c r="L52" s="632" t="s">
        <v>2176</v>
      </c>
    </row>
    <row r="53" spans="1:12" ht="51" x14ac:dyDescent="0.25">
      <c r="B53" s="1013" t="s">
        <v>2286</v>
      </c>
      <c r="C53" s="1013" t="s">
        <v>2169</v>
      </c>
      <c r="D53" s="1015" t="s">
        <v>2287</v>
      </c>
      <c r="E53" s="629" t="s">
        <v>2288</v>
      </c>
      <c r="F53" s="1017">
        <v>44356</v>
      </c>
      <c r="G53" s="1013" t="s">
        <v>2172</v>
      </c>
      <c r="H53" s="1013" t="s">
        <v>2290</v>
      </c>
      <c r="I53" s="1013" t="s">
        <v>2290</v>
      </c>
      <c r="J53" s="1013" t="s">
        <v>1446</v>
      </c>
      <c r="K53" s="835" t="s">
        <v>2291</v>
      </c>
      <c r="L53" s="1019" t="s">
        <v>2176</v>
      </c>
    </row>
    <row r="54" spans="1:12" ht="128.25" thickBot="1" x14ac:dyDescent="0.3">
      <c r="B54" s="1014"/>
      <c r="C54" s="1014"/>
      <c r="D54" s="1016"/>
      <c r="E54" s="630" t="s">
        <v>2289</v>
      </c>
      <c r="F54" s="1018"/>
      <c r="G54" s="1014"/>
      <c r="H54" s="1014"/>
      <c r="I54" s="1014"/>
      <c r="J54" s="1014"/>
      <c r="K54" s="444" t="s">
        <v>2292</v>
      </c>
      <c r="L54" s="1020"/>
    </row>
    <row r="55" spans="1:12" ht="16.5" x14ac:dyDescent="0.3">
      <c r="B55" s="848" t="s">
        <v>185</v>
      </c>
    </row>
    <row r="56" spans="1:12" x14ac:dyDescent="0.25">
      <c r="B56" s="514"/>
    </row>
    <row r="57" spans="1:12" x14ac:dyDescent="0.25">
      <c r="B57" s="514"/>
    </row>
    <row r="58" spans="1:12" ht="17.25" thickBot="1" x14ac:dyDescent="0.35">
      <c r="A58" s="832"/>
      <c r="B58" s="515" t="s">
        <v>1768</v>
      </c>
    </row>
    <row r="59" spans="1:12" ht="33.75" thickBot="1" x14ac:dyDescent="0.3">
      <c r="B59" s="640" t="s">
        <v>588</v>
      </c>
      <c r="C59" s="405" t="s">
        <v>589</v>
      </c>
      <c r="D59" s="405" t="s">
        <v>590</v>
      </c>
      <c r="E59" s="405" t="s">
        <v>591</v>
      </c>
      <c r="F59" s="405" t="s">
        <v>1987</v>
      </c>
      <c r="G59" s="405" t="s">
        <v>134</v>
      </c>
    </row>
    <row r="60" spans="1:12" ht="13.5" thickBot="1" x14ac:dyDescent="0.3">
      <c r="B60" s="641" t="s">
        <v>592</v>
      </c>
      <c r="C60" s="242" t="s">
        <v>593</v>
      </c>
      <c r="D60" s="68">
        <v>2789772108</v>
      </c>
      <c r="E60" s="68">
        <v>3131138823</v>
      </c>
      <c r="F60" s="68">
        <v>3121124821</v>
      </c>
      <c r="G60" s="532">
        <v>99.68018019749104</v>
      </c>
    </row>
    <row r="61" spans="1:12" ht="13.5" thickBot="1" x14ac:dyDescent="0.3">
      <c r="B61" s="641" t="s">
        <v>594</v>
      </c>
      <c r="C61" s="242" t="s">
        <v>595</v>
      </c>
      <c r="D61" s="68">
        <v>176597876</v>
      </c>
      <c r="E61" s="68">
        <v>173697876</v>
      </c>
      <c r="F61" s="68">
        <v>173592180</v>
      </c>
      <c r="G61" s="532">
        <v>99.939149514988884</v>
      </c>
    </row>
    <row r="62" spans="1:12" ht="13.5" thickBot="1" x14ac:dyDescent="0.3">
      <c r="B62" s="641" t="s">
        <v>596</v>
      </c>
      <c r="C62" s="242" t="s">
        <v>597</v>
      </c>
      <c r="D62" s="68">
        <v>1453409</v>
      </c>
      <c r="E62" s="68">
        <v>515423</v>
      </c>
      <c r="F62" s="68">
        <v>515423</v>
      </c>
      <c r="G62" s="532">
        <v>100</v>
      </c>
    </row>
    <row r="63" spans="1:12" ht="17.25" thickBot="1" x14ac:dyDescent="0.3">
      <c r="B63" s="642" t="s">
        <v>598</v>
      </c>
      <c r="C63" s="243" t="s">
        <v>1090</v>
      </c>
      <c r="D63" s="77">
        <v>1453409</v>
      </c>
      <c r="E63" s="77">
        <v>515423</v>
      </c>
      <c r="F63" s="77">
        <v>515423</v>
      </c>
      <c r="G63" s="533">
        <v>100</v>
      </c>
    </row>
    <row r="64" spans="1:12" s="535" customFormat="1" ht="17.25" thickBot="1" x14ac:dyDescent="0.3">
      <c r="A64" s="636"/>
      <c r="B64" s="641" t="s">
        <v>599</v>
      </c>
      <c r="C64" s="242" t="s">
        <v>600</v>
      </c>
      <c r="D64" s="349">
        <v>162690911</v>
      </c>
      <c r="E64" s="349">
        <v>123297139</v>
      </c>
      <c r="F64" s="349">
        <v>120950600</v>
      </c>
      <c r="G64" s="534">
        <v>98.096842295748644</v>
      </c>
    </row>
    <row r="65" spans="1:7" ht="17.25" thickBot="1" x14ac:dyDescent="0.3">
      <c r="B65" s="642" t="s">
        <v>601</v>
      </c>
      <c r="C65" s="243" t="s">
        <v>1091</v>
      </c>
      <c r="D65" s="77">
        <v>124457931</v>
      </c>
      <c r="E65" s="77">
        <v>112002661</v>
      </c>
      <c r="F65" s="77">
        <v>110514646</v>
      </c>
      <c r="G65" s="533">
        <v>98.671446743573355</v>
      </c>
    </row>
    <row r="66" spans="1:7" ht="17.25" thickBot="1" x14ac:dyDescent="0.3">
      <c r="B66" s="642" t="s">
        <v>602</v>
      </c>
      <c r="C66" s="243" t="s">
        <v>1092</v>
      </c>
      <c r="D66" s="77">
        <v>160000</v>
      </c>
      <c r="E66" s="77">
        <v>141700</v>
      </c>
      <c r="F66" s="77">
        <v>103085</v>
      </c>
      <c r="G66" s="533">
        <v>72.748764996471422</v>
      </c>
    </row>
    <row r="67" spans="1:7" ht="17.25" thickBot="1" x14ac:dyDescent="0.3">
      <c r="B67" s="642" t="s">
        <v>603</v>
      </c>
      <c r="C67" s="243" t="s">
        <v>1625</v>
      </c>
      <c r="D67" s="77">
        <v>15203240</v>
      </c>
      <c r="E67" s="77">
        <v>3182054</v>
      </c>
      <c r="F67" s="77">
        <v>2940966</v>
      </c>
      <c r="G67" s="533">
        <v>92.423510097565909</v>
      </c>
    </row>
    <row r="68" spans="1:7" ht="17.25" thickBot="1" x14ac:dyDescent="0.3">
      <c r="B68" s="642" t="s">
        <v>604</v>
      </c>
      <c r="C68" s="529" t="s">
        <v>1093</v>
      </c>
      <c r="D68" s="77">
        <v>1300000</v>
      </c>
      <c r="E68" s="77">
        <v>1104547</v>
      </c>
      <c r="F68" s="77">
        <v>991500</v>
      </c>
      <c r="G68" s="533">
        <v>89.765306501217239</v>
      </c>
    </row>
    <row r="69" spans="1:7" ht="17.25" thickBot="1" x14ac:dyDescent="0.3">
      <c r="B69" s="642" t="s">
        <v>605</v>
      </c>
      <c r="C69" s="243" t="s">
        <v>1094</v>
      </c>
      <c r="D69" s="77">
        <v>21569740</v>
      </c>
      <c r="E69" s="77">
        <v>6866177</v>
      </c>
      <c r="F69" s="77">
        <v>6400403</v>
      </c>
      <c r="G69" s="533">
        <v>93.216399752001735</v>
      </c>
    </row>
    <row r="70" spans="1:7" s="535" customFormat="1" ht="17.25" thickBot="1" x14ac:dyDescent="0.3">
      <c r="A70" s="636"/>
      <c r="B70" s="641" t="s">
        <v>606</v>
      </c>
      <c r="C70" s="242" t="s">
        <v>607</v>
      </c>
      <c r="D70" s="349">
        <v>1352116618</v>
      </c>
      <c r="E70" s="349">
        <v>1611959728</v>
      </c>
      <c r="F70" s="349">
        <v>1607455187</v>
      </c>
      <c r="G70" s="534">
        <v>99.720554991433389</v>
      </c>
    </row>
    <row r="71" spans="1:7" ht="17.25" thickBot="1" x14ac:dyDescent="0.3">
      <c r="B71" s="642" t="s">
        <v>608</v>
      </c>
      <c r="C71" s="243" t="s">
        <v>1095</v>
      </c>
      <c r="D71" s="77">
        <v>347401760</v>
      </c>
      <c r="E71" s="77">
        <v>419976495</v>
      </c>
      <c r="F71" s="77">
        <v>419567735</v>
      </c>
      <c r="G71" s="533">
        <v>99.90267074351388</v>
      </c>
    </row>
    <row r="72" spans="1:7" ht="17.25" thickBot="1" x14ac:dyDescent="0.3">
      <c r="B72" s="642" t="s">
        <v>609</v>
      </c>
      <c r="C72" s="243" t="s">
        <v>1096</v>
      </c>
      <c r="D72" s="77">
        <v>593273110</v>
      </c>
      <c r="E72" s="77">
        <v>650008323</v>
      </c>
      <c r="F72" s="77">
        <v>649869981</v>
      </c>
      <c r="G72" s="533">
        <v>99.978716887906685</v>
      </c>
    </row>
    <row r="73" spans="1:7" ht="17.25" thickBot="1" x14ac:dyDescent="0.3">
      <c r="B73" s="642" t="s">
        <v>610</v>
      </c>
      <c r="C73" s="243" t="s">
        <v>1097</v>
      </c>
      <c r="D73" s="77">
        <v>48000000</v>
      </c>
      <c r="E73" s="77">
        <v>47993242</v>
      </c>
      <c r="F73" s="77">
        <v>47915042</v>
      </c>
      <c r="G73" s="533">
        <v>99.83706039279447</v>
      </c>
    </row>
    <row r="74" spans="1:7" ht="17.25" thickBot="1" x14ac:dyDescent="0.3">
      <c r="B74" s="642" t="s">
        <v>611</v>
      </c>
      <c r="C74" s="243" t="s">
        <v>1448</v>
      </c>
      <c r="D74" s="77">
        <v>361784961</v>
      </c>
      <c r="E74" s="77">
        <v>416289461</v>
      </c>
      <c r="F74" s="77">
        <v>416289461</v>
      </c>
      <c r="G74" s="533">
        <v>100</v>
      </c>
    </row>
    <row r="75" spans="1:7" ht="17.25" thickBot="1" x14ac:dyDescent="0.3">
      <c r="B75" s="642" t="s">
        <v>612</v>
      </c>
      <c r="C75" s="243" t="s">
        <v>1098</v>
      </c>
      <c r="D75" s="77">
        <v>1656787</v>
      </c>
      <c r="E75" s="77">
        <v>566960</v>
      </c>
      <c r="F75" s="77">
        <v>470613</v>
      </c>
      <c r="G75" s="533">
        <v>83.0063849301538</v>
      </c>
    </row>
    <row r="76" spans="1:7" ht="17.25" thickBot="1" x14ac:dyDescent="0.3">
      <c r="B76" s="643" t="s">
        <v>1449</v>
      </c>
      <c r="C76" s="530" t="s">
        <v>1988</v>
      </c>
      <c r="D76" s="67">
        <v>0</v>
      </c>
      <c r="E76" s="77">
        <v>77125247</v>
      </c>
      <c r="F76" s="77">
        <v>73342355</v>
      </c>
      <c r="G76" s="533">
        <v>95.095131429530468</v>
      </c>
    </row>
    <row r="77" spans="1:7" s="535" customFormat="1" ht="17.25" thickBot="1" x14ac:dyDescent="0.3">
      <c r="A77" s="636"/>
      <c r="B77" s="641" t="s">
        <v>613</v>
      </c>
      <c r="C77" s="528" t="s">
        <v>614</v>
      </c>
      <c r="D77" s="349">
        <v>482204620</v>
      </c>
      <c r="E77" s="349">
        <v>493737883</v>
      </c>
      <c r="F77" s="349">
        <v>493151188</v>
      </c>
      <c r="G77" s="534">
        <v>99.881172780092314</v>
      </c>
    </row>
    <row r="78" spans="1:7" s="535" customFormat="1" ht="17.25" thickBot="1" x14ac:dyDescent="0.3">
      <c r="A78" s="636"/>
      <c r="B78" s="641" t="s">
        <v>615</v>
      </c>
      <c r="C78" s="528" t="s">
        <v>616</v>
      </c>
      <c r="D78" s="349">
        <v>5550000</v>
      </c>
      <c r="E78" s="349">
        <v>104973835</v>
      </c>
      <c r="F78" s="349">
        <v>103207228</v>
      </c>
      <c r="G78" s="534">
        <v>98.317097779651476</v>
      </c>
    </row>
    <row r="79" spans="1:7" ht="17.25" thickBot="1" x14ac:dyDescent="0.3">
      <c r="B79" s="642" t="s">
        <v>617</v>
      </c>
      <c r="C79" s="529" t="s">
        <v>1099</v>
      </c>
      <c r="D79" s="77">
        <v>3050000</v>
      </c>
      <c r="E79" s="77">
        <v>103513200</v>
      </c>
      <c r="F79" s="77">
        <v>102971743</v>
      </c>
      <c r="G79" s="533">
        <v>99.476919851767704</v>
      </c>
    </row>
    <row r="80" spans="1:7" ht="17.25" thickBot="1" x14ac:dyDescent="0.3">
      <c r="B80" s="642" t="s">
        <v>1626</v>
      </c>
      <c r="C80" s="529" t="s">
        <v>1627</v>
      </c>
      <c r="D80" s="77">
        <v>2500000</v>
      </c>
      <c r="E80" s="77">
        <v>1460635</v>
      </c>
      <c r="F80" s="77">
        <v>235485</v>
      </c>
      <c r="G80" s="533">
        <v>16.122097580846688</v>
      </c>
    </row>
    <row r="81" spans="1:7" s="535" customFormat="1" ht="17.25" thickBot="1" x14ac:dyDescent="0.3">
      <c r="A81" s="636"/>
      <c r="B81" s="641" t="s">
        <v>618</v>
      </c>
      <c r="C81" s="528" t="s">
        <v>619</v>
      </c>
      <c r="D81" s="349">
        <v>144020573</v>
      </c>
      <c r="E81" s="349">
        <v>152323338</v>
      </c>
      <c r="F81" s="349">
        <v>151638693</v>
      </c>
      <c r="G81" s="534">
        <v>99.550531777343281</v>
      </c>
    </row>
    <row r="82" spans="1:7" ht="17.25" thickBot="1" x14ac:dyDescent="0.3">
      <c r="B82" s="642" t="s">
        <v>620</v>
      </c>
      <c r="C82" s="530" t="s">
        <v>1100</v>
      </c>
      <c r="D82" s="77">
        <v>26722372</v>
      </c>
      <c r="E82" s="77">
        <v>28462114</v>
      </c>
      <c r="F82" s="77">
        <v>28303525</v>
      </c>
      <c r="G82" s="533">
        <v>99.442806672758039</v>
      </c>
    </row>
    <row r="83" spans="1:7" ht="17.25" thickBot="1" x14ac:dyDescent="0.3">
      <c r="B83" s="642" t="s">
        <v>621</v>
      </c>
      <c r="C83" s="530" t="s">
        <v>1450</v>
      </c>
      <c r="D83" s="77">
        <v>90018541</v>
      </c>
      <c r="E83" s="77">
        <v>100422749</v>
      </c>
      <c r="F83" s="77">
        <v>100079240</v>
      </c>
      <c r="G83" s="533">
        <v>99.65793706762598</v>
      </c>
    </row>
    <row r="84" spans="1:7" ht="17.25" thickBot="1" x14ac:dyDescent="0.3">
      <c r="B84" s="642" t="s">
        <v>622</v>
      </c>
      <c r="C84" s="529" t="s">
        <v>1451</v>
      </c>
      <c r="D84" s="77">
        <v>26279660</v>
      </c>
      <c r="E84" s="77">
        <v>22573413</v>
      </c>
      <c r="F84" s="77">
        <v>22428694</v>
      </c>
      <c r="G84" s="533">
        <v>99.358896237799755</v>
      </c>
    </row>
    <row r="85" spans="1:7" ht="17.25" thickBot="1" x14ac:dyDescent="0.3">
      <c r="B85" s="642" t="s">
        <v>623</v>
      </c>
      <c r="C85" s="529" t="s">
        <v>1101</v>
      </c>
      <c r="D85" s="77">
        <v>1000000</v>
      </c>
      <c r="E85" s="77">
        <v>865062</v>
      </c>
      <c r="F85" s="77">
        <v>827234</v>
      </c>
      <c r="G85" s="533">
        <v>95.627134240089148</v>
      </c>
    </row>
    <row r="86" spans="1:7" s="535" customFormat="1" ht="17.25" thickBot="1" x14ac:dyDescent="0.3">
      <c r="A86" s="636"/>
      <c r="B86" s="641" t="s">
        <v>624</v>
      </c>
      <c r="C86" s="528" t="s">
        <v>625</v>
      </c>
      <c r="D86" s="349">
        <v>155138101</v>
      </c>
      <c r="E86" s="349">
        <v>165138101</v>
      </c>
      <c r="F86" s="349">
        <v>165137878</v>
      </c>
      <c r="G86" s="534">
        <v>99.999864961508791</v>
      </c>
    </row>
    <row r="87" spans="1:7" s="535" customFormat="1" ht="17.25" thickBot="1" x14ac:dyDescent="0.3">
      <c r="A87" s="636"/>
      <c r="B87" s="641" t="s">
        <v>626</v>
      </c>
      <c r="C87" s="536" t="s">
        <v>1989</v>
      </c>
      <c r="D87" s="349">
        <v>310000000</v>
      </c>
      <c r="E87" s="349">
        <v>305495500</v>
      </c>
      <c r="F87" s="349">
        <v>305476444</v>
      </c>
      <c r="G87" s="534">
        <v>99.993762264910615</v>
      </c>
    </row>
    <row r="88" spans="1:7" s="535" customFormat="1" ht="17.25" thickBot="1" x14ac:dyDescent="0.3">
      <c r="A88" s="636"/>
      <c r="B88" s="644" t="s">
        <v>1990</v>
      </c>
      <c r="C88" s="528" t="s">
        <v>1991</v>
      </c>
      <c r="D88" s="349">
        <v>0</v>
      </c>
      <c r="E88" s="349">
        <v>0</v>
      </c>
      <c r="F88" s="349">
        <v>0</v>
      </c>
      <c r="G88" s="534">
        <v>0</v>
      </c>
    </row>
    <row r="89" spans="1:7" ht="17.25" thickBot="1" x14ac:dyDescent="0.3">
      <c r="B89" s="645" t="s">
        <v>1992</v>
      </c>
      <c r="C89" s="529" t="s">
        <v>1993</v>
      </c>
      <c r="D89" s="77">
        <v>0</v>
      </c>
      <c r="E89" s="77">
        <v>0</v>
      </c>
      <c r="F89" s="77">
        <v>0</v>
      </c>
      <c r="G89" s="533">
        <v>0</v>
      </c>
    </row>
    <row r="90" spans="1:7" ht="17.25" thickBot="1" x14ac:dyDescent="0.3">
      <c r="B90" s="645" t="s">
        <v>1994</v>
      </c>
      <c r="C90" s="529" t="s">
        <v>1995</v>
      </c>
      <c r="D90" s="77">
        <v>0</v>
      </c>
      <c r="E90" s="77">
        <v>0</v>
      </c>
      <c r="F90" s="77">
        <v>0</v>
      </c>
      <c r="G90" s="533">
        <v>0</v>
      </c>
    </row>
    <row r="91" spans="1:7" s="535" customFormat="1" ht="17.25" thickBot="1" x14ac:dyDescent="0.3">
      <c r="A91" s="636"/>
      <c r="B91" s="644" t="s">
        <v>627</v>
      </c>
      <c r="C91" s="536" t="s">
        <v>628</v>
      </c>
      <c r="D91" s="349">
        <v>182004119</v>
      </c>
      <c r="E91" s="349">
        <v>214461746</v>
      </c>
      <c r="F91" s="349">
        <v>214416491</v>
      </c>
      <c r="G91" s="534">
        <v>99.978898334624205</v>
      </c>
    </row>
    <row r="92" spans="1:7" s="535" customFormat="1" ht="17.25" thickBot="1" x14ac:dyDescent="0.3">
      <c r="A92" s="636"/>
      <c r="B92" s="644" t="s">
        <v>1996</v>
      </c>
      <c r="C92" s="528" t="s">
        <v>629</v>
      </c>
      <c r="D92" s="349">
        <v>16792414</v>
      </c>
      <c r="E92" s="349">
        <v>21687691</v>
      </c>
      <c r="F92" s="349">
        <v>21681015</v>
      </c>
      <c r="G92" s="534">
        <v>99.96921756216463</v>
      </c>
    </row>
    <row r="93" spans="1:7" ht="17.25" thickBot="1" x14ac:dyDescent="0.3">
      <c r="B93" s="645" t="s">
        <v>1997</v>
      </c>
      <c r="C93" s="529" t="s">
        <v>1102</v>
      </c>
      <c r="D93" s="77">
        <v>16792414</v>
      </c>
      <c r="E93" s="77">
        <v>21687691</v>
      </c>
      <c r="F93" s="77">
        <v>21681015</v>
      </c>
      <c r="G93" s="533">
        <v>99.96921756216463</v>
      </c>
    </row>
    <row r="94" spans="1:7" s="535" customFormat="1" ht="17.25" thickBot="1" x14ac:dyDescent="0.3">
      <c r="A94" s="636"/>
      <c r="B94" s="644" t="s">
        <v>1998</v>
      </c>
      <c r="C94" s="528" t="s">
        <v>1628</v>
      </c>
      <c r="D94" s="349">
        <v>164156380</v>
      </c>
      <c r="E94" s="349">
        <v>191326678</v>
      </c>
      <c r="F94" s="349">
        <v>191311697</v>
      </c>
      <c r="G94" s="534">
        <v>99.992169936698531</v>
      </c>
    </row>
    <row r="95" spans="1:7" ht="13.5" thickBot="1" x14ac:dyDescent="0.3">
      <c r="B95" s="645" t="s">
        <v>630</v>
      </c>
      <c r="C95" s="529" t="s">
        <v>1103</v>
      </c>
      <c r="D95" s="67">
        <v>149188326</v>
      </c>
      <c r="E95" s="67">
        <v>175273821</v>
      </c>
      <c r="F95" s="67">
        <v>175272675</v>
      </c>
      <c r="G95" s="537">
        <v>99.999346165905749</v>
      </c>
    </row>
    <row r="96" spans="1:7" ht="17.25" thickBot="1" x14ac:dyDescent="0.3">
      <c r="B96" s="645" t="s">
        <v>631</v>
      </c>
      <c r="C96" s="529" t="s">
        <v>1104</v>
      </c>
      <c r="D96" s="77">
        <v>14968054</v>
      </c>
      <c r="E96" s="77">
        <v>16052857</v>
      </c>
      <c r="F96" s="77">
        <v>16039022</v>
      </c>
      <c r="G96" s="533">
        <v>99.913815964348274</v>
      </c>
    </row>
    <row r="97" spans="1:7" s="535" customFormat="1" ht="17.25" thickBot="1" x14ac:dyDescent="0.3">
      <c r="A97" s="636"/>
      <c r="B97" s="641" t="s">
        <v>1999</v>
      </c>
      <c r="C97" s="528" t="s">
        <v>1105</v>
      </c>
      <c r="D97" s="349">
        <v>1055325</v>
      </c>
      <c r="E97" s="349">
        <v>1278077</v>
      </c>
      <c r="F97" s="349">
        <v>1254479</v>
      </c>
      <c r="G97" s="534">
        <v>98.153632371132574</v>
      </c>
    </row>
    <row r="98" spans="1:7" ht="17.25" thickBot="1" x14ac:dyDescent="0.3">
      <c r="B98" s="642" t="s">
        <v>632</v>
      </c>
      <c r="C98" s="529" t="s">
        <v>1629</v>
      </c>
      <c r="D98" s="77">
        <v>1055325</v>
      </c>
      <c r="E98" s="77">
        <v>1278077</v>
      </c>
      <c r="F98" s="77">
        <v>1254479</v>
      </c>
      <c r="G98" s="533">
        <v>98.153632371132574</v>
      </c>
    </row>
    <row r="99" spans="1:7" s="535" customFormat="1" ht="17.25" thickBot="1" x14ac:dyDescent="0.3">
      <c r="A99" s="636"/>
      <c r="B99" s="641" t="s">
        <v>2000</v>
      </c>
      <c r="C99" s="528" t="s">
        <v>1630</v>
      </c>
      <c r="D99" s="349">
        <v>0</v>
      </c>
      <c r="E99" s="349">
        <v>169300</v>
      </c>
      <c r="F99" s="349">
        <v>169300</v>
      </c>
      <c r="G99" s="534">
        <v>100</v>
      </c>
    </row>
    <row r="100" spans="1:7" s="535" customFormat="1" ht="17.25" thickBot="1" x14ac:dyDescent="0.3">
      <c r="A100" s="636"/>
      <c r="B100" s="641"/>
      <c r="C100" s="528" t="s">
        <v>1631</v>
      </c>
      <c r="D100" s="349"/>
      <c r="E100" s="349"/>
      <c r="F100" s="349"/>
      <c r="G100" s="534"/>
    </row>
    <row r="101" spans="1:7" s="535" customFormat="1" ht="17.25" thickBot="1" x14ac:dyDescent="0.3">
      <c r="A101" s="636"/>
      <c r="B101" s="641" t="s">
        <v>633</v>
      </c>
      <c r="C101" s="528" t="s">
        <v>634</v>
      </c>
      <c r="D101" s="349">
        <v>287727115</v>
      </c>
      <c r="E101" s="349">
        <v>1698096471</v>
      </c>
      <c r="F101" s="349">
        <v>1695861992</v>
      </c>
      <c r="G101" s="534">
        <v>99.868412717524578</v>
      </c>
    </row>
    <row r="102" spans="1:7" s="535" customFormat="1" ht="17.25" thickBot="1" x14ac:dyDescent="0.3">
      <c r="A102" s="636"/>
      <c r="B102" s="641" t="s">
        <v>635</v>
      </c>
      <c r="C102" s="528" t="s">
        <v>1632</v>
      </c>
      <c r="D102" s="349">
        <v>40421757</v>
      </c>
      <c r="E102" s="349">
        <v>1221140694</v>
      </c>
      <c r="F102" s="349">
        <v>1218906215</v>
      </c>
      <c r="G102" s="534">
        <v>99.817017071744559</v>
      </c>
    </row>
    <row r="103" spans="1:7" ht="17.25" thickBot="1" x14ac:dyDescent="0.3">
      <c r="B103" s="642" t="s">
        <v>636</v>
      </c>
      <c r="C103" s="529" t="s">
        <v>1633</v>
      </c>
      <c r="D103" s="77">
        <v>36472501</v>
      </c>
      <c r="E103" s="77">
        <v>1217929428</v>
      </c>
      <c r="F103" s="77">
        <v>1217783942</v>
      </c>
      <c r="G103" s="533">
        <v>99.988054644492919</v>
      </c>
    </row>
    <row r="104" spans="1:7" s="626" customFormat="1" ht="17.25" thickBot="1" x14ac:dyDescent="0.3">
      <c r="A104" s="627"/>
      <c r="B104" s="646" t="s">
        <v>637</v>
      </c>
      <c r="C104" s="637" t="s">
        <v>1106</v>
      </c>
      <c r="D104" s="638">
        <v>3949256</v>
      </c>
      <c r="E104" s="638">
        <v>3211266</v>
      </c>
      <c r="F104" s="638">
        <v>1122273</v>
      </c>
      <c r="G104" s="639">
        <v>34.947992473996237</v>
      </c>
    </row>
    <row r="105" spans="1:7" s="535" customFormat="1" ht="13.5" thickBot="1" x14ac:dyDescent="0.3">
      <c r="A105" s="636"/>
      <c r="B105" s="641" t="s">
        <v>638</v>
      </c>
      <c r="C105" s="528" t="s">
        <v>639</v>
      </c>
      <c r="D105" s="787">
        <v>247305358</v>
      </c>
      <c r="E105" s="787">
        <v>476955777</v>
      </c>
      <c r="F105" s="787">
        <v>476955777</v>
      </c>
      <c r="G105" s="532">
        <v>100</v>
      </c>
    </row>
    <row r="106" spans="1:7" ht="17.25" thickBot="1" x14ac:dyDescent="0.3">
      <c r="B106" s="642" t="s">
        <v>640</v>
      </c>
      <c r="C106" s="529" t="s">
        <v>1107</v>
      </c>
      <c r="D106" s="77">
        <v>166499765</v>
      </c>
      <c r="E106" s="77">
        <v>309291106</v>
      </c>
      <c r="F106" s="77">
        <v>309291106</v>
      </c>
      <c r="G106" s="533">
        <v>100</v>
      </c>
    </row>
    <row r="107" spans="1:7" ht="17.25" thickBot="1" x14ac:dyDescent="0.3">
      <c r="B107" s="642" t="s">
        <v>641</v>
      </c>
      <c r="C107" s="529" t="s">
        <v>1108</v>
      </c>
      <c r="D107" s="77">
        <v>49689413</v>
      </c>
      <c r="E107" s="77">
        <v>56280898</v>
      </c>
      <c r="F107" s="77">
        <v>56280898</v>
      </c>
      <c r="G107" s="533">
        <v>100</v>
      </c>
    </row>
    <row r="108" spans="1:7" ht="17.25" thickBot="1" x14ac:dyDescent="0.3">
      <c r="B108" s="642" t="s">
        <v>642</v>
      </c>
      <c r="C108" s="529" t="s">
        <v>1109</v>
      </c>
      <c r="D108" s="77">
        <v>9841870</v>
      </c>
      <c r="E108" s="77">
        <v>10922750</v>
      </c>
      <c r="F108" s="77">
        <v>10922750</v>
      </c>
      <c r="G108" s="533">
        <v>100</v>
      </c>
    </row>
    <row r="109" spans="1:7" ht="17.25" thickBot="1" x14ac:dyDescent="0.3">
      <c r="B109" s="642" t="s">
        <v>643</v>
      </c>
      <c r="C109" s="529" t="s">
        <v>1110</v>
      </c>
      <c r="D109" s="77">
        <v>21274310</v>
      </c>
      <c r="E109" s="77">
        <v>18163693</v>
      </c>
      <c r="F109" s="77">
        <v>18163693</v>
      </c>
      <c r="G109" s="533">
        <v>100</v>
      </c>
    </row>
    <row r="110" spans="1:7" ht="17.25" thickBot="1" x14ac:dyDescent="0.3">
      <c r="B110" s="642" t="s">
        <v>2001</v>
      </c>
      <c r="C110" s="529" t="s">
        <v>2002</v>
      </c>
      <c r="D110" s="77">
        <v>0</v>
      </c>
      <c r="E110" s="77">
        <v>82297330</v>
      </c>
      <c r="F110" s="77">
        <v>82297330</v>
      </c>
      <c r="G110" s="533">
        <v>100</v>
      </c>
    </row>
    <row r="111" spans="1:7" ht="17.25" thickBot="1" x14ac:dyDescent="0.3">
      <c r="B111" s="643" t="s">
        <v>2003</v>
      </c>
      <c r="C111" s="530" t="s">
        <v>2004</v>
      </c>
      <c r="D111" s="77">
        <v>0</v>
      </c>
      <c r="E111" s="77">
        <v>0</v>
      </c>
      <c r="F111" s="77">
        <v>0</v>
      </c>
      <c r="G111" s="533">
        <v>0</v>
      </c>
    </row>
    <row r="112" spans="1:7" s="535" customFormat="1" ht="17.25" thickBot="1" x14ac:dyDescent="0.3">
      <c r="A112" s="636"/>
      <c r="B112" s="647"/>
      <c r="C112" s="531" t="s">
        <v>644</v>
      </c>
      <c r="D112" s="349"/>
      <c r="E112" s="349"/>
      <c r="F112" s="349"/>
      <c r="G112" s="534"/>
    </row>
    <row r="113" spans="1:7" s="535" customFormat="1" ht="17.25" thickBot="1" x14ac:dyDescent="0.3">
      <c r="A113" s="636"/>
      <c r="B113" s="647" t="s">
        <v>645</v>
      </c>
      <c r="C113" s="531" t="s">
        <v>1634</v>
      </c>
      <c r="D113" s="349">
        <v>22059372</v>
      </c>
      <c r="E113" s="349">
        <v>26391446</v>
      </c>
      <c r="F113" s="349">
        <v>26390441</v>
      </c>
      <c r="G113" s="534">
        <v>99.996191947951615</v>
      </c>
    </row>
    <row r="114" spans="1:7" s="535" customFormat="1" ht="17.25" thickBot="1" x14ac:dyDescent="0.3">
      <c r="A114" s="636"/>
      <c r="B114" s="647" t="s">
        <v>646</v>
      </c>
      <c r="C114" s="531" t="s">
        <v>1635</v>
      </c>
      <c r="D114" s="349">
        <v>22059372</v>
      </c>
      <c r="E114" s="558">
        <v>26391446</v>
      </c>
      <c r="F114" s="558">
        <v>26390441</v>
      </c>
      <c r="G114" s="534">
        <v>99.996191947951615</v>
      </c>
    </row>
    <row r="115" spans="1:7" ht="17.25" thickBot="1" x14ac:dyDescent="0.3">
      <c r="B115" s="642" t="s">
        <v>647</v>
      </c>
      <c r="C115" s="529" t="s">
        <v>1636</v>
      </c>
      <c r="D115" s="77">
        <v>1110800</v>
      </c>
      <c r="E115" s="77">
        <v>1900820</v>
      </c>
      <c r="F115" s="77">
        <v>1900709</v>
      </c>
      <c r="G115" s="533">
        <v>99.994160414978793</v>
      </c>
    </row>
    <row r="116" spans="1:7" ht="17.25" thickBot="1" x14ac:dyDescent="0.3">
      <c r="B116" s="642" t="s">
        <v>648</v>
      </c>
      <c r="C116" s="529" t="s">
        <v>1637</v>
      </c>
      <c r="D116" s="77">
        <v>983946</v>
      </c>
      <c r="E116" s="77">
        <v>554819</v>
      </c>
      <c r="F116" s="77">
        <v>554819</v>
      </c>
      <c r="G116" s="533">
        <v>100</v>
      </c>
    </row>
    <row r="117" spans="1:7" ht="17.25" thickBot="1" x14ac:dyDescent="0.3">
      <c r="B117" s="642" t="s">
        <v>649</v>
      </c>
      <c r="C117" s="529" t="s">
        <v>1638</v>
      </c>
      <c r="D117" s="77">
        <v>8349484</v>
      </c>
      <c r="E117" s="77">
        <v>14881061</v>
      </c>
      <c r="F117" s="77">
        <v>14880167</v>
      </c>
      <c r="G117" s="533">
        <v>99.993992363850936</v>
      </c>
    </row>
    <row r="118" spans="1:7" ht="17.25" thickBot="1" x14ac:dyDescent="0.3">
      <c r="B118" s="643" t="s">
        <v>1452</v>
      </c>
      <c r="C118" s="530" t="s">
        <v>1453</v>
      </c>
      <c r="D118" s="77">
        <v>3500000</v>
      </c>
      <c r="E118" s="77">
        <v>2145492</v>
      </c>
      <c r="F118" s="77">
        <v>2145492</v>
      </c>
      <c r="G118" s="533">
        <v>100</v>
      </c>
    </row>
    <row r="119" spans="1:7" ht="17.25" thickBot="1" x14ac:dyDescent="0.3">
      <c r="B119" s="643" t="s">
        <v>1454</v>
      </c>
      <c r="C119" s="530" t="s">
        <v>1455</v>
      </c>
      <c r="D119" s="77">
        <v>650000</v>
      </c>
      <c r="E119" s="77">
        <v>179784</v>
      </c>
      <c r="F119" s="77">
        <v>179784</v>
      </c>
      <c r="G119" s="533">
        <v>100</v>
      </c>
    </row>
    <row r="120" spans="1:7" ht="17.25" thickBot="1" x14ac:dyDescent="0.3">
      <c r="B120" s="643" t="s">
        <v>1456</v>
      </c>
      <c r="C120" s="530" t="s">
        <v>1457</v>
      </c>
      <c r="D120" s="77">
        <v>3500000</v>
      </c>
      <c r="E120" s="77">
        <v>2694726</v>
      </c>
      <c r="F120" s="77">
        <v>2694726</v>
      </c>
      <c r="G120" s="533">
        <v>100</v>
      </c>
    </row>
    <row r="121" spans="1:7" ht="17.25" thickBot="1" x14ac:dyDescent="0.3">
      <c r="B121" s="643" t="s">
        <v>1639</v>
      </c>
      <c r="C121" s="530" t="s">
        <v>1640</v>
      </c>
      <c r="D121" s="77">
        <v>1339272</v>
      </c>
      <c r="E121" s="77">
        <v>1615271</v>
      </c>
      <c r="F121" s="77">
        <v>1615271</v>
      </c>
      <c r="G121" s="533">
        <v>100</v>
      </c>
    </row>
    <row r="122" spans="1:7" ht="17.25" thickBot="1" x14ac:dyDescent="0.3">
      <c r="B122" s="643" t="s">
        <v>1641</v>
      </c>
      <c r="C122" s="530" t="s">
        <v>1642</v>
      </c>
      <c r="D122" s="77">
        <v>925870</v>
      </c>
      <c r="E122" s="77">
        <v>1019212</v>
      </c>
      <c r="F122" s="77">
        <v>1019212</v>
      </c>
      <c r="G122" s="533">
        <v>100</v>
      </c>
    </row>
    <row r="123" spans="1:7" ht="17.25" thickBot="1" x14ac:dyDescent="0.3">
      <c r="B123" s="786" t="s">
        <v>1643</v>
      </c>
      <c r="C123" s="530" t="s">
        <v>1644</v>
      </c>
      <c r="D123" s="77">
        <v>1700000</v>
      </c>
      <c r="E123" s="77">
        <v>1400261</v>
      </c>
      <c r="F123" s="77">
        <v>1400261</v>
      </c>
      <c r="G123" s="533">
        <v>100</v>
      </c>
    </row>
    <row r="124" spans="1:7" ht="17.25" thickBot="1" x14ac:dyDescent="0.3">
      <c r="B124" s="648" t="s">
        <v>650</v>
      </c>
      <c r="C124" s="531" t="s">
        <v>1645</v>
      </c>
      <c r="D124" s="349">
        <v>45189</v>
      </c>
      <c r="E124" s="349">
        <v>2544474</v>
      </c>
      <c r="F124" s="349">
        <v>1303989</v>
      </c>
      <c r="G124" s="534">
        <v>51.247880701473072</v>
      </c>
    </row>
    <row r="125" spans="1:7" ht="17.25" thickBot="1" x14ac:dyDescent="0.3">
      <c r="B125" s="648" t="s">
        <v>2005</v>
      </c>
      <c r="C125" s="531" t="s">
        <v>1646</v>
      </c>
      <c r="D125" s="349">
        <v>562000</v>
      </c>
      <c r="E125" s="349">
        <v>565324</v>
      </c>
      <c r="F125" s="349">
        <v>565324</v>
      </c>
      <c r="G125" s="534">
        <v>100</v>
      </c>
    </row>
    <row r="126" spans="1:7" ht="17.25" thickBot="1" x14ac:dyDescent="0.3">
      <c r="B126" s="648" t="s">
        <v>651</v>
      </c>
      <c r="C126" s="531" t="s">
        <v>1111</v>
      </c>
      <c r="D126" s="349">
        <v>50000</v>
      </c>
      <c r="E126" s="349">
        <v>33410</v>
      </c>
      <c r="F126" s="349">
        <v>33410</v>
      </c>
      <c r="G126" s="534">
        <v>100</v>
      </c>
    </row>
    <row r="127" spans="1:7" ht="17.25" thickBot="1" x14ac:dyDescent="0.3">
      <c r="B127" s="648"/>
      <c r="C127" s="531" t="s">
        <v>652</v>
      </c>
      <c r="D127" s="349">
        <v>3282219903</v>
      </c>
      <c r="E127" s="349">
        <v>5073231694</v>
      </c>
      <c r="F127" s="349">
        <v>5059696468</v>
      </c>
      <c r="G127" s="534">
        <v>99.733203078108815</v>
      </c>
    </row>
    <row r="128" spans="1:7" x14ac:dyDescent="0.25">
      <c r="B128" s="849" t="s">
        <v>2293</v>
      </c>
    </row>
  </sheetData>
  <mergeCells count="60">
    <mergeCell ref="B26:L26"/>
    <mergeCell ref="B4:B5"/>
    <mergeCell ref="B29:K29"/>
    <mergeCell ref="B31:B36"/>
    <mergeCell ref="C31:C36"/>
    <mergeCell ref="D31:D36"/>
    <mergeCell ref="F31:F36"/>
    <mergeCell ref="G31:G36"/>
    <mergeCell ref="H31:H36"/>
    <mergeCell ref="I31:I36"/>
    <mergeCell ref="J31:J36"/>
    <mergeCell ref="K31:K36"/>
    <mergeCell ref="L31:L36"/>
    <mergeCell ref="H4:H5"/>
    <mergeCell ref="I4:I5"/>
    <mergeCell ref="J4:J5"/>
    <mergeCell ref="B3:L3"/>
    <mergeCell ref="B10:L10"/>
    <mergeCell ref="B19:L19"/>
    <mergeCell ref="B23:L23"/>
    <mergeCell ref="B7:L7"/>
    <mergeCell ref="B16:L16"/>
    <mergeCell ref="L4:L5"/>
    <mergeCell ref="C4:C5"/>
    <mergeCell ref="D4:D5"/>
    <mergeCell ref="E4:E5"/>
    <mergeCell ref="F4:F5"/>
    <mergeCell ref="G4:G5"/>
    <mergeCell ref="B13:L13"/>
    <mergeCell ref="F39:F40"/>
    <mergeCell ref="G39:G40"/>
    <mergeCell ref="H39:H40"/>
    <mergeCell ref="I39:I40"/>
    <mergeCell ref="J39:J40"/>
    <mergeCell ref="K39:K40"/>
    <mergeCell ref="L39:L40"/>
    <mergeCell ref="B46:B47"/>
    <mergeCell ref="C46:C47"/>
    <mergeCell ref="D46:D47"/>
    <mergeCell ref="E46:E47"/>
    <mergeCell ref="F46:F47"/>
    <mergeCell ref="G46:G47"/>
    <mergeCell ref="H46:H47"/>
    <mergeCell ref="I46:I47"/>
    <mergeCell ref="J46:J47"/>
    <mergeCell ref="K46:K47"/>
    <mergeCell ref="B39:B40"/>
    <mergeCell ref="C39:C40"/>
    <mergeCell ref="D39:D40"/>
    <mergeCell ref="E39:E40"/>
    <mergeCell ref="B49:L49"/>
    <mergeCell ref="B53:B54"/>
    <mergeCell ref="C53:C54"/>
    <mergeCell ref="D53:D54"/>
    <mergeCell ref="F53:F54"/>
    <mergeCell ref="G53:G54"/>
    <mergeCell ref="H53:H54"/>
    <mergeCell ref="I53:I54"/>
    <mergeCell ref="J53:J54"/>
    <mergeCell ref="L53:L5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I121"/>
  <sheetViews>
    <sheetView tabSelected="1" zoomScale="80" zoomScaleNormal="80" workbookViewId="0">
      <selection activeCell="A25" sqref="A25"/>
    </sheetView>
  </sheetViews>
  <sheetFormatPr defaultRowHeight="16.5" x14ac:dyDescent="0.3"/>
  <cols>
    <col min="1" max="1" width="11.85546875" style="98" customWidth="1"/>
    <col min="2" max="2" width="49.85546875" style="3" customWidth="1"/>
    <col min="3" max="3" width="16.7109375" style="3" customWidth="1"/>
    <col min="4" max="4" width="18.85546875" style="3" customWidth="1"/>
    <col min="5" max="5" width="10.7109375" style="3" customWidth="1"/>
    <col min="6" max="6" width="10.7109375" style="3" bestFit="1" customWidth="1"/>
    <col min="7" max="7" width="12" style="3" customWidth="1"/>
    <col min="8" max="8" width="13.7109375" style="3" customWidth="1"/>
    <col min="9" max="9" width="18.42578125" style="3" customWidth="1"/>
    <col min="10" max="10" width="27.28515625" style="3" customWidth="1"/>
    <col min="11" max="11" width="13.85546875" style="3" customWidth="1"/>
    <col min="12" max="12" width="16.85546875" style="3" customWidth="1"/>
    <col min="13" max="13" width="18.5703125" style="3" customWidth="1"/>
    <col min="14" max="16384" width="9.140625" style="3"/>
  </cols>
  <sheetData>
    <row r="2" spans="1:9" ht="17.25" thickBot="1" x14ac:dyDescent="0.35">
      <c r="A2" s="33"/>
      <c r="B2" s="9" t="s">
        <v>1798</v>
      </c>
    </row>
    <row r="3" spans="1:9" x14ac:dyDescent="0.3">
      <c r="B3" s="870" t="s">
        <v>1262</v>
      </c>
      <c r="C3" s="873" t="s">
        <v>1263</v>
      </c>
      <c r="D3" s="874"/>
      <c r="E3" s="874"/>
      <c r="F3" s="874"/>
      <c r="G3" s="874"/>
      <c r="H3" s="875"/>
    </row>
    <row r="4" spans="1:9" x14ac:dyDescent="0.3">
      <c r="B4" s="871"/>
      <c r="C4" s="876" t="s">
        <v>1264</v>
      </c>
      <c r="D4" s="878" t="s">
        <v>1265</v>
      </c>
      <c r="E4" s="879"/>
      <c r="F4" s="879"/>
      <c r="G4" s="879"/>
      <c r="H4" s="880"/>
    </row>
    <row r="5" spans="1:9" ht="17.25" thickBot="1" x14ac:dyDescent="0.35">
      <c r="B5" s="872"/>
      <c r="C5" s="877"/>
      <c r="D5" s="291">
        <v>0</v>
      </c>
      <c r="E5" s="291">
        <v>1</v>
      </c>
      <c r="F5" s="292">
        <v>2</v>
      </c>
      <c r="G5" s="290" t="s">
        <v>1266</v>
      </c>
      <c r="H5" s="293" t="s">
        <v>1267</v>
      </c>
    </row>
    <row r="6" spans="1:9" ht="17.25" thickBot="1" x14ac:dyDescent="0.35">
      <c r="B6" s="377" t="s">
        <v>1268</v>
      </c>
      <c r="C6" s="378" t="s">
        <v>1269</v>
      </c>
      <c r="D6" s="378" t="s">
        <v>1270</v>
      </c>
      <c r="E6" s="378" t="s">
        <v>1271</v>
      </c>
      <c r="F6" s="379" t="s">
        <v>1272</v>
      </c>
      <c r="G6" s="379" t="s">
        <v>1273</v>
      </c>
      <c r="H6" s="379" t="s">
        <v>1274</v>
      </c>
      <c r="I6" s="57"/>
    </row>
    <row r="7" spans="1:9" ht="17.25" thickBot="1" x14ac:dyDescent="0.35">
      <c r="B7" s="377">
        <v>1944</v>
      </c>
      <c r="C7" s="378" t="s">
        <v>1275</v>
      </c>
      <c r="D7" s="378" t="s">
        <v>1270</v>
      </c>
      <c r="E7" s="378" t="s">
        <v>1271</v>
      </c>
      <c r="F7" s="379" t="s">
        <v>1272</v>
      </c>
      <c r="G7" s="379" t="s">
        <v>1273</v>
      </c>
      <c r="H7" s="379" t="s">
        <v>1274</v>
      </c>
      <c r="I7" s="57"/>
    </row>
    <row r="8" spans="1:9" ht="17.25" thickBot="1" x14ac:dyDescent="0.35">
      <c r="B8" s="377">
        <v>1945</v>
      </c>
      <c r="C8" s="378" t="s">
        <v>1276</v>
      </c>
      <c r="D8" s="380" t="s">
        <v>1270</v>
      </c>
      <c r="E8" s="378" t="s">
        <v>1271</v>
      </c>
      <c r="F8" s="379" t="s">
        <v>1272</v>
      </c>
      <c r="G8" s="379" t="s">
        <v>1273</v>
      </c>
      <c r="H8" s="379" t="s">
        <v>1274</v>
      </c>
      <c r="I8" s="57"/>
    </row>
    <row r="9" spans="1:9" ht="17.25" thickBot="1" x14ac:dyDescent="0.35">
      <c r="B9" s="377">
        <v>1946</v>
      </c>
      <c r="C9" s="378" t="s">
        <v>1277</v>
      </c>
      <c r="D9" s="378" t="s">
        <v>1270</v>
      </c>
      <c r="E9" s="378" t="s">
        <v>1271</v>
      </c>
      <c r="F9" s="379" t="s">
        <v>1272</v>
      </c>
      <c r="G9" s="379" t="s">
        <v>1273</v>
      </c>
      <c r="H9" s="379" t="s">
        <v>1274</v>
      </c>
      <c r="I9" s="57"/>
    </row>
    <row r="10" spans="1:9" ht="17.25" thickBot="1" x14ac:dyDescent="0.35">
      <c r="B10" s="377">
        <v>1947</v>
      </c>
      <c r="C10" s="378" t="s">
        <v>1277</v>
      </c>
      <c r="D10" s="378" t="s">
        <v>1278</v>
      </c>
      <c r="E10" s="378" t="s">
        <v>1271</v>
      </c>
      <c r="F10" s="379" t="s">
        <v>1272</v>
      </c>
      <c r="G10" s="379" t="s">
        <v>1273</v>
      </c>
      <c r="H10" s="379" t="s">
        <v>1274</v>
      </c>
      <c r="I10" s="57"/>
    </row>
    <row r="11" spans="1:9" ht="17.25" thickBot="1" x14ac:dyDescent="0.35">
      <c r="B11" s="377">
        <v>1948</v>
      </c>
      <c r="C11" s="378" t="s">
        <v>1277</v>
      </c>
      <c r="D11" s="378" t="s">
        <v>1279</v>
      </c>
      <c r="E11" s="378" t="s">
        <v>1280</v>
      </c>
      <c r="F11" s="379" t="s">
        <v>1272</v>
      </c>
      <c r="G11" s="379" t="s">
        <v>1273</v>
      </c>
      <c r="H11" s="379" t="s">
        <v>1274</v>
      </c>
      <c r="I11" s="57"/>
    </row>
    <row r="12" spans="1:9" ht="17.25" thickBot="1" x14ac:dyDescent="0.35">
      <c r="B12" s="377">
        <v>1949</v>
      </c>
      <c r="C12" s="378" t="s">
        <v>1277</v>
      </c>
      <c r="D12" s="378" t="s">
        <v>1281</v>
      </c>
      <c r="E12" s="378" t="s">
        <v>1282</v>
      </c>
      <c r="F12" s="379" t="s">
        <v>1283</v>
      </c>
      <c r="G12" s="379" t="s">
        <v>1273</v>
      </c>
      <c r="H12" s="379" t="s">
        <v>1274</v>
      </c>
      <c r="I12" s="57"/>
    </row>
    <row r="13" spans="1:9" ht="17.25" thickBot="1" x14ac:dyDescent="0.35">
      <c r="B13" s="377">
        <v>1950</v>
      </c>
      <c r="C13" s="378" t="s">
        <v>1277</v>
      </c>
      <c r="D13" s="378" t="s">
        <v>1269</v>
      </c>
      <c r="E13" s="378" t="s">
        <v>1284</v>
      </c>
      <c r="F13" s="379" t="s">
        <v>1285</v>
      </c>
      <c r="G13" s="379" t="s">
        <v>1286</v>
      </c>
      <c r="H13" s="379" t="s">
        <v>1274</v>
      </c>
      <c r="I13" s="57"/>
    </row>
    <row r="14" spans="1:9" ht="17.25" thickBot="1" x14ac:dyDescent="0.35">
      <c r="B14" s="377">
        <v>1951</v>
      </c>
      <c r="C14" s="378" t="s">
        <v>1277</v>
      </c>
      <c r="D14" s="378" t="s">
        <v>1275</v>
      </c>
      <c r="E14" s="378" t="s">
        <v>1287</v>
      </c>
      <c r="F14" s="379" t="s">
        <v>1288</v>
      </c>
      <c r="G14" s="379" t="s">
        <v>1289</v>
      </c>
      <c r="H14" s="379" t="s">
        <v>1290</v>
      </c>
      <c r="I14" s="57"/>
    </row>
    <row r="15" spans="1:9" ht="17.25" thickBot="1" x14ac:dyDescent="0.35">
      <c r="B15" s="377">
        <v>1952</v>
      </c>
      <c r="C15" s="378" t="s">
        <v>1277</v>
      </c>
      <c r="D15" s="378" t="s">
        <v>1276</v>
      </c>
      <c r="E15" s="378" t="s">
        <v>1291</v>
      </c>
      <c r="F15" s="379" t="s">
        <v>1292</v>
      </c>
      <c r="G15" s="379" t="s">
        <v>1293</v>
      </c>
      <c r="H15" s="379" t="s">
        <v>1294</v>
      </c>
      <c r="I15" s="57"/>
    </row>
    <row r="16" spans="1:9" ht="17.25" thickBot="1" x14ac:dyDescent="0.35">
      <c r="B16" s="377">
        <v>1953</v>
      </c>
      <c r="C16" s="378" t="s">
        <v>1277</v>
      </c>
      <c r="D16" s="378" t="s">
        <v>1277</v>
      </c>
      <c r="E16" s="378" t="s">
        <v>1295</v>
      </c>
      <c r="F16" s="379" t="s">
        <v>1296</v>
      </c>
      <c r="G16" s="379" t="s">
        <v>1270</v>
      </c>
      <c r="H16" s="379" t="s">
        <v>1297</v>
      </c>
      <c r="I16" s="57"/>
    </row>
    <row r="17" spans="1:9" ht="17.25" thickBot="1" x14ac:dyDescent="0.35">
      <c r="B17" s="377">
        <v>1954</v>
      </c>
      <c r="C17" s="378" t="s">
        <v>1277</v>
      </c>
      <c r="D17" s="378" t="s">
        <v>1277</v>
      </c>
      <c r="E17" s="378" t="s">
        <v>1298</v>
      </c>
      <c r="F17" s="379" t="s">
        <v>1299</v>
      </c>
      <c r="G17" s="379" t="s">
        <v>1278</v>
      </c>
      <c r="H17" s="379" t="s">
        <v>1271</v>
      </c>
      <c r="I17" s="57"/>
    </row>
    <row r="18" spans="1:9" ht="17.25" thickBot="1" x14ac:dyDescent="0.35">
      <c r="B18" s="377">
        <v>1955</v>
      </c>
      <c r="C18" s="378" t="s">
        <v>1300</v>
      </c>
      <c r="D18" s="378" t="s">
        <v>1300</v>
      </c>
      <c r="E18" s="378" t="s">
        <v>1300</v>
      </c>
      <c r="F18" s="379" t="s">
        <v>1301</v>
      </c>
      <c r="G18" s="379" t="s">
        <v>1279</v>
      </c>
      <c r="H18" s="379" t="s">
        <v>1280</v>
      </c>
      <c r="I18" s="57"/>
    </row>
    <row r="19" spans="1:9" ht="17.25" thickBot="1" x14ac:dyDescent="0.35">
      <c r="B19" s="377">
        <v>1956</v>
      </c>
      <c r="C19" s="378" t="s">
        <v>1302</v>
      </c>
      <c r="D19" s="378" t="s">
        <v>1302</v>
      </c>
      <c r="E19" s="378" t="s">
        <v>1302</v>
      </c>
      <c r="F19" s="379" t="s">
        <v>1303</v>
      </c>
      <c r="G19" s="379" t="s">
        <v>1281</v>
      </c>
      <c r="H19" s="379" t="s">
        <v>1282</v>
      </c>
      <c r="I19" s="57"/>
    </row>
    <row r="20" spans="1:9" ht="17.25" thickBot="1" x14ac:dyDescent="0.35">
      <c r="B20" s="377">
        <v>1957</v>
      </c>
      <c r="C20" s="378" t="s">
        <v>1304</v>
      </c>
      <c r="D20" s="378" t="s">
        <v>1304</v>
      </c>
      <c r="E20" s="378" t="s">
        <v>1304</v>
      </c>
      <c r="F20" s="379" t="s">
        <v>1305</v>
      </c>
      <c r="G20" s="379" t="s">
        <v>1269</v>
      </c>
      <c r="H20" s="379" t="s">
        <v>1284</v>
      </c>
      <c r="I20" s="57"/>
    </row>
    <row r="21" spans="1:9" ht="17.25" thickBot="1" x14ac:dyDescent="0.35">
      <c r="B21" s="377">
        <v>1958</v>
      </c>
      <c r="C21" s="378" t="s">
        <v>1306</v>
      </c>
      <c r="D21" s="378" t="s">
        <v>1306</v>
      </c>
      <c r="E21" s="378" t="s">
        <v>1307</v>
      </c>
      <c r="F21" s="379" t="s">
        <v>1308</v>
      </c>
      <c r="G21" s="379" t="s">
        <v>1275</v>
      </c>
      <c r="H21" s="379" t="s">
        <v>1287</v>
      </c>
      <c r="I21" s="57"/>
    </row>
    <row r="22" spans="1:9" ht="17.25" thickBot="1" x14ac:dyDescent="0.35">
      <c r="B22" s="377">
        <v>1959</v>
      </c>
      <c r="C22" s="378" t="s">
        <v>1309</v>
      </c>
      <c r="D22" s="378" t="s">
        <v>1309</v>
      </c>
      <c r="E22" s="378" t="s">
        <v>1306</v>
      </c>
      <c r="F22" s="379" t="s">
        <v>1310</v>
      </c>
      <c r="G22" s="379" t="s">
        <v>1276</v>
      </c>
      <c r="H22" s="379" t="s">
        <v>1291</v>
      </c>
      <c r="I22" s="57"/>
    </row>
    <row r="23" spans="1:9" ht="17.25" thickBot="1" x14ac:dyDescent="0.35">
      <c r="B23" s="377">
        <v>1960</v>
      </c>
      <c r="C23" s="378" t="s">
        <v>1311</v>
      </c>
      <c r="D23" s="378" t="s">
        <v>1311</v>
      </c>
      <c r="E23" s="378" t="s">
        <v>1309</v>
      </c>
      <c r="F23" s="379" t="s">
        <v>1312</v>
      </c>
      <c r="G23" s="379" t="s">
        <v>1313</v>
      </c>
      <c r="H23" s="379" t="s">
        <v>1295</v>
      </c>
      <c r="I23" s="57"/>
    </row>
    <row r="24" spans="1:9" ht="17.25" thickBot="1" x14ac:dyDescent="0.35">
      <c r="B24" s="377">
        <v>1961</v>
      </c>
      <c r="C24" s="378" t="s">
        <v>1314</v>
      </c>
      <c r="D24" s="378" t="s">
        <v>1314</v>
      </c>
      <c r="E24" s="378" t="s">
        <v>1311</v>
      </c>
      <c r="F24" s="379" t="s">
        <v>1311</v>
      </c>
      <c r="G24" s="379" t="s">
        <v>1315</v>
      </c>
      <c r="H24" s="379" t="s">
        <v>1298</v>
      </c>
      <c r="I24" s="57"/>
    </row>
    <row r="25" spans="1:9" ht="17.25" thickBot="1" x14ac:dyDescent="0.35">
      <c r="B25" s="377">
        <v>1962</v>
      </c>
      <c r="C25" s="378" t="s">
        <v>1316</v>
      </c>
      <c r="D25" s="378" t="s">
        <v>1316</v>
      </c>
      <c r="E25" s="378" t="s">
        <v>1314</v>
      </c>
      <c r="F25" s="379" t="s">
        <v>1311</v>
      </c>
      <c r="G25" s="379" t="s">
        <v>1304</v>
      </c>
      <c r="H25" s="379" t="s">
        <v>1317</v>
      </c>
      <c r="I25" s="57"/>
    </row>
    <row r="26" spans="1:9" ht="17.25" thickBot="1" x14ac:dyDescent="0.35">
      <c r="B26" s="377">
        <v>1963</v>
      </c>
      <c r="C26" s="378" t="s">
        <v>1318</v>
      </c>
      <c r="D26" s="378" t="s">
        <v>1318</v>
      </c>
      <c r="E26" s="378" t="s">
        <v>1316</v>
      </c>
      <c r="F26" s="379" t="s">
        <v>1311</v>
      </c>
      <c r="G26" s="379" t="s">
        <v>1304</v>
      </c>
      <c r="H26" s="379" t="s">
        <v>1319</v>
      </c>
      <c r="I26" s="57"/>
    </row>
    <row r="27" spans="1:9" ht="17.25" thickBot="1" x14ac:dyDescent="0.35">
      <c r="B27" s="377">
        <v>1964</v>
      </c>
      <c r="C27" s="378" t="s">
        <v>1320</v>
      </c>
      <c r="D27" s="378" t="s">
        <v>1320</v>
      </c>
      <c r="E27" s="378" t="s">
        <v>1318</v>
      </c>
      <c r="F27" s="379" t="s">
        <v>1311</v>
      </c>
      <c r="G27" s="379" t="s">
        <v>1304</v>
      </c>
      <c r="H27" s="379" t="s">
        <v>1321</v>
      </c>
      <c r="I27" s="57"/>
    </row>
    <row r="28" spans="1:9" ht="17.25" thickBot="1" x14ac:dyDescent="0.35">
      <c r="B28" s="377">
        <v>1965</v>
      </c>
      <c r="C28" s="378" t="s">
        <v>1322</v>
      </c>
      <c r="D28" s="378" t="s">
        <v>1322</v>
      </c>
      <c r="E28" s="378" t="s">
        <v>1318</v>
      </c>
      <c r="F28" s="379" t="s">
        <v>1311</v>
      </c>
      <c r="G28" s="379" t="s">
        <v>1304</v>
      </c>
      <c r="H28" s="379" t="s">
        <v>1304</v>
      </c>
      <c r="I28" s="57"/>
    </row>
    <row r="29" spans="1:9" ht="17.25" thickBot="1" x14ac:dyDescent="0.35">
      <c r="B29" s="377" t="s">
        <v>1323</v>
      </c>
      <c r="C29" s="378" t="s">
        <v>1324</v>
      </c>
      <c r="D29" s="378" t="s">
        <v>1324</v>
      </c>
      <c r="E29" s="378" t="s">
        <v>1318</v>
      </c>
      <c r="F29" s="379" t="s">
        <v>1311</v>
      </c>
      <c r="G29" s="379" t="s">
        <v>1304</v>
      </c>
      <c r="H29" s="379" t="s">
        <v>1304</v>
      </c>
      <c r="I29" s="57"/>
    </row>
    <row r="30" spans="1:9" x14ac:dyDescent="0.3">
      <c r="B30" s="5" t="s">
        <v>8</v>
      </c>
    </row>
    <row r="32" spans="1:9" ht="17.25" thickBot="1" x14ac:dyDescent="0.35">
      <c r="A32" s="33"/>
      <c r="B32" s="9" t="s">
        <v>1325</v>
      </c>
    </row>
    <row r="33" spans="2:4" ht="66.75" thickBot="1" x14ac:dyDescent="0.35">
      <c r="B33" s="83" t="s">
        <v>1259</v>
      </c>
      <c r="C33" s="699" t="s">
        <v>1260</v>
      </c>
      <c r="D33" s="699" t="s">
        <v>1717</v>
      </c>
    </row>
    <row r="34" spans="2:4" ht="50.25" thickBot="1" x14ac:dyDescent="0.35">
      <c r="B34" s="556">
        <v>30</v>
      </c>
      <c r="C34" s="64" t="s">
        <v>1718</v>
      </c>
      <c r="D34" s="64">
        <v>334.3</v>
      </c>
    </row>
    <row r="35" spans="2:4" ht="50.25" thickBot="1" x14ac:dyDescent="0.35">
      <c r="B35" s="556">
        <v>31</v>
      </c>
      <c r="C35" s="64" t="s">
        <v>1718</v>
      </c>
      <c r="D35" s="64">
        <v>338.5</v>
      </c>
    </row>
    <row r="36" spans="2:4" ht="50.25" thickBot="1" x14ac:dyDescent="0.35">
      <c r="B36" s="556">
        <v>32</v>
      </c>
      <c r="C36" s="64" t="s">
        <v>1718</v>
      </c>
      <c r="D36" s="64">
        <v>342.7</v>
      </c>
    </row>
    <row r="37" spans="2:4" ht="50.25" thickBot="1" x14ac:dyDescent="0.35">
      <c r="B37" s="556">
        <v>33</v>
      </c>
      <c r="C37" s="64" t="s">
        <v>1718</v>
      </c>
      <c r="D37" s="64">
        <v>347</v>
      </c>
    </row>
    <row r="38" spans="2:4" ht="50.25" thickBot="1" x14ac:dyDescent="0.35">
      <c r="B38" s="556">
        <v>34</v>
      </c>
      <c r="C38" s="64" t="s">
        <v>1718</v>
      </c>
      <c r="D38" s="64">
        <v>351.2</v>
      </c>
    </row>
    <row r="39" spans="2:4" ht="50.25" thickBot="1" x14ac:dyDescent="0.35">
      <c r="B39" s="556">
        <v>35</v>
      </c>
      <c r="C39" s="64" t="s">
        <v>1718</v>
      </c>
      <c r="D39" s="64">
        <v>355.4</v>
      </c>
    </row>
    <row r="40" spans="2:4" ht="50.25" thickBot="1" x14ac:dyDescent="0.35">
      <c r="B40" s="556">
        <v>36</v>
      </c>
      <c r="C40" s="64" t="s">
        <v>1718</v>
      </c>
      <c r="D40" s="64">
        <v>359.6</v>
      </c>
    </row>
    <row r="41" spans="2:4" ht="50.25" thickBot="1" x14ac:dyDescent="0.35">
      <c r="B41" s="556">
        <v>37</v>
      </c>
      <c r="C41" s="64" t="s">
        <v>1718</v>
      </c>
      <c r="D41" s="64">
        <v>363.8</v>
      </c>
    </row>
    <row r="42" spans="2:4" ht="50.25" thickBot="1" x14ac:dyDescent="0.35">
      <c r="B42" s="556">
        <v>38</v>
      </c>
      <c r="C42" s="64" t="s">
        <v>1718</v>
      </c>
      <c r="D42" s="64">
        <v>368</v>
      </c>
    </row>
    <row r="43" spans="2:4" ht="50.25" thickBot="1" x14ac:dyDescent="0.35">
      <c r="B43" s="556">
        <v>39</v>
      </c>
      <c r="C43" s="64" t="s">
        <v>1718</v>
      </c>
      <c r="D43" s="64">
        <v>372.2</v>
      </c>
    </row>
    <row r="44" spans="2:4" ht="50.25" thickBot="1" x14ac:dyDescent="0.35">
      <c r="B44" s="556">
        <v>40</v>
      </c>
      <c r="C44" s="64" t="s">
        <v>1718</v>
      </c>
      <c r="D44" s="64">
        <v>378.5</v>
      </c>
    </row>
    <row r="45" spans="2:4" ht="50.25" thickBot="1" x14ac:dyDescent="0.35">
      <c r="B45" s="556">
        <v>41</v>
      </c>
      <c r="C45" s="64" t="s">
        <v>1718</v>
      </c>
      <c r="D45" s="64">
        <v>384.8</v>
      </c>
    </row>
    <row r="46" spans="2:4" ht="50.25" thickBot="1" x14ac:dyDescent="0.35">
      <c r="B46" s="556">
        <v>42</v>
      </c>
      <c r="C46" s="64" t="s">
        <v>1718</v>
      </c>
      <c r="D46" s="64">
        <v>391.1</v>
      </c>
    </row>
    <row r="47" spans="2:4" ht="50.25" thickBot="1" x14ac:dyDescent="0.35">
      <c r="B47" s="556">
        <v>43</v>
      </c>
      <c r="C47" s="64" t="s">
        <v>1718</v>
      </c>
      <c r="D47" s="64">
        <v>397.4</v>
      </c>
    </row>
    <row r="48" spans="2:4" ht="50.25" thickBot="1" x14ac:dyDescent="0.35">
      <c r="B48" s="556">
        <v>44</v>
      </c>
      <c r="C48" s="64" t="s">
        <v>1718</v>
      </c>
      <c r="D48" s="64">
        <v>403.7</v>
      </c>
    </row>
    <row r="49" spans="1:6" ht="50.25" thickBot="1" x14ac:dyDescent="0.35">
      <c r="B49" s="556" t="s">
        <v>1261</v>
      </c>
      <c r="C49" s="64" t="s">
        <v>1718</v>
      </c>
      <c r="D49" s="64">
        <v>410</v>
      </c>
    </row>
    <row r="50" spans="1:6" x14ac:dyDescent="0.3">
      <c r="B50" s="55" t="s">
        <v>185</v>
      </c>
      <c r="C50" s="708"/>
      <c r="D50" s="708"/>
    </row>
    <row r="51" spans="1:6" x14ac:dyDescent="0.3">
      <c r="B51" s="55" t="s">
        <v>1327</v>
      </c>
      <c r="C51" s="57"/>
      <c r="D51" s="57"/>
      <c r="E51" s="57"/>
    </row>
    <row r="52" spans="1:6" x14ac:dyDescent="0.3">
      <c r="B52" s="5" t="s">
        <v>1799</v>
      </c>
    </row>
    <row r="54" spans="1:6" ht="17.25" thickBot="1" x14ac:dyDescent="0.35">
      <c r="A54" s="33"/>
      <c r="B54" s="6" t="s">
        <v>1800</v>
      </c>
    </row>
    <row r="55" spans="1:6" ht="49.5" x14ac:dyDescent="0.3">
      <c r="B55" s="884" t="s">
        <v>1</v>
      </c>
      <c r="C55" s="700" t="s">
        <v>2</v>
      </c>
      <c r="D55" s="700" t="s">
        <v>3</v>
      </c>
      <c r="E55" s="884" t="s">
        <v>1801</v>
      </c>
      <c r="F55" s="700" t="s">
        <v>3</v>
      </c>
    </row>
    <row r="56" spans="1:6" ht="17.25" thickBot="1" x14ac:dyDescent="0.35">
      <c r="B56" s="885"/>
      <c r="C56" s="701" t="s">
        <v>1802</v>
      </c>
      <c r="D56" s="701" t="s">
        <v>1803</v>
      </c>
      <c r="E56" s="885"/>
      <c r="F56" s="701" t="s">
        <v>1803</v>
      </c>
    </row>
    <row r="57" spans="1:6" ht="17.25" thickBot="1" x14ac:dyDescent="0.35">
      <c r="B57" s="376" t="s">
        <v>4</v>
      </c>
      <c r="C57" s="62">
        <v>2205283</v>
      </c>
      <c r="D57" s="63">
        <v>1.1950000000000001</v>
      </c>
      <c r="E57" s="64">
        <v>321.7</v>
      </c>
      <c r="F57" s="567">
        <v>1.0189999999999999</v>
      </c>
    </row>
    <row r="58" spans="1:6" ht="17.25" thickBot="1" x14ac:dyDescent="0.35">
      <c r="B58" s="557" t="s">
        <v>1719</v>
      </c>
      <c r="C58" s="62">
        <v>791211</v>
      </c>
      <c r="D58" s="63">
        <v>3.375</v>
      </c>
      <c r="E58" s="64">
        <v>229.4</v>
      </c>
      <c r="F58" s="567">
        <v>1.4850000000000001</v>
      </c>
    </row>
    <row r="59" spans="1:6" ht="17.25" thickBot="1" x14ac:dyDescent="0.35">
      <c r="B59" s="376" t="s">
        <v>5</v>
      </c>
      <c r="C59" s="62">
        <v>338627</v>
      </c>
      <c r="D59" s="63">
        <v>0.58099999999999996</v>
      </c>
      <c r="E59" s="64">
        <v>187.3</v>
      </c>
      <c r="F59" s="567">
        <v>0.70499999999999996</v>
      </c>
    </row>
    <row r="60" spans="1:6" ht="17.25" thickBot="1" x14ac:dyDescent="0.35">
      <c r="B60" s="557" t="s">
        <v>1719</v>
      </c>
      <c r="C60" s="62">
        <v>314525</v>
      </c>
      <c r="D60" s="63">
        <v>0.65400000000000003</v>
      </c>
      <c r="E60" s="64">
        <v>188.8</v>
      </c>
      <c r="F60" s="567">
        <v>0.64</v>
      </c>
    </row>
    <row r="61" spans="1:6" ht="17.25" thickBot="1" x14ac:dyDescent="0.35">
      <c r="B61" s="557" t="s">
        <v>1804</v>
      </c>
      <c r="C61" s="62">
        <v>2419</v>
      </c>
      <c r="D61" s="64" t="s">
        <v>1343</v>
      </c>
      <c r="E61" s="64">
        <v>412.7</v>
      </c>
      <c r="F61" s="567" t="s">
        <v>1343</v>
      </c>
    </row>
    <row r="62" spans="1:6" ht="17.25" thickBot="1" x14ac:dyDescent="0.35">
      <c r="B62" s="376" t="s">
        <v>7</v>
      </c>
      <c r="C62" s="62">
        <v>383881</v>
      </c>
      <c r="D62" s="63">
        <v>0.96799999999999997</v>
      </c>
      <c r="E62" s="64">
        <v>824.5</v>
      </c>
      <c r="F62" s="567">
        <v>1.0589999999999999</v>
      </c>
    </row>
    <row r="63" spans="1:6" ht="17.25" thickBot="1" x14ac:dyDescent="0.35">
      <c r="B63" s="376" t="s">
        <v>1805</v>
      </c>
      <c r="C63" s="62">
        <v>158193</v>
      </c>
      <c r="D63" s="63" t="s">
        <v>1343</v>
      </c>
      <c r="E63" s="64">
        <v>202.2</v>
      </c>
      <c r="F63" s="567" t="s">
        <v>1343</v>
      </c>
    </row>
    <row r="64" spans="1:6" ht="17.25" thickBot="1" x14ac:dyDescent="0.35">
      <c r="B64" s="376" t="s">
        <v>6</v>
      </c>
      <c r="C64" s="64">
        <v>440</v>
      </c>
      <c r="D64" s="63">
        <v>0.82699999999999996</v>
      </c>
      <c r="E64" s="64">
        <v>142.1</v>
      </c>
      <c r="F64" s="567">
        <v>1.2170000000000001</v>
      </c>
    </row>
    <row r="65" spans="1:6" x14ac:dyDescent="0.3">
      <c r="B65" s="5" t="s">
        <v>8</v>
      </c>
    </row>
    <row r="66" spans="1:6" x14ac:dyDescent="0.3">
      <c r="B66" s="9"/>
    </row>
    <row r="69" spans="1:6" s="59" customFormat="1" ht="17.25" thickBot="1" x14ac:dyDescent="0.35">
      <c r="A69" s="33"/>
      <c r="B69" s="6" t="s">
        <v>1806</v>
      </c>
    </row>
    <row r="70" spans="1:6" s="59" customFormat="1" ht="38.25" customHeight="1" thickBot="1" x14ac:dyDescent="0.35">
      <c r="A70" s="402"/>
      <c r="B70" s="66" t="s">
        <v>9</v>
      </c>
      <c r="C70" s="881" t="s">
        <v>10</v>
      </c>
      <c r="D70" s="882"/>
      <c r="E70" s="881" t="s">
        <v>11</v>
      </c>
      <c r="F70" s="883"/>
    </row>
    <row r="71" spans="1:6" s="59" customFormat="1" ht="17.25" thickBot="1" x14ac:dyDescent="0.35">
      <c r="A71" s="402"/>
      <c r="B71" s="559"/>
      <c r="C71" s="560">
        <v>44196</v>
      </c>
      <c r="D71" s="709">
        <v>44561</v>
      </c>
      <c r="E71" s="560">
        <v>44196</v>
      </c>
      <c r="F71" s="560">
        <v>44561</v>
      </c>
    </row>
    <row r="72" spans="1:6" s="59" customFormat="1" ht="17.25" thickBot="1" x14ac:dyDescent="0.35">
      <c r="A72" s="402"/>
      <c r="B72" s="73" t="s">
        <v>12</v>
      </c>
      <c r="C72" s="77">
        <v>1093195</v>
      </c>
      <c r="D72" s="710" t="s">
        <v>1807</v>
      </c>
      <c r="E72" s="71">
        <v>487.4</v>
      </c>
      <c r="F72" s="71">
        <v>505.7</v>
      </c>
    </row>
    <row r="73" spans="1:6" s="59" customFormat="1" ht="17.25" thickBot="1" x14ac:dyDescent="0.35">
      <c r="A73" s="402"/>
      <c r="B73" s="73" t="s">
        <v>1329</v>
      </c>
      <c r="C73" s="77">
        <v>12203</v>
      </c>
      <c r="D73" s="711">
        <v>11992</v>
      </c>
      <c r="E73" s="71">
        <v>474.5</v>
      </c>
      <c r="F73" s="71">
        <v>500.4</v>
      </c>
    </row>
    <row r="74" spans="1:6" s="59" customFormat="1" ht="17.25" thickBot="1" x14ac:dyDescent="0.35">
      <c r="A74" s="402"/>
      <c r="B74" s="73" t="s">
        <v>1330</v>
      </c>
      <c r="C74" s="77">
        <v>233461</v>
      </c>
      <c r="D74" s="711">
        <v>227426</v>
      </c>
      <c r="E74" s="71">
        <v>284.5</v>
      </c>
      <c r="F74" s="71">
        <v>293.10000000000002</v>
      </c>
    </row>
    <row r="75" spans="1:6" s="59" customFormat="1" ht="17.25" thickBot="1" x14ac:dyDescent="0.35">
      <c r="A75" s="402"/>
      <c r="B75" s="73" t="s">
        <v>13</v>
      </c>
      <c r="C75" s="77">
        <v>290680</v>
      </c>
      <c r="D75" s="711">
        <v>288423</v>
      </c>
      <c r="E75" s="71">
        <v>272.5</v>
      </c>
      <c r="F75" s="71">
        <v>282.8</v>
      </c>
    </row>
    <row r="76" spans="1:6" s="59" customFormat="1" ht="17.25" thickBot="1" x14ac:dyDescent="0.35">
      <c r="A76" s="402"/>
      <c r="B76" s="73" t="s">
        <v>14</v>
      </c>
      <c r="C76" s="77">
        <v>49915</v>
      </c>
      <c r="D76" s="711">
        <v>50459</v>
      </c>
      <c r="E76" s="71">
        <v>217.9</v>
      </c>
      <c r="F76" s="71">
        <v>227.6</v>
      </c>
    </row>
    <row r="77" spans="1:6" s="59" customFormat="1" ht="17.25" thickBot="1" x14ac:dyDescent="0.35">
      <c r="A77" s="402"/>
      <c r="B77" s="73" t="s">
        <v>15</v>
      </c>
      <c r="C77" s="77">
        <v>19666</v>
      </c>
      <c r="D77" s="711">
        <v>19075</v>
      </c>
      <c r="E77" s="71">
        <v>142.69999999999999</v>
      </c>
      <c r="F77" s="71">
        <v>148.9</v>
      </c>
    </row>
    <row r="78" spans="1:6" s="59" customFormat="1" ht="17.25" thickBot="1" x14ac:dyDescent="0.35">
      <c r="A78" s="402"/>
      <c r="B78" s="74" t="s">
        <v>16</v>
      </c>
      <c r="C78" s="349">
        <v>1699120</v>
      </c>
      <c r="D78" s="348" t="s">
        <v>1808</v>
      </c>
      <c r="E78" s="558" t="s">
        <v>17</v>
      </c>
      <c r="F78" s="558" t="s">
        <v>17</v>
      </c>
    </row>
    <row r="79" spans="1:6" s="59" customFormat="1" ht="17.25" thickBot="1" x14ac:dyDescent="0.35">
      <c r="A79" s="402"/>
      <c r="B79" s="229" t="s">
        <v>18</v>
      </c>
      <c r="C79" s="71">
        <v>28</v>
      </c>
      <c r="D79" s="710">
        <v>1</v>
      </c>
      <c r="E79" s="71" t="s">
        <v>17</v>
      </c>
      <c r="F79" s="71" t="s">
        <v>17</v>
      </c>
    </row>
    <row r="80" spans="1:6" s="59" customFormat="1" ht="17.25" thickBot="1" x14ac:dyDescent="0.35">
      <c r="A80" s="402"/>
      <c r="B80" s="73" t="s">
        <v>19</v>
      </c>
      <c r="C80" s="77">
        <v>31114</v>
      </c>
      <c r="D80" s="711">
        <v>32295</v>
      </c>
      <c r="E80" s="71" t="s">
        <v>17</v>
      </c>
      <c r="F80" s="71" t="s">
        <v>17</v>
      </c>
    </row>
    <row r="81" spans="1:6" x14ac:dyDescent="0.3">
      <c r="B81" s="5" t="s">
        <v>8</v>
      </c>
    </row>
    <row r="83" spans="1:6" ht="17.25" thickBot="1" x14ac:dyDescent="0.35">
      <c r="A83" s="33"/>
      <c r="B83" s="4" t="s">
        <v>1809</v>
      </c>
    </row>
    <row r="84" spans="1:6" ht="17.25" thickBot="1" x14ac:dyDescent="0.35">
      <c r="B84" s="866" t="s">
        <v>20</v>
      </c>
      <c r="C84" s="868" t="s">
        <v>1168</v>
      </c>
      <c r="D84" s="869"/>
    </row>
    <row r="85" spans="1:6" ht="17.25" thickBot="1" x14ac:dyDescent="0.35">
      <c r="B85" s="867"/>
      <c r="C85" s="702" t="s">
        <v>1615</v>
      </c>
      <c r="D85" s="702" t="s">
        <v>1810</v>
      </c>
    </row>
    <row r="86" spans="1:6" ht="17.25" thickBot="1" x14ac:dyDescent="0.35">
      <c r="B86" s="384" t="s">
        <v>1332</v>
      </c>
      <c r="C86" s="712">
        <v>525.29999999999995</v>
      </c>
      <c r="D86" s="713">
        <v>545.9</v>
      </c>
      <c r="E86" s="57"/>
      <c r="F86" s="57"/>
    </row>
    <row r="87" spans="1:6" ht="17.25" thickBot="1" x14ac:dyDescent="0.35">
      <c r="B87" s="384" t="s">
        <v>1333</v>
      </c>
      <c r="C87" s="710">
        <v>617.1</v>
      </c>
      <c r="D87" s="71">
        <v>640.6</v>
      </c>
      <c r="E87" s="57"/>
      <c r="F87" s="57"/>
    </row>
    <row r="88" spans="1:6" ht="17.25" thickBot="1" x14ac:dyDescent="0.35">
      <c r="B88" s="384" t="s">
        <v>1334</v>
      </c>
      <c r="C88" s="710">
        <v>536.79999999999995</v>
      </c>
      <c r="D88" s="71">
        <v>566.9</v>
      </c>
      <c r="E88" s="57"/>
      <c r="F88" s="57"/>
    </row>
    <row r="89" spans="1:6" ht="17.25" thickBot="1" x14ac:dyDescent="0.35">
      <c r="B89" s="384" t="s">
        <v>1335</v>
      </c>
      <c r="C89" s="710">
        <v>586.6</v>
      </c>
      <c r="D89" s="71">
        <v>622.5</v>
      </c>
      <c r="E89" s="57"/>
      <c r="F89" s="57"/>
    </row>
    <row r="90" spans="1:6" ht="17.25" thickBot="1" x14ac:dyDescent="0.35">
      <c r="B90" s="384" t="s">
        <v>1336</v>
      </c>
      <c r="C90" s="710">
        <v>425.1</v>
      </c>
      <c r="D90" s="71">
        <v>436.6</v>
      </c>
      <c r="E90" s="57"/>
      <c r="F90" s="57"/>
    </row>
    <row r="91" spans="1:6" ht="17.25" thickBot="1" x14ac:dyDescent="0.35">
      <c r="B91" s="384" t="s">
        <v>1337</v>
      </c>
      <c r="C91" s="710">
        <v>446.1</v>
      </c>
      <c r="D91" s="71">
        <v>458</v>
      </c>
      <c r="E91" s="57"/>
      <c r="F91" s="57"/>
    </row>
    <row r="92" spans="1:6" x14ac:dyDescent="0.3">
      <c r="B92" s="55" t="s">
        <v>8</v>
      </c>
      <c r="C92" s="57"/>
      <c r="D92" s="57"/>
      <c r="E92" s="57"/>
      <c r="F92" s="57"/>
    </row>
    <row r="93" spans="1:6" x14ac:dyDescent="0.3">
      <c r="B93" s="55" t="s">
        <v>21</v>
      </c>
      <c r="C93" s="57"/>
      <c r="D93" s="57"/>
      <c r="E93" s="57"/>
      <c r="F93" s="57"/>
    </row>
    <row r="94" spans="1:6" x14ac:dyDescent="0.3">
      <c r="B94" s="5"/>
    </row>
    <row r="95" spans="1:6" ht="17.25" thickBot="1" x14ac:dyDescent="0.35">
      <c r="A95" s="33"/>
      <c r="B95" s="22" t="s">
        <v>1811</v>
      </c>
    </row>
    <row r="96" spans="1:6" ht="83.25" thickBot="1" x14ac:dyDescent="0.35">
      <c r="A96" s="402"/>
      <c r="B96" s="66" t="s">
        <v>20</v>
      </c>
      <c r="C96" s="698" t="s">
        <v>1074</v>
      </c>
      <c r="D96" s="699" t="s">
        <v>1075</v>
      </c>
    </row>
    <row r="97" spans="1:5" ht="17.25" thickBot="1" x14ac:dyDescent="0.35">
      <c r="B97" s="389" t="s">
        <v>305</v>
      </c>
      <c r="C97" s="378">
        <v>361.6</v>
      </c>
      <c r="D97" s="379">
        <v>111.6</v>
      </c>
      <c r="E97" s="57"/>
    </row>
    <row r="98" spans="1:5" ht="17.25" thickBot="1" x14ac:dyDescent="0.35">
      <c r="B98" s="389" t="s">
        <v>1076</v>
      </c>
      <c r="C98" s="378">
        <v>350.1</v>
      </c>
      <c r="D98" s="379">
        <v>127</v>
      </c>
      <c r="E98" s="57"/>
    </row>
    <row r="99" spans="1:5" ht="17.25" thickBot="1" x14ac:dyDescent="0.35">
      <c r="B99" s="389" t="s">
        <v>1077</v>
      </c>
      <c r="C99" s="378">
        <v>300.10000000000002</v>
      </c>
      <c r="D99" s="379">
        <v>115.4</v>
      </c>
      <c r="E99" s="57"/>
    </row>
    <row r="100" spans="1:5" ht="17.25" thickBot="1" x14ac:dyDescent="0.35">
      <c r="B100" s="389" t="s">
        <v>1078</v>
      </c>
      <c r="C100" s="378">
        <v>169.3</v>
      </c>
      <c r="D100" s="379">
        <v>73.099999999999994</v>
      </c>
      <c r="E100" s="57"/>
    </row>
    <row r="101" spans="1:5" ht="17.25" thickBot="1" x14ac:dyDescent="0.35">
      <c r="B101" s="389" t="s">
        <v>1079</v>
      </c>
      <c r="C101" s="378">
        <v>230.8</v>
      </c>
      <c r="D101" s="379">
        <v>100.1</v>
      </c>
      <c r="E101" s="57"/>
    </row>
    <row r="102" spans="1:5" ht="17.25" thickBot="1" x14ac:dyDescent="0.35">
      <c r="B102" s="389" t="s">
        <v>1080</v>
      </c>
      <c r="C102" s="378">
        <v>107.7</v>
      </c>
      <c r="D102" s="379">
        <v>53.9</v>
      </c>
      <c r="E102" s="57"/>
    </row>
    <row r="103" spans="1:5" x14ac:dyDescent="0.3">
      <c r="B103" s="60" t="s">
        <v>1167</v>
      </c>
    </row>
    <row r="105" spans="1:5" ht="17.25" thickBot="1" x14ac:dyDescent="0.35">
      <c r="A105" s="33"/>
      <c r="B105" s="6" t="s">
        <v>1812</v>
      </c>
    </row>
    <row r="106" spans="1:5" ht="99.75" thickBot="1" x14ac:dyDescent="0.35">
      <c r="B106" s="66" t="s">
        <v>22</v>
      </c>
      <c r="C106" s="699" t="s">
        <v>23</v>
      </c>
      <c r="D106" s="699" t="s">
        <v>24</v>
      </c>
      <c r="E106" s="699" t="s">
        <v>25</v>
      </c>
    </row>
    <row r="107" spans="1:5" ht="17.25" thickBot="1" x14ac:dyDescent="0.35">
      <c r="B107" s="384" t="s">
        <v>26</v>
      </c>
      <c r="C107" s="378">
        <v>83</v>
      </c>
      <c r="D107" s="390">
        <v>2300.4</v>
      </c>
      <c r="E107" s="714">
        <v>192.7</v>
      </c>
    </row>
    <row r="108" spans="1:5" ht="17.25" thickBot="1" x14ac:dyDescent="0.35">
      <c r="B108" s="384" t="s">
        <v>27</v>
      </c>
      <c r="C108" s="378">
        <v>58</v>
      </c>
      <c r="D108" s="390">
        <v>1793.4</v>
      </c>
      <c r="E108" s="714">
        <v>103.8</v>
      </c>
    </row>
    <row r="109" spans="1:5" ht="17.25" thickBot="1" x14ac:dyDescent="0.35">
      <c r="B109" s="384" t="s">
        <v>28</v>
      </c>
      <c r="C109" s="378">
        <v>131</v>
      </c>
      <c r="D109" s="390">
        <v>1920.6</v>
      </c>
      <c r="E109" s="714">
        <v>250.2</v>
      </c>
    </row>
    <row r="110" spans="1:5" ht="17.25" thickBot="1" x14ac:dyDescent="0.35">
      <c r="B110" s="384" t="s">
        <v>29</v>
      </c>
      <c r="C110" s="378">
        <v>258</v>
      </c>
      <c r="D110" s="390">
        <v>1989.8</v>
      </c>
      <c r="E110" s="714">
        <v>513.4</v>
      </c>
    </row>
    <row r="111" spans="1:5" ht="17.25" thickBot="1" x14ac:dyDescent="0.35">
      <c r="B111" s="384" t="s">
        <v>30</v>
      </c>
      <c r="C111" s="378">
        <v>63</v>
      </c>
      <c r="D111" s="390">
        <v>2317.3000000000002</v>
      </c>
      <c r="E111" s="714">
        <v>146</v>
      </c>
    </row>
    <row r="112" spans="1:5" ht="17.25" thickBot="1" x14ac:dyDescent="0.35">
      <c r="B112" s="384" t="s">
        <v>31</v>
      </c>
      <c r="C112" s="378">
        <v>97</v>
      </c>
      <c r="D112" s="390">
        <v>2042.18</v>
      </c>
      <c r="E112" s="714">
        <v>200.1</v>
      </c>
    </row>
    <row r="113" spans="2:5" ht="17.25" thickBot="1" x14ac:dyDescent="0.35">
      <c r="B113" s="384" t="s">
        <v>32</v>
      </c>
      <c r="C113" s="378">
        <v>66</v>
      </c>
      <c r="D113" s="390">
        <v>2965.9</v>
      </c>
      <c r="E113" s="714">
        <v>195.8</v>
      </c>
    </row>
    <row r="114" spans="2:5" ht="17.25" thickBot="1" x14ac:dyDescent="0.35">
      <c r="B114" s="384" t="s">
        <v>33</v>
      </c>
      <c r="C114" s="378">
        <v>131</v>
      </c>
      <c r="D114" s="390">
        <v>2201.6999999999998</v>
      </c>
      <c r="E114" s="714">
        <v>290.60000000000002</v>
      </c>
    </row>
    <row r="115" spans="2:5" ht="17.25" thickBot="1" x14ac:dyDescent="0.35">
      <c r="B115" s="384" t="s">
        <v>34</v>
      </c>
      <c r="C115" s="378">
        <v>113</v>
      </c>
      <c r="D115" s="390">
        <v>2385.9</v>
      </c>
      <c r="E115" s="714">
        <v>269.60000000000002</v>
      </c>
    </row>
    <row r="116" spans="2:5" ht="17.25" thickBot="1" x14ac:dyDescent="0.35">
      <c r="B116" s="384" t="s">
        <v>35</v>
      </c>
      <c r="C116" s="378">
        <v>94</v>
      </c>
      <c r="D116" s="390">
        <v>2800.6</v>
      </c>
      <c r="E116" s="714">
        <v>263.3</v>
      </c>
    </row>
    <row r="117" spans="2:5" ht="17.25" thickBot="1" x14ac:dyDescent="0.35">
      <c r="B117" s="384" t="s">
        <v>36</v>
      </c>
      <c r="C117" s="378">
        <v>121</v>
      </c>
      <c r="D117" s="390">
        <v>1752.6</v>
      </c>
      <c r="E117" s="714">
        <v>212.1</v>
      </c>
    </row>
    <row r="118" spans="2:5" ht="17.25" thickBot="1" x14ac:dyDescent="0.35">
      <c r="B118" s="384" t="s">
        <v>37</v>
      </c>
      <c r="C118" s="385">
        <v>80</v>
      </c>
      <c r="D118" s="390">
        <v>2255.4</v>
      </c>
      <c r="E118" s="714">
        <v>180.4</v>
      </c>
    </row>
    <row r="119" spans="2:5" ht="17.25" thickBot="1" x14ac:dyDescent="0.35">
      <c r="B119" s="386" t="s">
        <v>38</v>
      </c>
      <c r="C119" s="387">
        <v>1295</v>
      </c>
      <c r="D119" s="388" t="s">
        <v>1813</v>
      </c>
      <c r="E119" s="615">
        <v>2818</v>
      </c>
    </row>
    <row r="120" spans="2:5" ht="17.25" thickBot="1" x14ac:dyDescent="0.35">
      <c r="B120" s="386" t="s">
        <v>39</v>
      </c>
      <c r="C120" s="388">
        <v>108</v>
      </c>
      <c r="D120" s="391">
        <v>2175.6999999999998</v>
      </c>
      <c r="E120" s="615">
        <v>234.8</v>
      </c>
    </row>
    <row r="121" spans="2:5" x14ac:dyDescent="0.3">
      <c r="B121" s="5" t="s">
        <v>8</v>
      </c>
    </row>
  </sheetData>
  <mergeCells count="10">
    <mergeCell ref="B84:B85"/>
    <mergeCell ref="C84:D84"/>
    <mergeCell ref="B3:B5"/>
    <mergeCell ref="C3:H3"/>
    <mergeCell ref="C4:C5"/>
    <mergeCell ref="D4:H4"/>
    <mergeCell ref="C70:D70"/>
    <mergeCell ref="E70:F70"/>
    <mergeCell ref="B55:B56"/>
    <mergeCell ref="E55:E5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V358"/>
  <sheetViews>
    <sheetView zoomScale="80" zoomScaleNormal="80" zoomScaleSheetLayoutView="100" workbookViewId="0"/>
  </sheetViews>
  <sheetFormatPr defaultColWidth="9.140625" defaultRowHeight="16.5" x14ac:dyDescent="0.3"/>
  <cols>
    <col min="1" max="1" width="11.28515625" style="32" customWidth="1"/>
    <col min="2" max="2" width="26.7109375" style="3" customWidth="1"/>
    <col min="3" max="4" width="30.5703125" style="3" customWidth="1"/>
    <col min="5" max="5" width="18.5703125" style="3" customWidth="1"/>
    <col min="6" max="6" width="15.140625" style="3" bestFit="1" customWidth="1"/>
    <col min="7" max="7" width="12" style="3" customWidth="1"/>
    <col min="8" max="8" width="16.7109375" style="3" customWidth="1"/>
    <col min="9" max="9" width="8.85546875" style="3" customWidth="1"/>
    <col min="10" max="10" width="13.5703125" style="3" customWidth="1"/>
    <col min="11" max="11" width="15.140625" style="3" bestFit="1" customWidth="1"/>
    <col min="12" max="12" width="13" style="3" customWidth="1"/>
    <col min="13" max="13" width="9.140625" style="3"/>
    <col min="14" max="14" width="11" style="3" customWidth="1"/>
    <col min="15" max="16" width="9.140625" style="3"/>
    <col min="17" max="17" width="13.140625" style="3" customWidth="1"/>
    <col min="18" max="30" width="9.140625" style="3"/>
    <col min="31" max="31" width="23.28515625" style="3" bestFit="1" customWidth="1"/>
    <col min="32" max="32" width="12.28515625" style="3" bestFit="1" customWidth="1"/>
    <col min="33" max="33" width="13.5703125" style="3" bestFit="1" customWidth="1"/>
    <col min="34" max="34" width="15.140625" style="3" bestFit="1" customWidth="1"/>
    <col min="35" max="35" width="13.42578125" style="3" bestFit="1" customWidth="1"/>
    <col min="36" max="16384" width="9.140625" style="3"/>
  </cols>
  <sheetData>
    <row r="2" spans="1:8" ht="17.25" thickBot="1" x14ac:dyDescent="0.35">
      <c r="A2" s="33"/>
      <c r="B2" s="4" t="s">
        <v>1814</v>
      </c>
    </row>
    <row r="3" spans="1:8" ht="21" customHeight="1" x14ac:dyDescent="0.3">
      <c r="B3" s="890" t="s">
        <v>40</v>
      </c>
      <c r="C3" s="890" t="s">
        <v>41</v>
      </c>
      <c r="D3" s="890" t="s">
        <v>42</v>
      </c>
      <c r="E3" s="890" t="s">
        <v>43</v>
      </c>
      <c r="F3" s="890" t="s">
        <v>44</v>
      </c>
      <c r="G3" s="890" t="s">
        <v>1815</v>
      </c>
      <c r="H3" s="299" t="s">
        <v>1338</v>
      </c>
    </row>
    <row r="4" spans="1:8" ht="17.25" thickBot="1" x14ac:dyDescent="0.35">
      <c r="B4" s="891"/>
      <c r="C4" s="891"/>
      <c r="D4" s="891"/>
      <c r="E4" s="891"/>
      <c r="F4" s="891"/>
      <c r="G4" s="891"/>
      <c r="H4" s="300" t="s">
        <v>1339</v>
      </c>
    </row>
    <row r="5" spans="1:8" ht="17.25" thickBot="1" x14ac:dyDescent="0.35">
      <c r="B5" s="715" t="s">
        <v>1816</v>
      </c>
      <c r="C5" s="622">
        <v>433.16</v>
      </c>
      <c r="D5" s="622">
        <v>0</v>
      </c>
      <c r="E5" s="622">
        <v>76.52</v>
      </c>
      <c r="F5" s="716">
        <v>78.97</v>
      </c>
      <c r="G5" s="717">
        <v>588.65</v>
      </c>
      <c r="H5" s="399">
        <v>4.9000000000000002E-2</v>
      </c>
    </row>
    <row r="6" spans="1:8" ht="17.25" thickBot="1" x14ac:dyDescent="0.35">
      <c r="B6" s="715" t="s">
        <v>1817</v>
      </c>
      <c r="C6" s="622">
        <v>2512.41</v>
      </c>
      <c r="D6" s="622">
        <v>0</v>
      </c>
      <c r="E6" s="622">
        <v>1016.31</v>
      </c>
      <c r="F6" s="716">
        <v>0</v>
      </c>
      <c r="G6" s="717">
        <v>3528.73</v>
      </c>
      <c r="H6" s="399">
        <v>0.29499999999999998</v>
      </c>
    </row>
    <row r="7" spans="1:8" ht="17.25" thickBot="1" x14ac:dyDescent="0.35">
      <c r="B7" s="715" t="s">
        <v>47</v>
      </c>
      <c r="C7" s="622">
        <v>1358.37</v>
      </c>
      <c r="D7" s="622">
        <v>78.290000000000006</v>
      </c>
      <c r="E7" s="622">
        <v>461.07</v>
      </c>
      <c r="F7" s="716">
        <v>583.44000000000005</v>
      </c>
      <c r="G7" s="717">
        <v>2481.17</v>
      </c>
      <c r="H7" s="399">
        <v>0.20699999999999999</v>
      </c>
    </row>
    <row r="8" spans="1:8" ht="17.25" thickBot="1" x14ac:dyDescent="0.35">
      <c r="B8" s="715" t="s">
        <v>1818</v>
      </c>
      <c r="C8" s="622">
        <v>1759.99</v>
      </c>
      <c r="D8" s="622">
        <v>0</v>
      </c>
      <c r="E8" s="622">
        <v>254.69</v>
      </c>
      <c r="F8" s="622">
        <v>1105.1099999999999</v>
      </c>
      <c r="G8" s="717">
        <v>3119.79</v>
      </c>
      <c r="H8" s="399">
        <v>0.26100000000000001</v>
      </c>
    </row>
    <row r="9" spans="1:8" ht="17.25" thickBot="1" x14ac:dyDescent="0.35">
      <c r="B9" s="715" t="s">
        <v>48</v>
      </c>
      <c r="C9" s="622">
        <v>1245.74</v>
      </c>
      <c r="D9" s="622">
        <v>69.63</v>
      </c>
      <c r="E9" s="622">
        <v>161.57</v>
      </c>
      <c r="F9" s="716">
        <v>766.56</v>
      </c>
      <c r="G9" s="717">
        <v>2243.4899999999998</v>
      </c>
      <c r="H9" s="399">
        <v>0.188</v>
      </c>
    </row>
    <row r="10" spans="1:8" ht="17.25" thickBot="1" x14ac:dyDescent="0.35">
      <c r="B10" s="718" t="s">
        <v>16</v>
      </c>
      <c r="C10" s="717">
        <v>7309.67</v>
      </c>
      <c r="D10" s="717">
        <v>147.91999999999999</v>
      </c>
      <c r="E10" s="717">
        <v>1970.16</v>
      </c>
      <c r="F10" s="719">
        <v>2534.08</v>
      </c>
      <c r="G10" s="717">
        <v>11961.83</v>
      </c>
      <c r="H10" s="399">
        <v>1</v>
      </c>
    </row>
    <row r="11" spans="1:8" ht="17.25" thickBot="1" x14ac:dyDescent="0.35">
      <c r="B11" s="715" t="s">
        <v>45</v>
      </c>
      <c r="C11" s="396">
        <v>0.61099999999999999</v>
      </c>
      <c r="D11" s="396">
        <v>1.2E-2</v>
      </c>
      <c r="E11" s="396">
        <v>0.16500000000000001</v>
      </c>
      <c r="F11" s="720">
        <v>0.21199999999999999</v>
      </c>
      <c r="G11" s="395"/>
      <c r="H11" s="395"/>
    </row>
    <row r="12" spans="1:8" x14ac:dyDescent="0.3">
      <c r="B12" s="55" t="s">
        <v>1720</v>
      </c>
      <c r="C12" s="57"/>
      <c r="D12" s="57"/>
      <c r="E12" s="57"/>
      <c r="F12" s="57"/>
      <c r="G12" s="57"/>
      <c r="H12" s="57"/>
    </row>
    <row r="13" spans="1:8" x14ac:dyDescent="0.3">
      <c r="B13" s="5"/>
    </row>
    <row r="15" spans="1:8" ht="17.25" thickBot="1" x14ac:dyDescent="0.35">
      <c r="A15" s="33"/>
      <c r="B15" s="6" t="s">
        <v>1819</v>
      </c>
    </row>
    <row r="16" spans="1:8" ht="17.25" customHeight="1" thickBot="1" x14ac:dyDescent="0.35">
      <c r="B16" s="76"/>
      <c r="C16" s="868" t="s">
        <v>49</v>
      </c>
      <c r="D16" s="888"/>
      <c r="E16" s="888"/>
      <c r="F16" s="869"/>
    </row>
    <row r="17" spans="1:7" x14ac:dyDescent="0.3">
      <c r="B17" s="866" t="s">
        <v>50</v>
      </c>
      <c r="C17" s="866" t="s">
        <v>1169</v>
      </c>
      <c r="D17" s="866" t="s">
        <v>51</v>
      </c>
      <c r="E17" s="866" t="s">
        <v>52</v>
      </c>
      <c r="F17" s="866" t="s">
        <v>53</v>
      </c>
    </row>
    <row r="18" spans="1:7" ht="17.25" thickBot="1" x14ac:dyDescent="0.35">
      <c r="B18" s="867"/>
      <c r="C18" s="894"/>
      <c r="D18" s="894"/>
      <c r="E18" s="894"/>
      <c r="F18" s="894"/>
    </row>
    <row r="19" spans="1:7" ht="17.25" thickBot="1" x14ac:dyDescent="0.35">
      <c r="B19" s="721">
        <v>44196</v>
      </c>
      <c r="C19" s="396">
        <v>0.68799999999999994</v>
      </c>
      <c r="D19" s="396">
        <v>1.0999999999999999E-2</v>
      </c>
      <c r="E19" s="396">
        <v>0.13700000000000001</v>
      </c>
      <c r="F19" s="396">
        <v>0.16400000000000001</v>
      </c>
    </row>
    <row r="20" spans="1:7" ht="17.25" thickBot="1" x14ac:dyDescent="0.35">
      <c r="B20" s="721">
        <v>44561</v>
      </c>
      <c r="C20" s="396">
        <v>0.61099999999999999</v>
      </c>
      <c r="D20" s="396">
        <v>1.2E-2</v>
      </c>
      <c r="E20" s="396">
        <v>0.16500000000000001</v>
      </c>
      <c r="F20" s="396">
        <v>0.21199999999999999</v>
      </c>
    </row>
    <row r="21" spans="1:7" x14ac:dyDescent="0.3">
      <c r="B21" s="5" t="s">
        <v>1720</v>
      </c>
      <c r="C21" s="25"/>
      <c r="D21" s="25"/>
      <c r="E21" s="25"/>
    </row>
    <row r="23" spans="1:7" ht="17.25" thickBot="1" x14ac:dyDescent="0.35">
      <c r="A23" s="33"/>
      <c r="B23" s="6" t="s">
        <v>1820</v>
      </c>
    </row>
    <row r="24" spans="1:7" ht="17.25" thickBot="1" x14ac:dyDescent="0.35">
      <c r="B24" s="66" t="s">
        <v>54</v>
      </c>
      <c r="C24" s="561" t="s">
        <v>1340</v>
      </c>
      <c r="D24" s="561" t="s">
        <v>1721</v>
      </c>
    </row>
    <row r="25" spans="1:7" ht="17.25" thickBot="1" x14ac:dyDescent="0.35">
      <c r="B25" s="397" t="s">
        <v>55</v>
      </c>
      <c r="C25" s="396">
        <v>1.7000000000000001E-2</v>
      </c>
      <c r="D25" s="396">
        <v>-1.2999999999999999E-2</v>
      </c>
    </row>
    <row r="26" spans="1:7" ht="17.25" thickBot="1" x14ac:dyDescent="0.35">
      <c r="B26" s="397" t="s">
        <v>56</v>
      </c>
      <c r="C26" s="396">
        <v>2.1999999999999999E-2</v>
      </c>
      <c r="D26" s="396">
        <v>8.7999999999999995E-2</v>
      </c>
    </row>
    <row r="27" spans="1:7" ht="17.25" thickBot="1" x14ac:dyDescent="0.35">
      <c r="B27" s="397" t="s">
        <v>57</v>
      </c>
      <c r="C27" s="396">
        <v>0.04</v>
      </c>
      <c r="D27" s="396">
        <v>0.124</v>
      </c>
    </row>
    <row r="28" spans="1:7" ht="17.25" thickBot="1" x14ac:dyDescent="0.35">
      <c r="B28" s="397" t="s">
        <v>58</v>
      </c>
      <c r="C28" s="396">
        <v>3.4000000000000002E-2</v>
      </c>
      <c r="D28" s="396">
        <v>0.27800000000000002</v>
      </c>
    </row>
    <row r="29" spans="1:7" x14ac:dyDescent="0.3">
      <c r="B29" s="5" t="s">
        <v>1722</v>
      </c>
      <c r="F29" s="32"/>
      <c r="G29" s="32"/>
    </row>
    <row r="30" spans="1:7" x14ac:dyDescent="0.3">
      <c r="F30" s="32"/>
      <c r="G30" s="32"/>
    </row>
    <row r="31" spans="1:7" ht="17.25" thickBot="1" x14ac:dyDescent="0.35">
      <c r="A31" s="33"/>
      <c r="B31" s="6" t="s">
        <v>1821</v>
      </c>
      <c r="F31" s="248"/>
      <c r="G31" s="32"/>
    </row>
    <row r="32" spans="1:7" ht="33.75" thickBot="1" x14ac:dyDescent="0.35">
      <c r="A32" s="231"/>
      <c r="B32" s="83" t="s">
        <v>40</v>
      </c>
      <c r="C32" s="287" t="s">
        <v>59</v>
      </c>
      <c r="D32" s="287" t="s">
        <v>60</v>
      </c>
      <c r="F32" s="32"/>
      <c r="G32" s="32"/>
    </row>
    <row r="33" spans="1:7" ht="17.25" thickBot="1" x14ac:dyDescent="0.35">
      <c r="B33" s="394" t="s">
        <v>1816</v>
      </c>
      <c r="C33" s="722">
        <v>124264</v>
      </c>
      <c r="D33" s="396">
        <v>7.3999999999999996E-2</v>
      </c>
      <c r="E33" s="393"/>
      <c r="F33" s="32"/>
      <c r="G33" s="32"/>
    </row>
    <row r="34" spans="1:7" ht="17.25" thickBot="1" x14ac:dyDescent="0.35">
      <c r="B34" s="394" t="s">
        <v>1817</v>
      </c>
      <c r="C34" s="722">
        <v>472049</v>
      </c>
      <c r="D34" s="396">
        <v>0.28100000000000003</v>
      </c>
      <c r="E34" s="393"/>
      <c r="F34" s="32"/>
      <c r="G34" s="32"/>
    </row>
    <row r="35" spans="1:7" ht="17.25" thickBot="1" x14ac:dyDescent="0.35">
      <c r="B35" s="394" t="s">
        <v>47</v>
      </c>
      <c r="C35" s="722">
        <v>385166</v>
      </c>
      <c r="D35" s="396">
        <v>0.22900000000000001</v>
      </c>
      <c r="E35" s="57"/>
      <c r="F35" s="32"/>
      <c r="G35" s="32"/>
    </row>
    <row r="36" spans="1:7" ht="17.25" thickBot="1" x14ac:dyDescent="0.35">
      <c r="B36" s="394" t="s">
        <v>1818</v>
      </c>
      <c r="C36" s="722">
        <v>372914</v>
      </c>
      <c r="D36" s="396">
        <v>0.222</v>
      </c>
      <c r="E36" s="57"/>
      <c r="F36" s="32"/>
      <c r="G36" s="32"/>
    </row>
    <row r="37" spans="1:7" ht="17.25" thickBot="1" x14ac:dyDescent="0.35">
      <c r="B37" s="394" t="s">
        <v>48</v>
      </c>
      <c r="C37" s="722">
        <v>325827</v>
      </c>
      <c r="D37" s="396">
        <v>0.19400000000000001</v>
      </c>
      <c r="E37" s="57"/>
    </row>
    <row r="38" spans="1:7" ht="17.25" thickBot="1" x14ac:dyDescent="0.35">
      <c r="B38" s="397" t="s">
        <v>16</v>
      </c>
      <c r="C38" s="400" t="s">
        <v>1822</v>
      </c>
      <c r="D38" s="399">
        <v>1</v>
      </c>
      <c r="E38" s="57"/>
    </row>
    <row r="39" spans="1:7" x14ac:dyDescent="0.3">
      <c r="B39" s="55" t="s">
        <v>68</v>
      </c>
      <c r="C39" s="57"/>
      <c r="D39" s="57"/>
      <c r="E39" s="57"/>
    </row>
    <row r="41" spans="1:7" ht="17.25" thickBot="1" x14ac:dyDescent="0.35">
      <c r="A41" s="33"/>
      <c r="B41" s="6" t="s">
        <v>1823</v>
      </c>
    </row>
    <row r="42" spans="1:7" ht="17.25" thickBot="1" x14ac:dyDescent="0.35">
      <c r="B42" s="66" t="s">
        <v>61</v>
      </c>
      <c r="C42" s="287" t="s">
        <v>59</v>
      </c>
      <c r="D42" s="289" t="s">
        <v>62</v>
      </c>
    </row>
    <row r="43" spans="1:7" ht="17.25" thickBot="1" x14ac:dyDescent="0.35">
      <c r="B43" s="394" t="s">
        <v>63</v>
      </c>
      <c r="C43" s="722">
        <v>18992</v>
      </c>
      <c r="D43" s="396">
        <v>1.0999999999999999E-2</v>
      </c>
    </row>
    <row r="44" spans="1:7" ht="17.25" thickBot="1" x14ac:dyDescent="0.35">
      <c r="B44" s="394" t="s">
        <v>64</v>
      </c>
      <c r="C44" s="722">
        <v>298124</v>
      </c>
      <c r="D44" s="396">
        <v>0.17699999999999999</v>
      </c>
    </row>
    <row r="45" spans="1:7" ht="17.25" thickBot="1" x14ac:dyDescent="0.35">
      <c r="B45" s="394" t="s">
        <v>65</v>
      </c>
      <c r="C45" s="722">
        <v>520844</v>
      </c>
      <c r="D45" s="396">
        <v>0.31</v>
      </c>
    </row>
    <row r="46" spans="1:7" ht="17.25" thickBot="1" x14ac:dyDescent="0.35">
      <c r="B46" s="394" t="s">
        <v>66</v>
      </c>
      <c r="C46" s="722">
        <v>536356</v>
      </c>
      <c r="D46" s="396">
        <v>0.31900000000000001</v>
      </c>
    </row>
    <row r="47" spans="1:7" ht="17.25" thickBot="1" x14ac:dyDescent="0.35">
      <c r="B47" s="394" t="s">
        <v>67</v>
      </c>
      <c r="C47" s="722">
        <v>305904</v>
      </c>
      <c r="D47" s="396">
        <v>0.182</v>
      </c>
    </row>
    <row r="48" spans="1:7" ht="17.25" thickBot="1" x14ac:dyDescent="0.35">
      <c r="B48" s="397" t="s">
        <v>16</v>
      </c>
      <c r="C48" s="400" t="s">
        <v>1822</v>
      </c>
      <c r="D48" s="399">
        <v>1</v>
      </c>
    </row>
    <row r="49" spans="1:2" x14ac:dyDescent="0.3">
      <c r="B49" s="5" t="s">
        <v>68</v>
      </c>
    </row>
    <row r="51" spans="1:2" x14ac:dyDescent="0.3">
      <c r="A51" s="33"/>
      <c r="B51" s="9" t="s">
        <v>1824</v>
      </c>
    </row>
    <row r="68" spans="1:12" x14ac:dyDescent="0.3">
      <c r="B68" s="5" t="s">
        <v>1825</v>
      </c>
    </row>
    <row r="70" spans="1:12" x14ac:dyDescent="0.3">
      <c r="A70" s="231"/>
    </row>
    <row r="71" spans="1:12" ht="17.25" thickBot="1" x14ac:dyDescent="0.35">
      <c r="A71" s="33"/>
      <c r="B71" s="6" t="s">
        <v>1826</v>
      </c>
    </row>
    <row r="72" spans="1:12" ht="17.25" thickBot="1" x14ac:dyDescent="0.35">
      <c r="B72" s="78"/>
      <c r="C72" s="303"/>
      <c r="D72" s="889">
        <v>2020</v>
      </c>
      <c r="E72" s="889"/>
      <c r="F72" s="889"/>
      <c r="G72" s="889"/>
      <c r="H72" s="889">
        <v>2021</v>
      </c>
      <c r="I72" s="889"/>
      <c r="J72" s="889"/>
      <c r="K72" s="889"/>
    </row>
    <row r="73" spans="1:12" ht="68.25" thickBot="1" x14ac:dyDescent="0.35">
      <c r="B73" s="892" t="s">
        <v>69</v>
      </c>
      <c r="C73" s="893"/>
      <c r="D73" s="79" t="s">
        <v>70</v>
      </c>
      <c r="E73" s="79" t="s">
        <v>72</v>
      </c>
      <c r="F73" s="79" t="s">
        <v>16</v>
      </c>
      <c r="G73" s="79" t="s">
        <v>71</v>
      </c>
      <c r="H73" s="302" t="s">
        <v>1170</v>
      </c>
      <c r="I73" s="340" t="s">
        <v>72</v>
      </c>
      <c r="J73" s="79" t="s">
        <v>16</v>
      </c>
      <c r="K73" s="79" t="s">
        <v>71</v>
      </c>
    </row>
    <row r="74" spans="1:12" ht="17.25" thickBot="1" x14ac:dyDescent="0.35">
      <c r="A74" s="249"/>
      <c r="B74" s="443" t="s">
        <v>73</v>
      </c>
      <c r="C74" s="495">
        <v>242701</v>
      </c>
      <c r="D74" s="495">
        <v>10285</v>
      </c>
      <c r="E74" s="723">
        <v>252986</v>
      </c>
      <c r="F74" s="724">
        <v>0.28499999999999998</v>
      </c>
      <c r="G74" s="495">
        <v>262813</v>
      </c>
      <c r="H74" s="495">
        <v>11220</v>
      </c>
      <c r="I74" s="723">
        <v>274033</v>
      </c>
      <c r="J74" s="724">
        <v>0.29599999999999999</v>
      </c>
      <c r="K74" s="578">
        <v>0.16</v>
      </c>
      <c r="L74" s="57"/>
    </row>
    <row r="75" spans="1:12" ht="17.25" thickBot="1" x14ac:dyDescent="0.35">
      <c r="A75" s="249"/>
      <c r="B75" s="703" t="s">
        <v>1070</v>
      </c>
      <c r="C75" s="495">
        <v>348210</v>
      </c>
      <c r="D75" s="495">
        <v>2469</v>
      </c>
      <c r="E75" s="723">
        <v>350679</v>
      </c>
      <c r="F75" s="724">
        <v>0.39500000000000002</v>
      </c>
      <c r="G75" s="495">
        <v>376319</v>
      </c>
      <c r="H75" s="495">
        <v>3341</v>
      </c>
      <c r="I75" s="723">
        <v>379660</v>
      </c>
      <c r="J75" s="724">
        <v>0.41</v>
      </c>
      <c r="K75" s="578">
        <v>0.28499999999999998</v>
      </c>
      <c r="L75" s="57"/>
    </row>
    <row r="76" spans="1:12" ht="17.25" thickBot="1" x14ac:dyDescent="0.35">
      <c r="A76" s="249"/>
      <c r="B76" s="443" t="s">
        <v>74</v>
      </c>
      <c r="C76" s="495">
        <v>128281</v>
      </c>
      <c r="D76" s="495">
        <v>13456</v>
      </c>
      <c r="E76" s="723">
        <v>141737</v>
      </c>
      <c r="F76" s="724">
        <v>0.16</v>
      </c>
      <c r="G76" s="495">
        <v>127926</v>
      </c>
      <c r="H76" s="495">
        <v>4113</v>
      </c>
      <c r="I76" s="723">
        <v>132039</v>
      </c>
      <c r="J76" s="724">
        <v>0.14299999999999999</v>
      </c>
      <c r="K76" s="578">
        <v>0.39500000000000002</v>
      </c>
      <c r="L76" s="57"/>
    </row>
    <row r="77" spans="1:12" ht="17.25" thickBot="1" x14ac:dyDescent="0.35">
      <c r="A77" s="249"/>
      <c r="B77" s="443" t="s">
        <v>1827</v>
      </c>
      <c r="C77" s="495">
        <v>142152</v>
      </c>
      <c r="D77" s="444">
        <v>244</v>
      </c>
      <c r="E77" s="723">
        <v>142396</v>
      </c>
      <c r="F77" s="724">
        <v>0.16</v>
      </c>
      <c r="G77" s="495">
        <v>137929</v>
      </c>
      <c r="H77" s="495">
        <v>2663</v>
      </c>
      <c r="I77" s="723">
        <v>140592</v>
      </c>
      <c r="J77" s="724">
        <v>0.152</v>
      </c>
      <c r="K77" s="578">
        <v>0.16</v>
      </c>
      <c r="L77" s="57"/>
    </row>
    <row r="78" spans="1:12" ht="17.25" thickBot="1" x14ac:dyDescent="0.35">
      <c r="A78" s="249"/>
      <c r="B78" s="725" t="s">
        <v>16</v>
      </c>
      <c r="C78" s="723">
        <v>861344</v>
      </c>
      <c r="D78" s="723">
        <v>26454</v>
      </c>
      <c r="E78" s="723">
        <v>887798</v>
      </c>
      <c r="F78" s="724">
        <v>1</v>
      </c>
      <c r="G78" s="723">
        <v>904987</v>
      </c>
      <c r="H78" s="723">
        <v>21337</v>
      </c>
      <c r="I78" s="723">
        <v>926324</v>
      </c>
      <c r="J78" s="724">
        <v>1</v>
      </c>
      <c r="K78" s="578">
        <v>1</v>
      </c>
      <c r="L78" s="57"/>
    </row>
    <row r="79" spans="1:12" x14ac:dyDescent="0.3">
      <c r="A79" s="249"/>
      <c r="B79" s="55" t="s">
        <v>75</v>
      </c>
      <c r="C79" s="57"/>
      <c r="D79" s="57"/>
      <c r="E79" s="57"/>
      <c r="F79" s="57"/>
      <c r="G79" s="57"/>
      <c r="H79" s="57"/>
      <c r="I79" s="57"/>
      <c r="J79" s="57"/>
      <c r="K79" s="57"/>
      <c r="L79" s="57"/>
    </row>
    <row r="81" spans="1:7" ht="17.25" thickBot="1" x14ac:dyDescent="0.35">
      <c r="A81" s="33"/>
      <c r="B81" s="4" t="s">
        <v>1828</v>
      </c>
    </row>
    <row r="82" spans="1:7" ht="17.25" thickBot="1" x14ac:dyDescent="0.35">
      <c r="A82" s="96"/>
      <c r="B82" s="866" t="s">
        <v>76</v>
      </c>
      <c r="C82" s="868">
        <v>2019</v>
      </c>
      <c r="D82" s="888"/>
      <c r="E82" s="869"/>
      <c r="F82" s="868">
        <v>2020</v>
      </c>
      <c r="G82" s="869"/>
    </row>
    <row r="83" spans="1:7" ht="17.25" customHeight="1" thickBot="1" x14ac:dyDescent="0.35">
      <c r="B83" s="867"/>
      <c r="C83" s="563" t="s">
        <v>1723</v>
      </c>
      <c r="D83" s="562" t="s">
        <v>1724</v>
      </c>
      <c r="E83" s="868" t="s">
        <v>1725</v>
      </c>
      <c r="F83" s="869"/>
      <c r="G83" s="562" t="s">
        <v>1726</v>
      </c>
    </row>
    <row r="84" spans="1:7" ht="17.25" customHeight="1" thickBot="1" x14ac:dyDescent="0.35">
      <c r="B84" s="73" t="s">
        <v>1727</v>
      </c>
      <c r="C84" s="71">
        <v>45.2</v>
      </c>
      <c r="D84" s="64">
        <v>191.3</v>
      </c>
      <c r="E84" s="886">
        <v>54</v>
      </c>
      <c r="F84" s="887"/>
      <c r="G84" s="64">
        <v>214.1</v>
      </c>
    </row>
    <row r="85" spans="1:7" ht="17.25" thickBot="1" x14ac:dyDescent="0.35">
      <c r="B85" s="229" t="s">
        <v>1728</v>
      </c>
      <c r="C85" s="71">
        <v>0.3</v>
      </c>
      <c r="D85" s="64">
        <v>296</v>
      </c>
      <c r="E85" s="886">
        <v>0.3</v>
      </c>
      <c r="F85" s="887"/>
      <c r="G85" s="64">
        <v>286.7</v>
      </c>
    </row>
    <row r="86" spans="1:7" ht="17.25" thickBot="1" x14ac:dyDescent="0.35">
      <c r="B86" s="73" t="s">
        <v>77</v>
      </c>
      <c r="C86" s="71">
        <v>10.4</v>
      </c>
      <c r="D86" s="64" t="s">
        <v>1729</v>
      </c>
      <c r="E86" s="886">
        <v>9.6</v>
      </c>
      <c r="F86" s="887"/>
      <c r="G86" s="64" t="s">
        <v>1829</v>
      </c>
    </row>
    <row r="87" spans="1:7" ht="17.25" thickBot="1" x14ac:dyDescent="0.35">
      <c r="B87" s="73" t="s">
        <v>78</v>
      </c>
      <c r="C87" s="71">
        <v>4.8</v>
      </c>
      <c r="D87" s="572">
        <v>2903.7</v>
      </c>
      <c r="E87" s="886">
        <v>4.9000000000000004</v>
      </c>
      <c r="F87" s="887"/>
      <c r="G87" s="64" t="s">
        <v>1830</v>
      </c>
    </row>
    <row r="88" spans="1:7" ht="17.25" thickBot="1" x14ac:dyDescent="0.35">
      <c r="B88" s="73" t="s">
        <v>79</v>
      </c>
      <c r="C88" s="71">
        <v>44.2</v>
      </c>
      <c r="D88" s="572">
        <v>2885.9</v>
      </c>
      <c r="E88" s="886">
        <v>52.3</v>
      </c>
      <c r="F88" s="887"/>
      <c r="G88" s="64" t="s">
        <v>1831</v>
      </c>
    </row>
    <row r="89" spans="1:7" x14ac:dyDescent="0.3">
      <c r="B89" s="574" t="s">
        <v>1730</v>
      </c>
      <c r="C89" s="285"/>
      <c r="D89" s="573"/>
      <c r="E89" s="285"/>
      <c r="F89" s="285"/>
      <c r="G89" s="573"/>
    </row>
    <row r="90" spans="1:7" x14ac:dyDescent="0.3">
      <c r="A90" s="480"/>
      <c r="B90" s="575" t="s">
        <v>75</v>
      </c>
      <c r="C90" s="285"/>
      <c r="D90" s="285"/>
      <c r="E90" s="285"/>
      <c r="F90" s="285"/>
      <c r="G90" s="573"/>
    </row>
    <row r="91" spans="1:7" x14ac:dyDescent="0.3">
      <c r="B91" s="57"/>
      <c r="C91" s="57"/>
      <c r="D91" s="57"/>
      <c r="E91" s="57"/>
    </row>
    <row r="92" spans="1:7" ht="17.25" thickBot="1" x14ac:dyDescent="0.35">
      <c r="A92" s="33"/>
      <c r="B92" s="338" t="s">
        <v>1832</v>
      </c>
      <c r="C92" s="57"/>
      <c r="D92" s="57"/>
      <c r="E92" s="57"/>
    </row>
    <row r="93" spans="1:7" ht="64.5" thickBot="1" x14ac:dyDescent="0.35">
      <c r="B93" s="78" t="s">
        <v>69</v>
      </c>
      <c r="C93" s="288" t="s">
        <v>80</v>
      </c>
      <c r="D93" s="288" t="s">
        <v>81</v>
      </c>
      <c r="E93" s="288" t="s">
        <v>82</v>
      </c>
      <c r="F93" s="288" t="s">
        <v>1341</v>
      </c>
    </row>
    <row r="94" spans="1:7" ht="17.25" thickBot="1" x14ac:dyDescent="0.35">
      <c r="B94" s="73" t="s">
        <v>73</v>
      </c>
      <c r="C94" s="71">
        <v>944.9</v>
      </c>
      <c r="D94" s="71">
        <v>31.6</v>
      </c>
      <c r="E94" s="71">
        <v>976.5</v>
      </c>
      <c r="F94" s="571">
        <v>0.08</v>
      </c>
      <c r="G94" s="57"/>
    </row>
    <row r="95" spans="1:7" ht="17.25" thickBot="1" x14ac:dyDescent="0.35">
      <c r="B95" s="376" t="s">
        <v>1070</v>
      </c>
      <c r="C95" s="71" t="s">
        <v>1833</v>
      </c>
      <c r="D95" s="71">
        <v>38.700000000000003</v>
      </c>
      <c r="E95" s="71" t="s">
        <v>1834</v>
      </c>
      <c r="F95" s="571">
        <v>7.0000000000000007E-2</v>
      </c>
      <c r="G95" s="57"/>
    </row>
    <row r="96" spans="1:7" ht="17.25" customHeight="1" thickBot="1" x14ac:dyDescent="0.35">
      <c r="B96" s="73" t="s">
        <v>74</v>
      </c>
      <c r="C96" s="71">
        <v>399.3</v>
      </c>
      <c r="D96" s="71">
        <v>31.4</v>
      </c>
      <c r="E96" s="71">
        <v>430.6</v>
      </c>
      <c r="F96" s="571">
        <v>3.9E-2</v>
      </c>
      <c r="G96" s="57"/>
    </row>
    <row r="97" spans="1:22" ht="17.25" thickBot="1" x14ac:dyDescent="0.35">
      <c r="B97" s="73" t="s">
        <v>1827</v>
      </c>
      <c r="C97" s="71">
        <v>450.5</v>
      </c>
      <c r="D97" s="71">
        <v>12</v>
      </c>
      <c r="E97" s="71">
        <v>462.4</v>
      </c>
      <c r="F97" s="571">
        <v>8.1000000000000003E-2</v>
      </c>
      <c r="G97" s="57"/>
    </row>
    <row r="98" spans="1:22" ht="17.25" thickBot="1" x14ac:dyDescent="0.35">
      <c r="B98" s="74" t="s">
        <v>16</v>
      </c>
      <c r="C98" s="558" t="s">
        <v>1835</v>
      </c>
      <c r="D98" s="558">
        <v>113.6</v>
      </c>
      <c r="E98" s="558" t="s">
        <v>1836</v>
      </c>
      <c r="F98" s="726">
        <v>7.0000000000000007E-2</v>
      </c>
      <c r="G98" s="57"/>
    </row>
    <row r="99" spans="1:22" x14ac:dyDescent="0.3">
      <c r="B99" s="55" t="s">
        <v>83</v>
      </c>
      <c r="C99" s="57"/>
      <c r="D99" s="57"/>
      <c r="E99" s="57"/>
      <c r="F99" s="57"/>
      <c r="G99" s="57"/>
    </row>
    <row r="100" spans="1:22" x14ac:dyDescent="0.3">
      <c r="B100" s="576"/>
      <c r="C100" s="57"/>
      <c r="D100" s="57"/>
      <c r="E100" s="57"/>
      <c r="F100" s="57"/>
      <c r="G100" s="57"/>
    </row>
    <row r="101" spans="1:22" x14ac:dyDescent="0.3">
      <c r="B101" s="10"/>
      <c r="C101" s="57"/>
      <c r="D101" s="57"/>
      <c r="E101" s="57"/>
      <c r="F101" s="57"/>
      <c r="G101" s="57"/>
    </row>
    <row r="103" spans="1:22" x14ac:dyDescent="0.3">
      <c r="A103" s="33"/>
      <c r="B103" s="33" t="s">
        <v>1911</v>
      </c>
    </row>
    <row r="104" spans="1:22" x14ac:dyDescent="0.3">
      <c r="H104" s="11" t="s">
        <v>22</v>
      </c>
      <c r="I104" s="11" t="s">
        <v>814</v>
      </c>
      <c r="J104" s="11" t="s">
        <v>815</v>
      </c>
      <c r="K104" s="11" t="s">
        <v>816</v>
      </c>
      <c r="L104" s="11" t="s">
        <v>817</v>
      </c>
      <c r="N104" s="47"/>
      <c r="O104" s="47"/>
      <c r="P104" s="47"/>
      <c r="Q104" s="47"/>
      <c r="R104" s="47"/>
      <c r="S104" s="47"/>
      <c r="T104" s="47"/>
      <c r="U104" s="47"/>
      <c r="V104" s="47"/>
    </row>
    <row r="105" spans="1:22" x14ac:dyDescent="0.3">
      <c r="H105" s="12">
        <v>44200</v>
      </c>
      <c r="I105" s="13">
        <v>5.61358E-2</v>
      </c>
      <c r="J105" s="13">
        <v>5.3143999999999997E-2</v>
      </c>
      <c r="K105" s="13">
        <v>4.6310199999999996E-2</v>
      </c>
      <c r="L105" s="13">
        <v>7.1317999999999993E-2</v>
      </c>
      <c r="N105" s="524"/>
      <c r="O105" s="524"/>
      <c r="P105" s="524"/>
      <c r="Q105" s="524"/>
      <c r="R105" s="524"/>
      <c r="S105" s="47"/>
      <c r="T105" s="47"/>
      <c r="U105" s="47"/>
      <c r="V105" s="47"/>
    </row>
    <row r="106" spans="1:22" x14ac:dyDescent="0.3">
      <c r="H106" s="12">
        <v>44201</v>
      </c>
      <c r="I106" s="13">
        <v>5.6321199999999995E-2</v>
      </c>
      <c r="J106" s="13">
        <v>5.3227499999999997E-2</v>
      </c>
      <c r="K106" s="13">
        <v>4.6297600000000008E-2</v>
      </c>
      <c r="L106" s="13">
        <v>7.149525000000001E-2</v>
      </c>
      <c r="N106" s="525"/>
      <c r="O106" s="47"/>
      <c r="P106" s="47"/>
      <c r="Q106" s="47"/>
      <c r="R106" s="47"/>
      <c r="S106" s="47"/>
      <c r="T106" s="47"/>
      <c r="U106" s="47"/>
      <c r="V106" s="47"/>
    </row>
    <row r="107" spans="1:22" x14ac:dyDescent="0.3">
      <c r="H107" s="12">
        <v>44203</v>
      </c>
      <c r="I107" s="13">
        <v>5.7006399999999999E-2</v>
      </c>
      <c r="J107" s="13">
        <v>5.3570000000000007E-2</v>
      </c>
      <c r="K107" s="13">
        <v>4.6248400000000002E-2</v>
      </c>
      <c r="L107" s="13">
        <v>7.31015E-2</v>
      </c>
      <c r="N107" s="525"/>
      <c r="O107" s="47"/>
      <c r="P107" s="47"/>
      <c r="Q107" s="47"/>
      <c r="R107" s="47"/>
      <c r="S107" s="47"/>
      <c r="T107" s="47"/>
      <c r="U107" s="47"/>
      <c r="V107" s="47"/>
    </row>
    <row r="108" spans="1:22" x14ac:dyDescent="0.3">
      <c r="H108" s="12">
        <v>44204</v>
      </c>
      <c r="I108" s="13">
        <v>5.7252799999999993E-2</v>
      </c>
      <c r="J108" s="13">
        <v>5.3739500000000003E-2</v>
      </c>
      <c r="K108" s="13">
        <v>4.6241999999999998E-2</v>
      </c>
      <c r="L108" s="13">
        <v>7.3516500000000012E-2</v>
      </c>
      <c r="N108" s="525"/>
      <c r="O108" s="47"/>
      <c r="P108" s="47"/>
      <c r="Q108" s="47"/>
      <c r="R108" s="47"/>
      <c r="S108" s="47"/>
      <c r="T108" s="47"/>
      <c r="U108" s="47"/>
      <c r="V108" s="47"/>
    </row>
    <row r="109" spans="1:22" x14ac:dyDescent="0.3">
      <c r="H109" s="12">
        <v>44207</v>
      </c>
      <c r="I109" s="13">
        <v>5.7149199999999997E-2</v>
      </c>
      <c r="J109" s="13">
        <v>5.3683500000000002E-2</v>
      </c>
      <c r="K109" s="13">
        <v>4.6214400000000003E-2</v>
      </c>
      <c r="L109" s="13">
        <v>7.3753250000000006E-2</v>
      </c>
      <c r="N109" s="525"/>
      <c r="O109" s="47"/>
      <c r="P109" s="47"/>
      <c r="Q109" s="47"/>
      <c r="R109" s="47"/>
      <c r="S109" s="47"/>
      <c r="T109" s="47"/>
      <c r="U109" s="47"/>
      <c r="V109" s="47"/>
    </row>
    <row r="110" spans="1:22" x14ac:dyDescent="0.3">
      <c r="H110" s="12">
        <v>44208</v>
      </c>
      <c r="I110" s="13">
        <v>5.7257999999999996E-2</v>
      </c>
      <c r="J110" s="13">
        <v>5.3698999999999997E-2</v>
      </c>
      <c r="K110" s="13">
        <v>4.6164799999999999E-2</v>
      </c>
      <c r="L110" s="13">
        <v>7.3717249999999998E-2</v>
      </c>
      <c r="N110" s="525"/>
      <c r="O110" s="47"/>
      <c r="P110" s="47"/>
      <c r="Q110" s="47"/>
      <c r="R110" s="47"/>
      <c r="S110" s="47"/>
      <c r="T110" s="47"/>
      <c r="U110" s="47"/>
      <c r="V110" s="47"/>
    </row>
    <row r="111" spans="1:22" x14ac:dyDescent="0.3">
      <c r="H111" s="12">
        <v>44209</v>
      </c>
      <c r="I111" s="13">
        <v>5.7377799999999993E-2</v>
      </c>
      <c r="J111" s="13">
        <v>5.3793500000000001E-2</v>
      </c>
      <c r="K111" s="13">
        <v>4.6232599999999999E-2</v>
      </c>
      <c r="L111" s="13">
        <v>7.3835499999999998E-2</v>
      </c>
      <c r="N111" s="525"/>
      <c r="O111" s="47"/>
      <c r="P111" s="47"/>
      <c r="Q111" s="47"/>
      <c r="R111" s="47"/>
      <c r="S111" s="47"/>
      <c r="T111" s="47"/>
      <c r="U111" s="47"/>
      <c r="V111" s="47"/>
    </row>
    <row r="112" spans="1:22" x14ac:dyDescent="0.3">
      <c r="H112" s="12">
        <v>44210</v>
      </c>
      <c r="I112" s="13">
        <v>5.7666200000000001E-2</v>
      </c>
      <c r="J112" s="13">
        <v>5.3970500000000005E-2</v>
      </c>
      <c r="K112" s="13">
        <v>4.6267999999999997E-2</v>
      </c>
      <c r="L112" s="13">
        <v>7.4167750000000005E-2</v>
      </c>
      <c r="N112" s="525"/>
      <c r="O112" s="47"/>
      <c r="P112" s="47"/>
      <c r="Q112" s="47"/>
      <c r="R112" s="47"/>
      <c r="S112" s="47"/>
      <c r="T112" s="47"/>
      <c r="U112" s="47"/>
      <c r="V112" s="47"/>
    </row>
    <row r="113" spans="2:22" x14ac:dyDescent="0.3">
      <c r="H113" s="12">
        <v>44211</v>
      </c>
      <c r="I113" s="13">
        <v>5.7188800000000005E-2</v>
      </c>
      <c r="J113" s="13">
        <v>5.3675E-2</v>
      </c>
      <c r="K113" s="13">
        <v>4.6246000000000002E-2</v>
      </c>
      <c r="L113" s="13">
        <v>7.3582250000000002E-2</v>
      </c>
      <c r="N113" s="525"/>
      <c r="O113" s="47"/>
      <c r="P113" s="47"/>
      <c r="Q113" s="47"/>
      <c r="R113" s="47"/>
      <c r="S113" s="47"/>
      <c r="T113" s="47"/>
      <c r="U113" s="47"/>
      <c r="V113" s="47"/>
    </row>
    <row r="114" spans="2:22" x14ac:dyDescent="0.3">
      <c r="H114" s="12">
        <v>44214</v>
      </c>
      <c r="I114" s="13">
        <v>5.7327000000000003E-2</v>
      </c>
      <c r="J114" s="13">
        <v>5.3756499999999999E-2</v>
      </c>
      <c r="K114" s="13">
        <v>4.6237800000000003E-2</v>
      </c>
      <c r="L114" s="13">
        <v>7.3747499999999994E-2</v>
      </c>
      <c r="N114" s="525"/>
      <c r="O114" s="47"/>
      <c r="P114" s="47"/>
      <c r="Q114" s="47"/>
      <c r="R114" s="47"/>
      <c r="S114" s="47"/>
      <c r="T114" s="47"/>
      <c r="U114" s="47"/>
      <c r="V114" s="47"/>
    </row>
    <row r="115" spans="2:22" x14ac:dyDescent="0.3">
      <c r="H115" s="12">
        <v>44215</v>
      </c>
      <c r="I115" s="13">
        <v>5.7438799999999998E-2</v>
      </c>
      <c r="J115" s="13">
        <v>5.3765E-2</v>
      </c>
      <c r="K115" s="13">
        <v>4.6233799999999992E-2</v>
      </c>
      <c r="L115" s="13">
        <v>7.365324999999999E-2</v>
      </c>
      <c r="N115" s="525"/>
      <c r="O115" s="47"/>
      <c r="P115" s="47"/>
      <c r="Q115" s="47"/>
      <c r="R115" s="47"/>
      <c r="S115" s="47"/>
      <c r="T115" s="47"/>
      <c r="U115" s="47"/>
      <c r="V115" s="47"/>
    </row>
    <row r="116" spans="2:22" x14ac:dyDescent="0.3">
      <c r="H116" s="12">
        <v>44216</v>
      </c>
      <c r="I116" s="13">
        <v>5.7906599999999996E-2</v>
      </c>
      <c r="J116" s="13">
        <v>5.4022000000000001E-2</v>
      </c>
      <c r="K116" s="13">
        <v>4.6243600000000003E-2</v>
      </c>
      <c r="L116" s="13">
        <v>7.4511500000000008E-2</v>
      </c>
      <c r="N116" s="525"/>
      <c r="O116" s="47"/>
      <c r="P116" s="47"/>
      <c r="Q116" s="47"/>
      <c r="R116" s="47"/>
      <c r="S116" s="47"/>
      <c r="T116" s="47"/>
      <c r="U116" s="47"/>
      <c r="V116" s="47"/>
    </row>
    <row r="117" spans="2:22" x14ac:dyDescent="0.3">
      <c r="H117" s="12">
        <v>44217</v>
      </c>
      <c r="I117" s="13">
        <v>5.7771000000000003E-2</v>
      </c>
      <c r="J117" s="13">
        <v>5.3913500000000003E-2</v>
      </c>
      <c r="K117" s="13">
        <v>4.6196000000000001E-2</v>
      </c>
      <c r="L117" s="13">
        <v>7.4462750000000008E-2</v>
      </c>
      <c r="N117" s="525"/>
      <c r="O117" s="47"/>
      <c r="P117" s="47"/>
      <c r="Q117" s="47"/>
      <c r="R117" s="47"/>
      <c r="S117" s="47"/>
      <c r="T117" s="47"/>
      <c r="U117" s="47"/>
      <c r="V117" s="47"/>
    </row>
    <row r="118" spans="2:22" x14ac:dyDescent="0.3">
      <c r="H118" s="12">
        <v>44218</v>
      </c>
      <c r="I118" s="13">
        <v>5.7619400000000001E-2</v>
      </c>
      <c r="J118" s="13">
        <v>5.3754499999999997E-2</v>
      </c>
      <c r="K118" s="13">
        <v>4.6213400000000002E-2</v>
      </c>
      <c r="L118" s="13">
        <v>7.3940000000000006E-2</v>
      </c>
      <c r="N118" s="525"/>
      <c r="O118" s="47"/>
      <c r="P118" s="47"/>
      <c r="Q118" s="47"/>
      <c r="R118" s="47"/>
      <c r="S118" s="47"/>
      <c r="T118" s="47"/>
      <c r="U118" s="47"/>
      <c r="V118" s="47"/>
    </row>
    <row r="119" spans="2:22" x14ac:dyDescent="0.3">
      <c r="H119" s="12">
        <v>44221</v>
      </c>
      <c r="I119" s="13">
        <v>5.766340000000001E-2</v>
      </c>
      <c r="J119" s="13">
        <v>5.3841E-2</v>
      </c>
      <c r="K119" s="13">
        <v>4.6263799999999994E-2</v>
      </c>
      <c r="L119" s="13">
        <v>7.3865750000000008E-2</v>
      </c>
      <c r="N119" s="525"/>
      <c r="O119" s="47"/>
      <c r="P119" s="47"/>
      <c r="Q119" s="47"/>
      <c r="R119" s="47"/>
      <c r="S119" s="47"/>
      <c r="T119" s="47"/>
      <c r="U119" s="47"/>
      <c r="V119" s="47"/>
    </row>
    <row r="120" spans="2:22" x14ac:dyDescent="0.3">
      <c r="H120" s="12">
        <v>44222</v>
      </c>
      <c r="I120" s="13">
        <v>5.7726999999999994E-2</v>
      </c>
      <c r="J120" s="13">
        <v>5.3940000000000002E-2</v>
      </c>
      <c r="K120" s="13">
        <v>4.6252200000000007E-2</v>
      </c>
      <c r="L120" s="13">
        <v>7.4141250000000006E-2</v>
      </c>
      <c r="N120" s="525"/>
      <c r="O120" s="47"/>
      <c r="P120" s="47"/>
      <c r="Q120" s="47"/>
      <c r="R120" s="47"/>
      <c r="S120" s="47"/>
      <c r="T120" s="47"/>
      <c r="U120" s="47"/>
      <c r="V120" s="47"/>
    </row>
    <row r="121" spans="2:22" x14ac:dyDescent="0.3">
      <c r="H121" s="12">
        <v>44223</v>
      </c>
      <c r="I121" s="13">
        <v>5.7087399999999996E-2</v>
      </c>
      <c r="J121" s="13">
        <v>5.3590499999999999E-2</v>
      </c>
      <c r="K121" s="13">
        <v>4.6255400000000002E-2</v>
      </c>
      <c r="L121" s="13">
        <v>7.3248750000000001E-2</v>
      </c>
      <c r="N121" s="525"/>
      <c r="O121" s="47"/>
      <c r="P121" s="47"/>
      <c r="Q121" s="47"/>
      <c r="R121" s="47"/>
      <c r="S121" s="47"/>
      <c r="T121" s="47"/>
      <c r="U121" s="47"/>
      <c r="V121" s="47"/>
    </row>
    <row r="122" spans="2:22" x14ac:dyDescent="0.3">
      <c r="H122" s="12">
        <v>44224</v>
      </c>
      <c r="I122" s="13">
        <v>5.7293200000000002E-2</v>
      </c>
      <c r="J122" s="13">
        <v>5.3746500000000003E-2</v>
      </c>
      <c r="K122" s="13">
        <v>4.624940000000001E-2</v>
      </c>
      <c r="L122" s="13">
        <v>7.3395749999999996E-2</v>
      </c>
      <c r="N122" s="525"/>
      <c r="O122" s="47"/>
      <c r="P122" s="47"/>
      <c r="Q122" s="47"/>
      <c r="R122" s="47"/>
      <c r="S122" s="47"/>
      <c r="T122" s="47"/>
      <c r="U122" s="47"/>
      <c r="V122" s="47"/>
    </row>
    <row r="123" spans="2:22" x14ac:dyDescent="0.3">
      <c r="H123" s="12">
        <v>44225</v>
      </c>
      <c r="I123" s="13">
        <v>5.6542800000000004E-2</v>
      </c>
      <c r="J123" s="13">
        <v>5.3255999999999998E-2</v>
      </c>
      <c r="K123" s="13">
        <v>4.6211800000000004E-2</v>
      </c>
      <c r="L123" s="13">
        <v>7.197424999999999E-2</v>
      </c>
      <c r="N123" s="525"/>
      <c r="O123" s="47"/>
      <c r="P123" s="47"/>
      <c r="Q123" s="47"/>
      <c r="R123" s="47"/>
      <c r="S123" s="47"/>
      <c r="T123" s="47"/>
      <c r="U123" s="47"/>
      <c r="V123" s="47"/>
    </row>
    <row r="124" spans="2:22" x14ac:dyDescent="0.3">
      <c r="H124" s="12">
        <v>44228</v>
      </c>
      <c r="I124" s="13">
        <v>5.7165399999999998E-2</v>
      </c>
      <c r="J124" s="13">
        <v>5.3604499999999999E-2</v>
      </c>
      <c r="K124" s="13">
        <v>4.6215600000000003E-2</v>
      </c>
      <c r="L124" s="13">
        <v>7.2868749999999996E-2</v>
      </c>
      <c r="N124" s="525"/>
      <c r="O124" s="47"/>
      <c r="P124" s="47"/>
      <c r="Q124" s="47"/>
      <c r="R124" s="47"/>
      <c r="S124" s="47"/>
      <c r="T124" s="47"/>
      <c r="U124" s="47"/>
      <c r="V124" s="47"/>
    </row>
    <row r="125" spans="2:22" x14ac:dyDescent="0.3">
      <c r="B125" s="5" t="s">
        <v>1594</v>
      </c>
      <c r="H125" s="12">
        <v>44229</v>
      </c>
      <c r="I125" s="13">
        <v>5.7917200000000002E-2</v>
      </c>
      <c r="J125" s="13">
        <v>5.3932500000000001E-2</v>
      </c>
      <c r="K125" s="13">
        <v>4.6187400000000003E-2</v>
      </c>
      <c r="L125" s="13">
        <v>7.4429250000000002E-2</v>
      </c>
      <c r="N125" s="525"/>
      <c r="O125" s="47"/>
      <c r="P125" s="47"/>
      <c r="Q125" s="47"/>
      <c r="R125" s="47"/>
      <c r="S125" s="47"/>
      <c r="T125" s="47"/>
      <c r="U125" s="47"/>
      <c r="V125" s="47"/>
    </row>
    <row r="126" spans="2:22" x14ac:dyDescent="0.3">
      <c r="B126" s="5"/>
      <c r="H126" s="12">
        <v>44230</v>
      </c>
      <c r="I126" s="13">
        <v>5.8026599999999998E-2</v>
      </c>
      <c r="J126" s="13">
        <v>5.39655E-2</v>
      </c>
      <c r="K126" s="13">
        <v>4.61844E-2</v>
      </c>
      <c r="L126" s="13">
        <v>7.4426750000000014E-2</v>
      </c>
      <c r="N126" s="525"/>
      <c r="O126" s="47"/>
      <c r="P126" s="47"/>
      <c r="Q126" s="47"/>
      <c r="R126" s="47"/>
      <c r="S126" s="47"/>
      <c r="T126" s="47"/>
      <c r="U126" s="47"/>
      <c r="V126" s="47"/>
    </row>
    <row r="127" spans="2:22" x14ac:dyDescent="0.3">
      <c r="H127" s="12">
        <v>44231</v>
      </c>
      <c r="I127" s="13">
        <v>5.8320800000000006E-2</v>
      </c>
      <c r="J127" s="13">
        <v>5.4071500000000002E-2</v>
      </c>
      <c r="K127" s="13">
        <v>4.6168000000000001E-2</v>
      </c>
      <c r="L127" s="13">
        <v>7.5062999999999991E-2</v>
      </c>
      <c r="N127" s="525"/>
      <c r="O127" s="47"/>
      <c r="P127" s="47"/>
      <c r="Q127" s="47"/>
      <c r="R127" s="47"/>
      <c r="S127" s="47"/>
      <c r="T127" s="47"/>
      <c r="U127" s="47"/>
      <c r="V127" s="47"/>
    </row>
    <row r="128" spans="2:22" x14ac:dyDescent="0.3">
      <c r="H128" s="12">
        <v>44232</v>
      </c>
      <c r="I128" s="13">
        <v>5.85742E-2</v>
      </c>
      <c r="J128" s="13">
        <v>5.4231000000000001E-2</v>
      </c>
      <c r="K128" s="13">
        <v>4.6176999999999996E-2</v>
      </c>
      <c r="L128" s="13">
        <v>7.5284999999999991E-2</v>
      </c>
      <c r="N128" s="525"/>
      <c r="O128" s="47"/>
      <c r="P128" s="47"/>
      <c r="Q128" s="47"/>
      <c r="R128" s="47"/>
      <c r="S128" s="47"/>
      <c r="T128" s="47"/>
      <c r="U128" s="47"/>
      <c r="V128" s="47"/>
    </row>
    <row r="129" spans="8:22" x14ac:dyDescent="0.3">
      <c r="H129" s="12">
        <v>44235</v>
      </c>
      <c r="I129" s="13">
        <v>5.8931200000000003E-2</v>
      </c>
      <c r="J129" s="13">
        <v>5.4311999999999999E-2</v>
      </c>
      <c r="K129" s="13">
        <v>4.6167799999999995E-2</v>
      </c>
      <c r="L129" s="13">
        <v>7.5547000000000003E-2</v>
      </c>
      <c r="N129" s="525"/>
      <c r="O129" s="47"/>
      <c r="P129" s="47"/>
      <c r="Q129" s="47"/>
      <c r="R129" s="47"/>
      <c r="S129" s="47"/>
      <c r="T129" s="47"/>
      <c r="U129" s="47"/>
      <c r="V129" s="47"/>
    </row>
    <row r="130" spans="8:22" x14ac:dyDescent="0.3">
      <c r="H130" s="12">
        <v>44236</v>
      </c>
      <c r="I130" s="13">
        <v>5.8936200000000008E-2</v>
      </c>
      <c r="J130" s="13">
        <v>5.4301500000000003E-2</v>
      </c>
      <c r="K130" s="13">
        <v>4.6175000000000001E-2</v>
      </c>
      <c r="L130" s="13">
        <v>7.5521500000000005E-2</v>
      </c>
      <c r="N130" s="525"/>
      <c r="O130" s="47"/>
      <c r="P130" s="47"/>
      <c r="Q130" s="47"/>
      <c r="R130" s="47"/>
      <c r="S130" s="47"/>
      <c r="T130" s="47"/>
      <c r="U130" s="47"/>
      <c r="V130" s="47"/>
    </row>
    <row r="131" spans="8:22" x14ac:dyDescent="0.3">
      <c r="H131" s="12">
        <v>44237</v>
      </c>
      <c r="I131" s="13">
        <v>5.8740599999999997E-2</v>
      </c>
      <c r="J131" s="13">
        <v>5.4223500000000001E-2</v>
      </c>
      <c r="K131" s="13">
        <v>4.6157799999999999E-2</v>
      </c>
      <c r="L131" s="13">
        <v>7.5282500000000002E-2</v>
      </c>
      <c r="N131" s="525"/>
      <c r="O131" s="47"/>
      <c r="P131" s="47"/>
      <c r="Q131" s="47"/>
      <c r="R131" s="47"/>
      <c r="S131" s="47"/>
      <c r="T131" s="47"/>
      <c r="U131" s="47"/>
      <c r="V131" s="47"/>
    </row>
    <row r="132" spans="8:22" x14ac:dyDescent="0.3">
      <c r="H132" s="12">
        <v>44238</v>
      </c>
      <c r="I132" s="13">
        <v>5.8961999999999994E-2</v>
      </c>
      <c r="J132" s="13">
        <v>5.4331499999999998E-2</v>
      </c>
      <c r="K132" s="13">
        <v>4.6169200000000001E-2</v>
      </c>
      <c r="L132" s="13">
        <v>7.5612750000000006E-2</v>
      </c>
      <c r="N132" s="525"/>
      <c r="O132" s="47"/>
      <c r="P132" s="47"/>
      <c r="Q132" s="47"/>
      <c r="R132" s="47"/>
      <c r="S132" s="47"/>
      <c r="T132" s="47"/>
      <c r="U132" s="47"/>
      <c r="V132" s="47"/>
    </row>
    <row r="133" spans="8:22" x14ac:dyDescent="0.3">
      <c r="H133" s="12">
        <v>44239</v>
      </c>
      <c r="I133" s="13">
        <v>5.9236600000000007E-2</v>
      </c>
      <c r="J133" s="13">
        <v>5.4308500000000003E-2</v>
      </c>
      <c r="K133" s="13">
        <v>4.6125000000000006E-2</v>
      </c>
      <c r="L133" s="13">
        <v>7.585900000000001E-2</v>
      </c>
      <c r="N133" s="525"/>
      <c r="O133" s="47"/>
      <c r="P133" s="47"/>
      <c r="Q133" s="47"/>
      <c r="R133" s="47"/>
      <c r="S133" s="47"/>
      <c r="T133" s="47"/>
      <c r="U133" s="47"/>
      <c r="V133" s="47"/>
    </row>
    <row r="134" spans="8:22" x14ac:dyDescent="0.3">
      <c r="H134" s="12">
        <v>44242</v>
      </c>
      <c r="I134" s="13">
        <v>5.9427799999999996E-2</v>
      </c>
      <c r="J134" s="13">
        <v>5.4431E-2</v>
      </c>
      <c r="K134" s="13">
        <v>4.6060799999999999E-2</v>
      </c>
      <c r="L134" s="13">
        <v>7.6405249999999994E-2</v>
      </c>
      <c r="N134" s="525"/>
      <c r="O134" s="47"/>
      <c r="P134" s="47"/>
      <c r="Q134" s="47"/>
      <c r="R134" s="47"/>
      <c r="S134" s="47"/>
      <c r="T134" s="47"/>
      <c r="U134" s="47"/>
      <c r="V134" s="47"/>
    </row>
    <row r="135" spans="8:22" x14ac:dyDescent="0.3">
      <c r="H135" s="12">
        <v>44243</v>
      </c>
      <c r="I135" s="13">
        <v>5.9404599999999995E-2</v>
      </c>
      <c r="J135" s="13">
        <v>5.4350000000000002E-2</v>
      </c>
      <c r="K135" s="13">
        <v>4.6015199999999999E-2</v>
      </c>
      <c r="L135" s="13">
        <v>7.6255500000000004E-2</v>
      </c>
      <c r="N135" s="525"/>
      <c r="O135" s="47"/>
      <c r="P135" s="47"/>
      <c r="Q135" s="47"/>
      <c r="R135" s="47"/>
      <c r="S135" s="47"/>
      <c r="T135" s="47"/>
      <c r="U135" s="47"/>
      <c r="V135" s="47"/>
    </row>
    <row r="136" spans="8:22" x14ac:dyDescent="0.3">
      <c r="H136" s="12">
        <v>44244</v>
      </c>
      <c r="I136" s="13">
        <v>5.9486799999999992E-2</v>
      </c>
      <c r="J136" s="13">
        <v>5.4223E-2</v>
      </c>
      <c r="K136" s="13">
        <v>4.6012400000000002E-2</v>
      </c>
      <c r="L136" s="13">
        <v>7.5897999999999993E-2</v>
      </c>
      <c r="N136" s="525"/>
      <c r="O136" s="47"/>
      <c r="P136" s="47"/>
      <c r="Q136" s="47"/>
      <c r="R136" s="47"/>
      <c r="S136" s="47"/>
      <c r="T136" s="47"/>
      <c r="U136" s="47"/>
      <c r="V136" s="47"/>
    </row>
    <row r="137" spans="8:22" x14ac:dyDescent="0.3">
      <c r="H137" s="12">
        <v>44245</v>
      </c>
      <c r="I137" s="13">
        <v>5.8896000000000004E-2</v>
      </c>
      <c r="J137" s="13">
        <v>5.4016499999999995E-2</v>
      </c>
      <c r="K137" s="13">
        <v>4.5983399999999994E-2</v>
      </c>
      <c r="L137" s="13">
        <v>7.5515499999999999E-2</v>
      </c>
      <c r="N137" s="525"/>
      <c r="O137" s="47"/>
      <c r="P137" s="47"/>
      <c r="Q137" s="47"/>
      <c r="R137" s="47"/>
      <c r="S137" s="47"/>
      <c r="T137" s="47"/>
      <c r="U137" s="47"/>
      <c r="V137" s="47"/>
    </row>
    <row r="138" spans="8:22" x14ac:dyDescent="0.3">
      <c r="H138" s="12">
        <v>44246</v>
      </c>
      <c r="I138" s="13">
        <v>5.9130200000000001E-2</v>
      </c>
      <c r="J138" s="13">
        <v>5.4034499999999999E-2</v>
      </c>
      <c r="K138" s="13">
        <v>4.5932199999999999E-2</v>
      </c>
      <c r="L138" s="13">
        <v>7.5807750000000007E-2</v>
      </c>
      <c r="N138" s="525"/>
      <c r="O138" s="47"/>
      <c r="P138" s="47"/>
      <c r="Q138" s="47"/>
      <c r="R138" s="47"/>
      <c r="S138" s="47"/>
      <c r="T138" s="47"/>
      <c r="U138" s="47"/>
      <c r="V138" s="47"/>
    </row>
    <row r="139" spans="8:22" x14ac:dyDescent="0.3">
      <c r="H139" s="12">
        <v>44249</v>
      </c>
      <c r="I139" s="13">
        <v>5.8516800000000001E-2</v>
      </c>
      <c r="J139" s="13">
        <v>5.3804500000000005E-2</v>
      </c>
      <c r="K139" s="13">
        <v>4.5949999999999998E-2</v>
      </c>
      <c r="L139" s="13">
        <v>7.5085499999999999E-2</v>
      </c>
      <c r="N139" s="525"/>
      <c r="O139" s="47"/>
      <c r="P139" s="47"/>
      <c r="Q139" s="47"/>
      <c r="R139" s="47"/>
      <c r="S139" s="47"/>
      <c r="T139" s="47"/>
      <c r="U139" s="47"/>
      <c r="V139" s="47"/>
    </row>
    <row r="140" spans="8:22" x14ac:dyDescent="0.3">
      <c r="H140" s="12">
        <v>44250</v>
      </c>
      <c r="I140" s="13">
        <v>5.7857800000000001E-2</v>
      </c>
      <c r="J140" s="13">
        <v>5.3598E-2</v>
      </c>
      <c r="K140" s="13">
        <v>4.5924600000000003E-2</v>
      </c>
      <c r="L140" s="13">
        <v>7.4520000000000003E-2</v>
      </c>
      <c r="N140" s="525"/>
      <c r="O140" s="47"/>
      <c r="P140" s="47"/>
      <c r="Q140" s="47"/>
      <c r="R140" s="47"/>
      <c r="S140" s="47"/>
      <c r="T140" s="47"/>
      <c r="U140" s="47"/>
      <c r="V140" s="47"/>
    </row>
    <row r="141" spans="8:22" x14ac:dyDescent="0.3">
      <c r="H141" s="12">
        <v>44251</v>
      </c>
      <c r="I141" s="13">
        <v>5.82306E-2</v>
      </c>
      <c r="J141" s="13">
        <v>5.3737E-2</v>
      </c>
      <c r="K141" s="13">
        <v>4.5896199999999998E-2</v>
      </c>
      <c r="L141" s="13">
        <v>7.5139250000000005E-2</v>
      </c>
      <c r="N141" s="525"/>
      <c r="O141" s="47"/>
      <c r="P141" s="47"/>
      <c r="Q141" s="47"/>
      <c r="R141" s="47"/>
      <c r="S141" s="47"/>
      <c r="T141" s="47"/>
      <c r="U141" s="47"/>
      <c r="V141" s="47"/>
    </row>
    <row r="142" spans="8:22" x14ac:dyDescent="0.3">
      <c r="H142" s="12">
        <v>44252</v>
      </c>
      <c r="I142" s="13">
        <v>5.7407799999999995E-2</v>
      </c>
      <c r="J142" s="13">
        <v>5.3372500000000003E-2</v>
      </c>
      <c r="K142" s="13">
        <v>4.5775999999999997E-2</v>
      </c>
      <c r="L142" s="13">
        <v>7.4465500000000004E-2</v>
      </c>
      <c r="N142" s="525"/>
      <c r="O142" s="47"/>
      <c r="P142" s="47"/>
      <c r="Q142" s="47"/>
      <c r="R142" s="47"/>
      <c r="S142" s="47"/>
      <c r="T142" s="47"/>
      <c r="U142" s="47"/>
      <c r="V142" s="47"/>
    </row>
    <row r="143" spans="8:22" x14ac:dyDescent="0.3">
      <c r="H143" s="12">
        <v>44253</v>
      </c>
      <c r="I143" s="13">
        <v>5.7064999999999998E-2</v>
      </c>
      <c r="J143" s="13">
        <v>5.31125E-2</v>
      </c>
      <c r="K143" s="13">
        <v>4.5805800000000001E-2</v>
      </c>
      <c r="L143" s="13">
        <v>7.4034749999999996E-2</v>
      </c>
      <c r="N143" s="525"/>
      <c r="O143" s="47"/>
      <c r="P143" s="47"/>
      <c r="Q143" s="47"/>
      <c r="R143" s="47"/>
      <c r="S143" s="47"/>
      <c r="T143" s="47"/>
      <c r="U143" s="47"/>
      <c r="V143" s="47"/>
    </row>
    <row r="144" spans="8:22" x14ac:dyDescent="0.3">
      <c r="H144" s="12">
        <v>44256</v>
      </c>
      <c r="I144" s="13">
        <v>5.8118599999999999E-2</v>
      </c>
      <c r="J144" s="13">
        <v>5.3703500000000001E-2</v>
      </c>
      <c r="K144" s="13">
        <v>4.5881599999999995E-2</v>
      </c>
      <c r="L144" s="13">
        <v>7.5382000000000005E-2</v>
      </c>
      <c r="N144" s="525"/>
      <c r="O144" s="47"/>
      <c r="P144" s="47"/>
      <c r="Q144" s="47"/>
      <c r="R144" s="47"/>
      <c r="S144" s="47"/>
      <c r="T144" s="47"/>
      <c r="U144" s="47"/>
      <c r="V144" s="47"/>
    </row>
    <row r="145" spans="8:22" x14ac:dyDescent="0.3">
      <c r="H145" s="12">
        <v>44257</v>
      </c>
      <c r="I145" s="13">
        <v>5.7897400000000002E-2</v>
      </c>
      <c r="J145" s="13">
        <v>5.36055E-2</v>
      </c>
      <c r="K145" s="13">
        <v>4.5901199999999996E-2</v>
      </c>
      <c r="L145" s="13">
        <v>7.4939499999999992E-2</v>
      </c>
      <c r="N145" s="525"/>
      <c r="O145" s="47"/>
      <c r="P145" s="47"/>
      <c r="Q145" s="47"/>
      <c r="R145" s="47"/>
      <c r="S145" s="47"/>
      <c r="T145" s="47"/>
      <c r="U145" s="47"/>
      <c r="V145" s="47"/>
    </row>
    <row r="146" spans="8:22" x14ac:dyDescent="0.3">
      <c r="H146" s="12">
        <v>44258</v>
      </c>
      <c r="I146" s="13">
        <v>5.7491200000000006E-2</v>
      </c>
      <c r="J146" s="13">
        <v>5.3399500000000003E-2</v>
      </c>
      <c r="K146" s="13">
        <v>4.5849399999999998E-2</v>
      </c>
      <c r="L146" s="13">
        <v>7.4740500000000001E-2</v>
      </c>
      <c r="N146" s="525"/>
      <c r="O146" s="47"/>
      <c r="P146" s="47"/>
      <c r="Q146" s="47"/>
      <c r="R146" s="47"/>
      <c r="S146" s="47"/>
      <c r="T146" s="47"/>
      <c r="U146" s="47"/>
      <c r="V146" s="47"/>
    </row>
    <row r="147" spans="8:22" x14ac:dyDescent="0.3">
      <c r="H147" s="12">
        <v>44259</v>
      </c>
      <c r="I147" s="13">
        <v>5.6953400000000001E-2</v>
      </c>
      <c r="J147" s="13">
        <v>5.3167500000000006E-2</v>
      </c>
      <c r="K147" s="13">
        <v>4.5833200000000004E-2</v>
      </c>
      <c r="L147" s="13">
        <v>7.4194499999999997E-2</v>
      </c>
      <c r="N147" s="525"/>
      <c r="O147" s="47"/>
      <c r="P147" s="47"/>
      <c r="Q147" s="47"/>
      <c r="R147" s="47"/>
      <c r="S147" s="47"/>
      <c r="T147" s="47"/>
      <c r="U147" s="47"/>
      <c r="V147" s="47"/>
    </row>
    <row r="148" spans="8:22" x14ac:dyDescent="0.3">
      <c r="H148" s="12">
        <v>44260</v>
      </c>
      <c r="I148" s="13">
        <v>5.6907399999999997E-2</v>
      </c>
      <c r="J148" s="13">
        <v>5.3057E-2</v>
      </c>
      <c r="K148" s="13">
        <v>4.5820399999999997E-2</v>
      </c>
      <c r="L148" s="13">
        <v>7.3419499999999999E-2</v>
      </c>
      <c r="N148" s="525"/>
      <c r="O148" s="47"/>
      <c r="P148" s="47"/>
      <c r="Q148" s="47"/>
      <c r="R148" s="47"/>
      <c r="S148" s="47"/>
      <c r="T148" s="47"/>
      <c r="U148" s="47"/>
      <c r="V148" s="47"/>
    </row>
    <row r="149" spans="8:22" x14ac:dyDescent="0.3">
      <c r="H149" s="12">
        <v>44263</v>
      </c>
      <c r="I149" s="13">
        <v>5.7338599999999997E-2</v>
      </c>
      <c r="J149" s="13">
        <v>5.33485E-2</v>
      </c>
      <c r="K149" s="13">
        <v>4.5787799999999997E-2</v>
      </c>
      <c r="L149" s="13">
        <v>7.565174999999999E-2</v>
      </c>
      <c r="N149" s="525"/>
      <c r="O149" s="47"/>
      <c r="P149" s="47"/>
      <c r="Q149" s="47"/>
      <c r="R149" s="47"/>
      <c r="S149" s="47"/>
      <c r="T149" s="47"/>
      <c r="U149" s="47"/>
      <c r="V149" s="47"/>
    </row>
    <row r="150" spans="8:22" x14ac:dyDescent="0.3">
      <c r="H150" s="12">
        <v>44264</v>
      </c>
      <c r="I150" s="13">
        <v>5.8080600000000003E-2</v>
      </c>
      <c r="J150" s="13">
        <v>5.3600000000000002E-2</v>
      </c>
      <c r="K150" s="13">
        <v>4.5803000000000003E-2</v>
      </c>
      <c r="L150" s="13">
        <v>7.5988250000000007E-2</v>
      </c>
      <c r="N150" s="525"/>
      <c r="O150" s="47"/>
      <c r="P150" s="47"/>
      <c r="Q150" s="47"/>
      <c r="R150" s="47"/>
      <c r="S150" s="47"/>
      <c r="T150" s="47"/>
      <c r="U150" s="47"/>
      <c r="V150" s="47"/>
    </row>
    <row r="151" spans="8:22" x14ac:dyDescent="0.3">
      <c r="H151" s="12">
        <v>44265</v>
      </c>
      <c r="I151" s="13">
        <v>5.82762E-2</v>
      </c>
      <c r="J151" s="13">
        <v>5.36885E-2</v>
      </c>
      <c r="K151" s="13">
        <v>4.5818399999999995E-2</v>
      </c>
      <c r="L151" s="13">
        <v>7.6229000000000005E-2</v>
      </c>
      <c r="N151" s="525"/>
      <c r="O151" s="47"/>
      <c r="P151" s="47"/>
      <c r="Q151" s="47"/>
      <c r="R151" s="47"/>
      <c r="S151" s="47"/>
      <c r="T151" s="47"/>
      <c r="U151" s="47"/>
      <c r="V151" s="47"/>
    </row>
    <row r="152" spans="8:22" x14ac:dyDescent="0.3">
      <c r="H152" s="12">
        <v>44266</v>
      </c>
      <c r="I152" s="13">
        <v>5.88008E-2</v>
      </c>
      <c r="J152" s="13">
        <v>5.3949999999999998E-2</v>
      </c>
      <c r="K152" s="13">
        <v>4.5857599999999998E-2</v>
      </c>
      <c r="L152" s="13">
        <v>7.6665000000000011E-2</v>
      </c>
      <c r="N152" s="525"/>
      <c r="O152" s="47"/>
      <c r="P152" s="47"/>
      <c r="Q152" s="47"/>
      <c r="R152" s="47"/>
      <c r="S152" s="47"/>
      <c r="T152" s="47"/>
      <c r="U152" s="47"/>
      <c r="V152" s="47"/>
    </row>
    <row r="153" spans="8:22" x14ac:dyDescent="0.3">
      <c r="H153" s="12">
        <v>44267</v>
      </c>
      <c r="I153" s="13">
        <v>5.8775000000000001E-2</v>
      </c>
      <c r="J153" s="13">
        <v>5.38205E-2</v>
      </c>
      <c r="K153" s="13">
        <v>4.5824000000000004E-2</v>
      </c>
      <c r="L153" s="13">
        <v>7.6381749999999998E-2</v>
      </c>
      <c r="N153" s="525"/>
      <c r="O153" s="47"/>
      <c r="P153" s="47"/>
      <c r="Q153" s="47"/>
      <c r="R153" s="47"/>
      <c r="S153" s="47"/>
      <c r="T153" s="47"/>
      <c r="U153" s="47"/>
      <c r="V153" s="47"/>
    </row>
    <row r="154" spans="8:22" x14ac:dyDescent="0.3">
      <c r="H154" s="12">
        <v>44270</v>
      </c>
      <c r="I154" s="13">
        <v>5.9002999999999993E-2</v>
      </c>
      <c r="J154" s="13">
        <v>5.39455E-2</v>
      </c>
      <c r="K154" s="13">
        <v>4.5843000000000002E-2</v>
      </c>
      <c r="L154" s="13">
        <v>7.6811249999999998E-2</v>
      </c>
      <c r="N154" s="525"/>
      <c r="O154" s="47"/>
      <c r="P154" s="47"/>
      <c r="Q154" s="47"/>
      <c r="R154" s="47"/>
      <c r="S154" s="47"/>
      <c r="T154" s="47"/>
      <c r="U154" s="47"/>
      <c r="V154" s="47"/>
    </row>
    <row r="155" spans="8:22" x14ac:dyDescent="0.3">
      <c r="H155" s="12">
        <v>44271</v>
      </c>
      <c r="I155" s="13">
        <v>5.8976799999999996E-2</v>
      </c>
      <c r="J155" s="13">
        <v>5.4064000000000001E-2</v>
      </c>
      <c r="K155" s="13">
        <v>4.5856399999999999E-2</v>
      </c>
      <c r="L155" s="13">
        <v>7.7449749999999998E-2</v>
      </c>
      <c r="N155" s="525"/>
      <c r="O155" s="47"/>
      <c r="P155" s="47"/>
      <c r="Q155" s="47"/>
      <c r="R155" s="47"/>
      <c r="S155" s="47"/>
      <c r="T155" s="47"/>
      <c r="U155" s="47"/>
      <c r="V155" s="47"/>
    </row>
    <row r="156" spans="8:22" x14ac:dyDescent="0.3">
      <c r="H156" s="12">
        <v>44272</v>
      </c>
      <c r="I156" s="13">
        <v>5.9028199999999996E-2</v>
      </c>
      <c r="J156" s="13">
        <v>5.3876499999999994E-2</v>
      </c>
      <c r="K156" s="13">
        <v>4.5830599999999999E-2</v>
      </c>
      <c r="L156" s="13">
        <v>7.6948000000000003E-2</v>
      </c>
      <c r="N156" s="525"/>
      <c r="O156" s="47"/>
      <c r="P156" s="47"/>
      <c r="Q156" s="47"/>
      <c r="R156" s="47"/>
      <c r="S156" s="47"/>
      <c r="T156" s="47"/>
      <c r="U156" s="47"/>
      <c r="V156" s="47"/>
    </row>
    <row r="157" spans="8:22" x14ac:dyDescent="0.3">
      <c r="H157" s="12">
        <v>44273</v>
      </c>
      <c r="I157" s="13">
        <v>5.8755999999999996E-2</v>
      </c>
      <c r="J157" s="13">
        <v>5.3851999999999997E-2</v>
      </c>
      <c r="K157" s="13">
        <v>4.5787600000000005E-2</v>
      </c>
      <c r="L157" s="13">
        <v>7.7220250000000004E-2</v>
      </c>
      <c r="N157" s="525"/>
      <c r="O157" s="47"/>
      <c r="P157" s="47"/>
      <c r="Q157" s="47"/>
      <c r="R157" s="47"/>
      <c r="S157" s="47"/>
      <c r="T157" s="47"/>
      <c r="U157" s="47"/>
      <c r="V157" s="47"/>
    </row>
    <row r="158" spans="8:22" x14ac:dyDescent="0.3">
      <c r="H158" s="12">
        <v>44274</v>
      </c>
      <c r="I158" s="13">
        <v>5.8696800000000007E-2</v>
      </c>
      <c r="J158" s="13">
        <v>5.3735499999999999E-2</v>
      </c>
      <c r="K158" s="13">
        <v>4.5811399999999995E-2</v>
      </c>
      <c r="L158" s="13">
        <v>7.6728500000000005E-2</v>
      </c>
      <c r="N158" s="525"/>
      <c r="O158" s="47"/>
      <c r="P158" s="47"/>
      <c r="Q158" s="47"/>
      <c r="R158" s="47"/>
      <c r="S158" s="47"/>
      <c r="T158" s="47"/>
      <c r="U158" s="47"/>
      <c r="V158" s="47"/>
    </row>
    <row r="159" spans="8:22" x14ac:dyDescent="0.3">
      <c r="H159" s="12">
        <v>44277</v>
      </c>
      <c r="I159" s="13">
        <v>5.8742200000000001E-2</v>
      </c>
      <c r="J159" s="13">
        <v>5.3794499999999995E-2</v>
      </c>
      <c r="K159" s="13">
        <v>4.5835000000000001E-2</v>
      </c>
      <c r="L159" s="13">
        <v>7.6874999999999999E-2</v>
      </c>
      <c r="N159" s="525"/>
      <c r="O159" s="47"/>
      <c r="P159" s="47"/>
      <c r="Q159" s="47"/>
      <c r="R159" s="47"/>
      <c r="S159" s="47"/>
      <c r="T159" s="47"/>
      <c r="U159" s="47"/>
      <c r="V159" s="47"/>
    </row>
    <row r="160" spans="8:22" x14ac:dyDescent="0.3">
      <c r="H160" s="12">
        <v>44278</v>
      </c>
      <c r="I160" s="13">
        <v>5.8406E-2</v>
      </c>
      <c r="J160" s="13">
        <v>5.3732000000000002E-2</v>
      </c>
      <c r="K160" s="13">
        <v>4.5851799999999998E-2</v>
      </c>
      <c r="L160" s="13">
        <v>7.7035499999999993E-2</v>
      </c>
      <c r="N160" s="525"/>
      <c r="O160" s="47"/>
      <c r="P160" s="47"/>
      <c r="Q160" s="47"/>
      <c r="R160" s="47"/>
      <c r="S160" s="47"/>
      <c r="T160" s="47"/>
      <c r="U160" s="47"/>
      <c r="V160" s="47"/>
    </row>
    <row r="161" spans="8:22" x14ac:dyDescent="0.3">
      <c r="H161" s="12">
        <v>44279</v>
      </c>
      <c r="I161" s="13">
        <v>5.8093199999999998E-2</v>
      </c>
      <c r="J161" s="13">
        <v>5.3676500000000002E-2</v>
      </c>
      <c r="K161" s="13">
        <v>4.5872199999999995E-2</v>
      </c>
      <c r="L161" s="13">
        <v>7.6927999999999996E-2</v>
      </c>
      <c r="N161" s="525"/>
      <c r="O161" s="47"/>
      <c r="P161" s="47"/>
      <c r="Q161" s="47"/>
      <c r="R161" s="47"/>
      <c r="S161" s="47"/>
      <c r="T161" s="47"/>
      <c r="U161" s="47"/>
      <c r="V161" s="47"/>
    </row>
    <row r="162" spans="8:22" x14ac:dyDescent="0.3">
      <c r="H162" s="12">
        <v>44280</v>
      </c>
      <c r="I162" s="13">
        <v>5.8192200000000006E-2</v>
      </c>
      <c r="J162" s="13">
        <v>5.3668500000000001E-2</v>
      </c>
      <c r="K162" s="13">
        <v>4.5880200000000003E-2</v>
      </c>
      <c r="L162" s="13">
        <v>7.6699500000000004E-2</v>
      </c>
      <c r="N162" s="525"/>
      <c r="O162" s="47"/>
      <c r="P162" s="47"/>
      <c r="Q162" s="47"/>
      <c r="R162" s="47"/>
      <c r="S162" s="47"/>
      <c r="T162" s="47"/>
      <c r="U162" s="47"/>
      <c r="V162" s="47"/>
    </row>
    <row r="163" spans="8:22" x14ac:dyDescent="0.3">
      <c r="H163" s="12">
        <v>44281</v>
      </c>
      <c r="I163" s="13">
        <v>5.8763999999999997E-2</v>
      </c>
      <c r="J163" s="13">
        <v>5.3914500000000004E-2</v>
      </c>
      <c r="K163" s="13">
        <v>4.5863999999999995E-2</v>
      </c>
      <c r="L163" s="13">
        <v>7.7443750000000006E-2</v>
      </c>
      <c r="N163" s="525"/>
      <c r="O163" s="47"/>
      <c r="P163" s="47"/>
      <c r="Q163" s="47"/>
      <c r="R163" s="47"/>
      <c r="S163" s="47"/>
      <c r="T163" s="47"/>
      <c r="U163" s="47"/>
      <c r="V163" s="47"/>
    </row>
    <row r="164" spans="8:22" x14ac:dyDescent="0.3">
      <c r="H164" s="12">
        <v>44284</v>
      </c>
      <c r="I164" s="13">
        <v>5.8770799999999998E-2</v>
      </c>
      <c r="J164" s="13">
        <v>5.3942500000000004E-2</v>
      </c>
      <c r="K164" s="13">
        <v>4.5839200000000004E-2</v>
      </c>
      <c r="L164" s="13">
        <v>7.7720999999999998E-2</v>
      </c>
      <c r="N164" s="525"/>
      <c r="O164" s="47"/>
      <c r="P164" s="47"/>
      <c r="Q164" s="47"/>
      <c r="R164" s="47"/>
      <c r="S164" s="47"/>
      <c r="T164" s="47"/>
      <c r="U164" s="47"/>
      <c r="V164" s="47"/>
    </row>
    <row r="165" spans="8:22" x14ac:dyDescent="0.3">
      <c r="H165" s="12">
        <v>44285</v>
      </c>
      <c r="I165" s="13">
        <v>5.8976000000000008E-2</v>
      </c>
      <c r="J165" s="13">
        <v>5.3980500000000001E-2</v>
      </c>
      <c r="K165" s="13">
        <v>4.5808200000000007E-2</v>
      </c>
      <c r="L165" s="13">
        <v>7.808699999999999E-2</v>
      </c>
      <c r="N165" s="525"/>
      <c r="O165" s="47"/>
      <c r="P165" s="47"/>
      <c r="Q165" s="47"/>
      <c r="R165" s="47"/>
      <c r="S165" s="47"/>
      <c r="T165" s="47"/>
      <c r="U165" s="47"/>
      <c r="V165" s="47"/>
    </row>
    <row r="166" spans="8:22" x14ac:dyDescent="0.3">
      <c r="H166" s="12">
        <v>44286</v>
      </c>
      <c r="I166" s="13">
        <v>5.9245799999999994E-2</v>
      </c>
      <c r="J166" s="13">
        <v>5.4041499999999999E-2</v>
      </c>
      <c r="K166" s="13">
        <v>4.5828599999999997E-2</v>
      </c>
      <c r="L166" s="13">
        <v>7.8258000000000008E-2</v>
      </c>
      <c r="N166" s="525"/>
      <c r="O166" s="47"/>
      <c r="P166" s="47"/>
      <c r="Q166" s="47"/>
      <c r="R166" s="47"/>
      <c r="S166" s="47"/>
      <c r="T166" s="47"/>
      <c r="U166" s="47"/>
      <c r="V166" s="47"/>
    </row>
    <row r="167" spans="8:22" x14ac:dyDescent="0.3">
      <c r="H167" s="12">
        <v>44287</v>
      </c>
      <c r="I167" s="13">
        <v>5.9582400000000001E-2</v>
      </c>
      <c r="J167" s="13">
        <v>5.4304499999999999E-2</v>
      </c>
      <c r="K167" s="13">
        <v>4.5872400000000001E-2</v>
      </c>
      <c r="L167" s="13">
        <v>7.8524250000000004E-2</v>
      </c>
      <c r="N167" s="525"/>
      <c r="O167" s="47"/>
      <c r="P167" s="47"/>
      <c r="Q167" s="47"/>
      <c r="R167" s="47"/>
      <c r="S167" s="47"/>
      <c r="T167" s="47"/>
      <c r="U167" s="47"/>
      <c r="V167" s="47"/>
    </row>
    <row r="168" spans="8:22" x14ac:dyDescent="0.3">
      <c r="H168" s="12">
        <v>44292</v>
      </c>
      <c r="I168" s="13">
        <v>5.9941599999999998E-2</v>
      </c>
      <c r="J168" s="13">
        <v>5.4530499999999996E-2</v>
      </c>
      <c r="K168" s="13">
        <v>4.5884600000000005E-2</v>
      </c>
      <c r="L168" s="13">
        <v>7.9186000000000006E-2</v>
      </c>
      <c r="N168" s="525"/>
      <c r="O168" s="47"/>
      <c r="P168" s="47"/>
      <c r="Q168" s="47"/>
      <c r="R168" s="47"/>
      <c r="S168" s="47"/>
      <c r="T168" s="47"/>
      <c r="U168" s="47"/>
      <c r="V168" s="47"/>
    </row>
    <row r="169" spans="8:22" x14ac:dyDescent="0.3">
      <c r="H169" s="12">
        <v>44293</v>
      </c>
      <c r="I169" s="13">
        <v>5.9440599999999996E-2</v>
      </c>
      <c r="J169" s="13">
        <v>5.4391499999999995E-2</v>
      </c>
      <c r="K169" s="13">
        <v>4.5886800000000005E-2</v>
      </c>
      <c r="L169" s="13">
        <v>7.8711249999999996E-2</v>
      </c>
      <c r="N169" s="525"/>
      <c r="O169" s="47"/>
      <c r="P169" s="47"/>
      <c r="Q169" s="47"/>
      <c r="R169" s="47"/>
      <c r="S169" s="47"/>
      <c r="T169" s="47"/>
      <c r="U169" s="47"/>
      <c r="V169" s="47"/>
    </row>
    <row r="170" spans="8:22" x14ac:dyDescent="0.3">
      <c r="H170" s="12">
        <v>44294</v>
      </c>
      <c r="I170" s="13">
        <v>5.9702200000000004E-2</v>
      </c>
      <c r="J170" s="13">
        <v>5.4521E-2</v>
      </c>
      <c r="K170" s="13">
        <v>4.5908000000000004E-2</v>
      </c>
      <c r="L170" s="13">
        <v>7.9050999999999996E-2</v>
      </c>
      <c r="N170" s="525"/>
      <c r="O170" s="47"/>
      <c r="P170" s="47"/>
      <c r="Q170" s="47"/>
      <c r="R170" s="47"/>
      <c r="S170" s="47"/>
      <c r="T170" s="47"/>
      <c r="U170" s="47"/>
      <c r="V170" s="47"/>
    </row>
    <row r="171" spans="8:22" x14ac:dyDescent="0.3">
      <c r="H171" s="12">
        <v>44295</v>
      </c>
      <c r="I171" s="13">
        <v>5.9738400000000004E-2</v>
      </c>
      <c r="J171" s="13">
        <v>5.4469500000000004E-2</v>
      </c>
      <c r="K171" s="13">
        <v>4.5868800000000001E-2</v>
      </c>
      <c r="L171" s="13">
        <v>7.9289250000000006E-2</v>
      </c>
      <c r="N171" s="525"/>
      <c r="O171" s="47"/>
      <c r="P171" s="47"/>
      <c r="Q171" s="47"/>
      <c r="R171" s="47"/>
      <c r="S171" s="47"/>
      <c r="T171" s="47"/>
      <c r="U171" s="47"/>
      <c r="V171" s="47"/>
    </row>
    <row r="172" spans="8:22" x14ac:dyDescent="0.3">
      <c r="H172" s="12">
        <v>44298</v>
      </c>
      <c r="I172" s="13">
        <v>5.9538199999999999E-2</v>
      </c>
      <c r="J172" s="13">
        <v>5.4411500000000002E-2</v>
      </c>
      <c r="K172" s="13">
        <v>4.5857400000000006E-2</v>
      </c>
      <c r="L172" s="13">
        <v>7.9272000000000009E-2</v>
      </c>
      <c r="N172" s="525"/>
      <c r="O172" s="47"/>
      <c r="P172" s="47"/>
      <c r="Q172" s="47"/>
      <c r="R172" s="47"/>
      <c r="S172" s="47"/>
      <c r="T172" s="47"/>
      <c r="U172" s="47"/>
      <c r="V172" s="47"/>
    </row>
    <row r="173" spans="8:22" x14ac:dyDescent="0.3">
      <c r="H173" s="12">
        <v>44299</v>
      </c>
      <c r="I173" s="13">
        <v>5.9660999999999999E-2</v>
      </c>
      <c r="J173" s="13">
        <v>5.44165E-2</v>
      </c>
      <c r="K173" s="13">
        <v>4.5863000000000001E-2</v>
      </c>
      <c r="L173" s="13">
        <v>7.9395999999999994E-2</v>
      </c>
      <c r="N173" s="525"/>
      <c r="O173" s="47"/>
      <c r="P173" s="47"/>
      <c r="Q173" s="47"/>
      <c r="R173" s="47"/>
      <c r="S173" s="47"/>
      <c r="T173" s="47"/>
      <c r="U173" s="47"/>
      <c r="V173" s="47"/>
    </row>
    <row r="174" spans="8:22" x14ac:dyDescent="0.3">
      <c r="H174" s="12">
        <v>44300</v>
      </c>
      <c r="I174" s="13">
        <v>5.9405799999999995E-2</v>
      </c>
      <c r="J174" s="13">
        <v>5.4391999999999996E-2</v>
      </c>
      <c r="K174" s="13">
        <v>4.5824199999999995E-2</v>
      </c>
      <c r="L174" s="13">
        <v>7.9437499999999994E-2</v>
      </c>
      <c r="N174" s="525"/>
      <c r="O174" s="47"/>
      <c r="P174" s="47"/>
      <c r="Q174" s="47"/>
      <c r="R174" s="47"/>
      <c r="S174" s="47"/>
      <c r="T174" s="47"/>
      <c r="U174" s="47"/>
      <c r="V174" s="47"/>
    </row>
    <row r="175" spans="8:22" x14ac:dyDescent="0.3">
      <c r="H175" s="12">
        <v>44301</v>
      </c>
      <c r="I175" s="13">
        <v>5.9595600000000006E-2</v>
      </c>
      <c r="J175" s="13">
        <v>5.4563500000000001E-2</v>
      </c>
      <c r="K175" s="13">
        <v>4.5857400000000006E-2</v>
      </c>
      <c r="L175" s="13">
        <v>7.9803499999999999E-2</v>
      </c>
      <c r="N175" s="525"/>
      <c r="O175" s="47"/>
      <c r="P175" s="47"/>
      <c r="Q175" s="47"/>
      <c r="R175" s="47"/>
      <c r="S175" s="47"/>
      <c r="T175" s="47"/>
      <c r="U175" s="47"/>
      <c r="V175" s="47"/>
    </row>
    <row r="176" spans="8:22" x14ac:dyDescent="0.3">
      <c r="H176" s="12">
        <v>44302</v>
      </c>
      <c r="I176" s="13">
        <v>5.9674000000000005E-2</v>
      </c>
      <c r="J176" s="13">
        <v>5.4633000000000001E-2</v>
      </c>
      <c r="K176" s="13">
        <v>4.58398E-2</v>
      </c>
      <c r="L176" s="13">
        <v>8.0013000000000001E-2</v>
      </c>
      <c r="N176" s="525"/>
      <c r="O176" s="47"/>
      <c r="P176" s="47"/>
      <c r="Q176" s="47"/>
      <c r="R176" s="47"/>
      <c r="S176" s="47"/>
      <c r="T176" s="47"/>
      <c r="U176" s="47"/>
      <c r="V176" s="47"/>
    </row>
    <row r="177" spans="8:22" x14ac:dyDescent="0.3">
      <c r="H177" s="12">
        <v>44305</v>
      </c>
      <c r="I177" s="13">
        <v>5.9263600000000007E-2</v>
      </c>
      <c r="J177" s="13">
        <v>5.4455000000000003E-2</v>
      </c>
      <c r="K177" s="13">
        <v>4.5828199999999999E-2</v>
      </c>
      <c r="L177" s="13">
        <v>7.9501250000000009E-2</v>
      </c>
      <c r="N177" s="525"/>
      <c r="O177" s="47"/>
      <c r="P177" s="47"/>
      <c r="Q177" s="47"/>
      <c r="R177" s="47"/>
      <c r="S177" s="47"/>
      <c r="T177" s="47"/>
      <c r="U177" s="47"/>
      <c r="V177" s="47"/>
    </row>
    <row r="178" spans="8:22" x14ac:dyDescent="0.3">
      <c r="H178" s="12">
        <v>44306</v>
      </c>
      <c r="I178" s="13">
        <v>5.8656600000000003E-2</v>
      </c>
      <c r="J178" s="13">
        <v>5.4188500000000001E-2</v>
      </c>
      <c r="K178" s="13">
        <v>4.5847800000000001E-2</v>
      </c>
      <c r="L178" s="13">
        <v>7.8462250000000011E-2</v>
      </c>
      <c r="N178" s="525"/>
      <c r="O178" s="47"/>
      <c r="P178" s="47"/>
      <c r="Q178" s="47"/>
      <c r="R178" s="47"/>
      <c r="S178" s="47"/>
      <c r="T178" s="47"/>
      <c r="U178" s="47"/>
      <c r="V178" s="47"/>
    </row>
    <row r="179" spans="8:22" x14ac:dyDescent="0.3">
      <c r="H179" s="12">
        <v>44307</v>
      </c>
      <c r="I179" s="13">
        <v>5.9120800000000008E-2</v>
      </c>
      <c r="J179" s="13">
        <v>5.4356500000000002E-2</v>
      </c>
      <c r="K179" s="13">
        <v>4.5855E-2</v>
      </c>
      <c r="L179" s="13">
        <v>7.9084500000000002E-2</v>
      </c>
      <c r="N179" s="525"/>
      <c r="O179" s="47"/>
      <c r="P179" s="47"/>
      <c r="Q179" s="47"/>
      <c r="R179" s="47"/>
      <c r="S179" s="47"/>
      <c r="T179" s="47"/>
      <c r="U179" s="47"/>
      <c r="V179" s="47"/>
    </row>
    <row r="180" spans="8:22" x14ac:dyDescent="0.3">
      <c r="H180" s="12">
        <v>44308</v>
      </c>
      <c r="I180" s="13">
        <v>5.9038199999999999E-2</v>
      </c>
      <c r="J180" s="13">
        <v>5.4432500000000002E-2</v>
      </c>
      <c r="K180" s="13">
        <v>4.5844800000000005E-2</v>
      </c>
      <c r="L180" s="13">
        <v>7.9672750000000001E-2</v>
      </c>
      <c r="N180" s="525"/>
      <c r="O180" s="47"/>
      <c r="P180" s="47"/>
      <c r="Q180" s="47"/>
      <c r="R180" s="47"/>
      <c r="S180" s="47"/>
      <c r="T180" s="47"/>
      <c r="U180" s="47"/>
      <c r="V180" s="47"/>
    </row>
    <row r="181" spans="8:22" x14ac:dyDescent="0.3">
      <c r="H181" s="12">
        <v>44309</v>
      </c>
      <c r="I181" s="13">
        <v>5.9220200000000001E-2</v>
      </c>
      <c r="J181" s="13">
        <v>5.4443499999999999E-2</v>
      </c>
      <c r="K181" s="13">
        <v>4.5851799999999998E-2</v>
      </c>
      <c r="L181" s="13">
        <v>7.9404499999999989E-2</v>
      </c>
      <c r="N181" s="525"/>
      <c r="O181" s="47"/>
      <c r="P181" s="47"/>
      <c r="Q181" s="47"/>
      <c r="R181" s="47"/>
      <c r="S181" s="47"/>
      <c r="T181" s="47"/>
      <c r="U181" s="47"/>
      <c r="V181" s="47"/>
    </row>
    <row r="182" spans="8:22" x14ac:dyDescent="0.3">
      <c r="H182" s="12">
        <v>44312</v>
      </c>
      <c r="I182" s="13">
        <v>5.9430799999999992E-2</v>
      </c>
      <c r="J182" s="13">
        <v>5.4531499999999997E-2</v>
      </c>
      <c r="K182" s="13">
        <v>4.5857200000000001E-2</v>
      </c>
      <c r="L182" s="13">
        <v>7.9593750000000005E-2</v>
      </c>
      <c r="N182" s="525"/>
      <c r="O182" s="47"/>
      <c r="P182" s="47"/>
      <c r="Q182" s="47"/>
      <c r="R182" s="47"/>
      <c r="S182" s="47"/>
      <c r="T182" s="47"/>
      <c r="U182" s="47"/>
      <c r="V182" s="47"/>
    </row>
    <row r="183" spans="8:22" x14ac:dyDescent="0.3">
      <c r="H183" s="12">
        <v>44313</v>
      </c>
      <c r="I183" s="13">
        <v>5.9410399999999995E-2</v>
      </c>
      <c r="J183" s="13">
        <v>5.4514999999999994E-2</v>
      </c>
      <c r="K183" s="13">
        <v>4.5846399999999995E-2</v>
      </c>
      <c r="L183" s="13">
        <v>7.9444000000000001E-2</v>
      </c>
      <c r="N183" s="525"/>
      <c r="O183" s="47"/>
      <c r="P183" s="47"/>
      <c r="Q183" s="47"/>
      <c r="R183" s="47"/>
      <c r="S183" s="47"/>
      <c r="T183" s="47"/>
      <c r="U183" s="47"/>
      <c r="V183" s="47"/>
    </row>
    <row r="184" spans="8:22" x14ac:dyDescent="0.3">
      <c r="H184" s="12">
        <v>44314</v>
      </c>
      <c r="I184" s="13">
        <v>5.9474800000000008E-2</v>
      </c>
      <c r="J184" s="13">
        <v>5.4552000000000003E-2</v>
      </c>
      <c r="K184" s="13">
        <v>4.5836200000000007E-2</v>
      </c>
      <c r="L184" s="13">
        <v>7.9438250000000016E-2</v>
      </c>
      <c r="N184" s="525"/>
      <c r="O184" s="47"/>
      <c r="P184" s="47"/>
      <c r="Q184" s="47"/>
      <c r="R184" s="47"/>
      <c r="S184" s="47"/>
      <c r="T184" s="47"/>
      <c r="U184" s="47"/>
      <c r="V184" s="47"/>
    </row>
    <row r="185" spans="8:22" x14ac:dyDescent="0.3">
      <c r="H185" s="12">
        <v>44315</v>
      </c>
      <c r="I185" s="13">
        <v>5.9255599999999999E-2</v>
      </c>
      <c r="J185" s="13">
        <v>5.4482500000000003E-2</v>
      </c>
      <c r="K185" s="13">
        <v>4.5800199999999992E-2</v>
      </c>
      <c r="L185" s="13">
        <v>7.9276750000000007E-2</v>
      </c>
      <c r="N185" s="525"/>
      <c r="O185" s="47"/>
      <c r="P185" s="47"/>
      <c r="Q185" s="47"/>
      <c r="R185" s="47"/>
      <c r="S185" s="47"/>
      <c r="T185" s="47"/>
      <c r="U185" s="47"/>
      <c r="V185" s="47"/>
    </row>
    <row r="186" spans="8:22" x14ac:dyDescent="0.3">
      <c r="H186" s="12">
        <v>44316</v>
      </c>
      <c r="I186" s="13">
        <v>5.9172599999999999E-2</v>
      </c>
      <c r="J186" s="13">
        <v>5.4414999999999998E-2</v>
      </c>
      <c r="K186" s="13">
        <v>4.5801400000000006E-2</v>
      </c>
      <c r="L186" s="13">
        <v>7.9460749999999997E-2</v>
      </c>
      <c r="N186" s="525"/>
      <c r="O186" s="47"/>
      <c r="P186" s="47"/>
      <c r="Q186" s="47"/>
      <c r="R186" s="47"/>
      <c r="S186" s="47"/>
      <c r="T186" s="47"/>
      <c r="U186" s="47"/>
      <c r="V186" s="47"/>
    </row>
    <row r="187" spans="8:22" x14ac:dyDescent="0.3">
      <c r="H187" s="12">
        <v>44319</v>
      </c>
      <c r="I187" s="13">
        <v>5.9285200000000003E-2</v>
      </c>
      <c r="J187" s="13">
        <v>5.4513499999999999E-2</v>
      </c>
      <c r="K187" s="13">
        <v>4.5820600000000003E-2</v>
      </c>
      <c r="L187" s="13">
        <v>7.9643999999999993E-2</v>
      </c>
      <c r="N187" s="525"/>
      <c r="O187" s="47"/>
      <c r="P187" s="47"/>
      <c r="Q187" s="47"/>
      <c r="R187" s="47"/>
      <c r="S187" s="47"/>
      <c r="T187" s="47"/>
      <c r="U187" s="47"/>
      <c r="V187" s="47"/>
    </row>
    <row r="188" spans="8:22" x14ac:dyDescent="0.3">
      <c r="H188" s="12">
        <v>44320</v>
      </c>
      <c r="I188" s="13">
        <v>5.8771399999999994E-2</v>
      </c>
      <c r="J188" s="13">
        <v>5.4280999999999996E-2</v>
      </c>
      <c r="K188" s="13">
        <v>4.5839600000000001E-2</v>
      </c>
      <c r="L188" s="13">
        <v>7.8760250000000004E-2</v>
      </c>
      <c r="N188" s="525"/>
      <c r="O188" s="47"/>
      <c r="P188" s="47"/>
      <c r="Q188" s="47"/>
      <c r="R188" s="47"/>
      <c r="S188" s="47"/>
      <c r="T188" s="47"/>
      <c r="U188" s="47"/>
      <c r="V188" s="47"/>
    </row>
    <row r="189" spans="8:22" x14ac:dyDescent="0.3">
      <c r="H189" s="12">
        <v>44321</v>
      </c>
      <c r="I189" s="13">
        <v>5.9195399999999995E-2</v>
      </c>
      <c r="J189" s="13">
        <v>5.4545999999999997E-2</v>
      </c>
      <c r="K189" s="13">
        <v>4.58398E-2</v>
      </c>
      <c r="L189" s="13">
        <v>7.9806500000000002E-2</v>
      </c>
      <c r="N189" s="525"/>
      <c r="O189" s="47"/>
      <c r="P189" s="47"/>
      <c r="Q189" s="47"/>
      <c r="R189" s="47"/>
      <c r="S189" s="47"/>
      <c r="T189" s="47"/>
      <c r="U189" s="47"/>
      <c r="V189" s="47"/>
    </row>
    <row r="190" spans="8:22" x14ac:dyDescent="0.3">
      <c r="H190" s="12">
        <v>44322</v>
      </c>
      <c r="I190" s="13">
        <v>5.9107600000000003E-2</v>
      </c>
      <c r="J190" s="13">
        <v>5.4543999999999995E-2</v>
      </c>
      <c r="K190" s="13">
        <v>4.5835200000000006E-2</v>
      </c>
      <c r="L190" s="13">
        <v>7.9386750000000006E-2</v>
      </c>
      <c r="N190" s="525"/>
      <c r="O190" s="47"/>
      <c r="P190" s="47"/>
      <c r="Q190" s="47"/>
      <c r="R190" s="47"/>
      <c r="S190" s="47"/>
      <c r="T190" s="47"/>
      <c r="U190" s="47"/>
      <c r="V190" s="47"/>
    </row>
    <row r="191" spans="8:22" x14ac:dyDescent="0.3">
      <c r="H191" s="12">
        <v>44323</v>
      </c>
      <c r="I191" s="13">
        <v>5.9453400000000003E-2</v>
      </c>
      <c r="J191" s="13">
        <v>5.4783499999999999E-2</v>
      </c>
      <c r="K191" s="13">
        <v>4.5840399999999996E-2</v>
      </c>
      <c r="L191" s="13">
        <v>7.9911750000000004E-2</v>
      </c>
      <c r="N191" s="525"/>
      <c r="O191" s="47"/>
      <c r="P191" s="47"/>
      <c r="Q191" s="47"/>
      <c r="R191" s="47"/>
      <c r="S191" s="47"/>
      <c r="T191" s="47"/>
      <c r="U191" s="47"/>
      <c r="V191" s="47"/>
    </row>
    <row r="192" spans="8:22" x14ac:dyDescent="0.3">
      <c r="H192" s="12">
        <v>44326</v>
      </c>
      <c r="I192" s="13">
        <v>5.8996200000000013E-2</v>
      </c>
      <c r="J192" s="13">
        <v>5.4676500000000003E-2</v>
      </c>
      <c r="K192" s="13">
        <v>4.5830599999999999E-2</v>
      </c>
      <c r="L192" s="13">
        <v>7.9848500000000003E-2</v>
      </c>
      <c r="N192" s="525"/>
      <c r="O192" s="47"/>
      <c r="P192" s="47"/>
      <c r="Q192" s="47"/>
      <c r="R192" s="47"/>
      <c r="S192" s="47"/>
      <c r="T192" s="47"/>
      <c r="U192" s="47"/>
      <c r="V192" s="47"/>
    </row>
    <row r="193" spans="8:22" x14ac:dyDescent="0.3">
      <c r="H193" s="12">
        <v>44327</v>
      </c>
      <c r="I193" s="13">
        <v>5.8382199999999995E-2</v>
      </c>
      <c r="J193" s="13">
        <v>5.4277499999999999E-2</v>
      </c>
      <c r="K193" s="13">
        <v>4.5783599999999994E-2</v>
      </c>
      <c r="L193" s="13">
        <v>7.8310749999999998E-2</v>
      </c>
      <c r="N193" s="525"/>
      <c r="O193" s="47"/>
      <c r="P193" s="47"/>
      <c r="Q193" s="47"/>
      <c r="R193" s="47"/>
      <c r="S193" s="47"/>
      <c r="T193" s="47"/>
      <c r="U193" s="47"/>
      <c r="V193" s="47"/>
    </row>
    <row r="194" spans="8:22" x14ac:dyDescent="0.3">
      <c r="H194" s="12">
        <v>44328</v>
      </c>
      <c r="I194" s="13">
        <v>5.7798800000000004E-2</v>
      </c>
      <c r="J194" s="13">
        <v>5.4043000000000001E-2</v>
      </c>
      <c r="K194" s="13">
        <v>4.5751799999999995E-2</v>
      </c>
      <c r="L194" s="13">
        <v>7.80005E-2</v>
      </c>
      <c r="N194" s="525"/>
      <c r="O194" s="47"/>
      <c r="P194" s="47"/>
      <c r="Q194" s="47"/>
      <c r="R194" s="47"/>
      <c r="S194" s="47"/>
      <c r="T194" s="47"/>
      <c r="U194" s="47"/>
      <c r="V194" s="47"/>
    </row>
    <row r="195" spans="8:22" x14ac:dyDescent="0.3">
      <c r="H195" s="12">
        <v>44329</v>
      </c>
      <c r="I195" s="13">
        <v>5.7797399999999999E-2</v>
      </c>
      <c r="J195" s="13">
        <v>5.4073499999999997E-2</v>
      </c>
      <c r="K195" s="13">
        <v>4.5726799999999998E-2</v>
      </c>
      <c r="L195" s="13">
        <v>7.8094499999999997E-2</v>
      </c>
      <c r="N195" s="525"/>
      <c r="O195" s="47"/>
      <c r="P195" s="47"/>
      <c r="Q195" s="47"/>
      <c r="R195" s="47"/>
      <c r="S195" s="47"/>
      <c r="T195" s="47"/>
      <c r="U195" s="47"/>
      <c r="V195" s="47"/>
    </row>
    <row r="196" spans="8:22" x14ac:dyDescent="0.3">
      <c r="H196" s="12">
        <v>44330</v>
      </c>
      <c r="I196" s="13">
        <v>5.8396000000000003E-2</v>
      </c>
      <c r="J196" s="13">
        <v>5.4385999999999997E-2</v>
      </c>
      <c r="K196" s="13">
        <v>4.5737199999999999E-2</v>
      </c>
      <c r="L196" s="13">
        <v>7.8828250000000002E-2</v>
      </c>
      <c r="N196" s="525"/>
      <c r="O196" s="47"/>
      <c r="P196" s="47"/>
      <c r="Q196" s="47"/>
      <c r="R196" s="47"/>
      <c r="S196" s="47"/>
      <c r="T196" s="47"/>
      <c r="U196" s="47"/>
      <c r="V196" s="47"/>
    </row>
    <row r="197" spans="8:22" x14ac:dyDescent="0.3">
      <c r="H197" s="12">
        <v>44333</v>
      </c>
      <c r="I197" s="13">
        <v>5.8298000000000003E-2</v>
      </c>
      <c r="J197" s="13">
        <v>5.4375E-2</v>
      </c>
      <c r="K197" s="13">
        <v>4.5721400000000002E-2</v>
      </c>
      <c r="L197" s="13">
        <v>7.8528500000000001E-2</v>
      </c>
      <c r="N197" s="525"/>
      <c r="O197" s="47"/>
      <c r="P197" s="47"/>
      <c r="Q197" s="47"/>
      <c r="R197" s="47"/>
      <c r="S197" s="47"/>
      <c r="T197" s="47"/>
      <c r="U197" s="47"/>
      <c r="V197" s="47"/>
    </row>
    <row r="198" spans="8:22" x14ac:dyDescent="0.3">
      <c r="H198" s="12">
        <v>44334</v>
      </c>
      <c r="I198" s="13">
        <v>5.8193599999999998E-2</v>
      </c>
      <c r="J198" s="13">
        <v>5.4392499999999996E-2</v>
      </c>
      <c r="K198" s="13">
        <v>4.57124E-2</v>
      </c>
      <c r="L198" s="13">
        <v>7.8489000000000003E-2</v>
      </c>
      <c r="N198" s="525"/>
      <c r="O198" s="47"/>
      <c r="P198" s="47"/>
      <c r="Q198" s="47"/>
      <c r="R198" s="47"/>
      <c r="S198" s="47"/>
      <c r="T198" s="47"/>
      <c r="U198" s="47"/>
      <c r="V198" s="47"/>
    </row>
    <row r="199" spans="8:22" x14ac:dyDescent="0.3">
      <c r="H199" s="12">
        <v>44335</v>
      </c>
      <c r="I199" s="13">
        <v>5.7674599999999999E-2</v>
      </c>
      <c r="J199" s="13">
        <v>5.4063E-2</v>
      </c>
      <c r="K199" s="13">
        <v>4.5688600000000003E-2</v>
      </c>
      <c r="L199" s="13">
        <v>7.720175E-2</v>
      </c>
      <c r="N199" s="525"/>
      <c r="O199" s="47"/>
      <c r="P199" s="47"/>
      <c r="Q199" s="47"/>
      <c r="R199" s="47"/>
      <c r="S199" s="47"/>
      <c r="T199" s="47"/>
      <c r="U199" s="47"/>
      <c r="V199" s="47"/>
    </row>
    <row r="200" spans="8:22" x14ac:dyDescent="0.3">
      <c r="H200" s="12">
        <v>44336</v>
      </c>
      <c r="I200" s="13">
        <v>5.8207199999999994E-2</v>
      </c>
      <c r="J200" s="13">
        <v>5.44375E-2</v>
      </c>
      <c r="K200" s="13">
        <v>4.5704599999999998E-2</v>
      </c>
      <c r="L200" s="13">
        <v>7.8550750000000003E-2</v>
      </c>
      <c r="N200" s="525"/>
      <c r="O200" s="47"/>
      <c r="P200" s="47"/>
      <c r="Q200" s="47"/>
      <c r="R200" s="47"/>
      <c r="S200" s="47"/>
      <c r="T200" s="47"/>
      <c r="U200" s="47"/>
      <c r="V200" s="47"/>
    </row>
    <row r="201" spans="8:22" x14ac:dyDescent="0.3">
      <c r="H201" s="12">
        <v>44337</v>
      </c>
      <c r="I201" s="13">
        <v>5.8284999999999997E-2</v>
      </c>
      <c r="J201" s="13">
        <v>5.4544499999999996E-2</v>
      </c>
      <c r="K201" s="13">
        <v>4.5723799999999995E-2</v>
      </c>
      <c r="L201" s="13">
        <v>7.8936249999999999E-2</v>
      </c>
      <c r="N201" s="525"/>
      <c r="O201" s="47"/>
      <c r="P201" s="47"/>
      <c r="Q201" s="47"/>
      <c r="R201" s="47"/>
      <c r="S201" s="47"/>
      <c r="T201" s="47"/>
      <c r="U201" s="47"/>
      <c r="V201" s="47"/>
    </row>
    <row r="202" spans="8:22" x14ac:dyDescent="0.3">
      <c r="H202" s="12">
        <v>44340</v>
      </c>
      <c r="I202" s="13">
        <v>5.8468599999999996E-2</v>
      </c>
      <c r="J202" s="13">
        <v>5.4627499999999996E-2</v>
      </c>
      <c r="K202" s="13">
        <v>4.5736600000000002E-2</v>
      </c>
      <c r="L202" s="13">
        <v>7.8933500000000004E-2</v>
      </c>
      <c r="N202" s="525"/>
      <c r="O202" s="47"/>
      <c r="P202" s="47"/>
      <c r="Q202" s="47"/>
      <c r="R202" s="47"/>
      <c r="S202" s="47"/>
      <c r="T202" s="47"/>
      <c r="U202" s="47"/>
      <c r="V202" s="47"/>
    </row>
    <row r="203" spans="8:22" x14ac:dyDescent="0.3">
      <c r="H203" s="12">
        <v>44341</v>
      </c>
      <c r="I203" s="13">
        <v>5.8451400000000001E-2</v>
      </c>
      <c r="J203" s="13">
        <v>5.4698999999999998E-2</v>
      </c>
      <c r="K203" s="13">
        <v>4.5770400000000003E-2</v>
      </c>
      <c r="L203" s="13">
        <v>7.89715E-2</v>
      </c>
      <c r="N203" s="525"/>
      <c r="O203" s="47"/>
      <c r="P203" s="47"/>
      <c r="Q203" s="47"/>
      <c r="R203" s="47"/>
      <c r="S203" s="47"/>
      <c r="T203" s="47"/>
      <c r="U203" s="47"/>
      <c r="V203" s="47"/>
    </row>
    <row r="204" spans="8:22" x14ac:dyDescent="0.3">
      <c r="H204" s="12">
        <v>44342</v>
      </c>
      <c r="I204" s="13">
        <v>5.8775999999999995E-2</v>
      </c>
      <c r="J204" s="13">
        <v>5.4822999999999997E-2</v>
      </c>
      <c r="K204" s="13">
        <v>4.5794400000000006E-2</v>
      </c>
      <c r="L204" s="13">
        <v>7.9210749999999996E-2</v>
      </c>
      <c r="N204" s="525"/>
      <c r="O204" s="47"/>
      <c r="P204" s="47"/>
      <c r="Q204" s="47"/>
      <c r="R204" s="47"/>
      <c r="S204" s="47"/>
      <c r="T204" s="47"/>
      <c r="U204" s="47"/>
      <c r="V204" s="47"/>
    </row>
    <row r="205" spans="8:22" x14ac:dyDescent="0.3">
      <c r="H205" s="12">
        <v>44343</v>
      </c>
      <c r="I205" s="13">
        <v>5.9021999999999998E-2</v>
      </c>
      <c r="J205" s="13">
        <v>5.4910500000000001E-2</v>
      </c>
      <c r="K205" s="13">
        <v>4.5780600000000005E-2</v>
      </c>
      <c r="L205" s="13">
        <v>7.9486500000000002E-2</v>
      </c>
      <c r="N205" s="525"/>
      <c r="O205" s="47"/>
      <c r="P205" s="47"/>
      <c r="Q205" s="47"/>
      <c r="R205" s="47"/>
      <c r="S205" s="47"/>
      <c r="T205" s="47"/>
      <c r="U205" s="47"/>
      <c r="V205" s="47"/>
    </row>
    <row r="206" spans="8:22" x14ac:dyDescent="0.3">
      <c r="H206" s="12">
        <v>44344</v>
      </c>
      <c r="I206" s="13">
        <v>5.9229799999999999E-2</v>
      </c>
      <c r="J206" s="13">
        <v>5.5100999999999997E-2</v>
      </c>
      <c r="K206" s="13">
        <v>4.5801800000000004E-2</v>
      </c>
      <c r="L206" s="13">
        <v>7.9784999999999995E-2</v>
      </c>
      <c r="N206" s="525"/>
      <c r="O206" s="47"/>
      <c r="P206" s="47"/>
      <c r="Q206" s="47"/>
      <c r="R206" s="47"/>
      <c r="S206" s="47"/>
      <c r="T206" s="47"/>
      <c r="U206" s="47"/>
      <c r="V206" s="47"/>
    </row>
    <row r="207" spans="8:22" x14ac:dyDescent="0.3">
      <c r="H207" s="12">
        <v>44347</v>
      </c>
      <c r="I207" s="13">
        <v>5.9079000000000007E-2</v>
      </c>
      <c r="J207" s="13">
        <v>5.5008000000000001E-2</v>
      </c>
      <c r="K207" s="13">
        <v>4.5791399999999996E-2</v>
      </c>
      <c r="L207" s="13">
        <v>7.9246999999999998E-2</v>
      </c>
      <c r="N207" s="525"/>
      <c r="O207" s="47"/>
      <c r="P207" s="47"/>
      <c r="Q207" s="47"/>
      <c r="R207" s="47"/>
      <c r="S207" s="47"/>
      <c r="T207" s="47"/>
      <c r="U207" s="47"/>
      <c r="V207" s="47"/>
    </row>
    <row r="208" spans="8:22" x14ac:dyDescent="0.3">
      <c r="H208" s="12">
        <v>44348</v>
      </c>
      <c r="I208" s="13">
        <v>5.9057000000000005E-2</v>
      </c>
      <c r="J208" s="13">
        <v>5.5126999999999995E-2</v>
      </c>
      <c r="K208" s="13">
        <v>4.5797200000000003E-2</v>
      </c>
      <c r="L208" s="13">
        <v>7.9500749999999995E-2</v>
      </c>
      <c r="N208" s="525"/>
      <c r="O208" s="47"/>
      <c r="P208" s="47"/>
      <c r="Q208" s="47"/>
      <c r="R208" s="47"/>
      <c r="S208" s="47"/>
      <c r="T208" s="47"/>
      <c r="U208" s="47"/>
      <c r="V208" s="47"/>
    </row>
    <row r="209" spans="8:22" x14ac:dyDescent="0.3">
      <c r="H209" s="12">
        <v>44349</v>
      </c>
      <c r="I209" s="13">
        <v>5.9349600000000002E-2</v>
      </c>
      <c r="J209" s="13">
        <v>5.5271000000000001E-2</v>
      </c>
      <c r="K209" s="13">
        <v>4.5814999999999995E-2</v>
      </c>
      <c r="L209" s="13">
        <v>7.9793749999999997E-2</v>
      </c>
      <c r="N209" s="525"/>
      <c r="O209" s="47"/>
      <c r="P209" s="47"/>
      <c r="Q209" s="47"/>
      <c r="R209" s="47"/>
      <c r="S209" s="47"/>
      <c r="T209" s="47"/>
      <c r="U209" s="47"/>
      <c r="V209" s="47"/>
    </row>
    <row r="210" spans="8:22" x14ac:dyDescent="0.3">
      <c r="H210" s="12">
        <v>44350</v>
      </c>
      <c r="I210" s="13">
        <v>5.9168399999999996E-2</v>
      </c>
      <c r="J210" s="13">
        <v>5.5198499999999998E-2</v>
      </c>
      <c r="K210" s="13">
        <v>4.5797999999999998E-2</v>
      </c>
      <c r="L210" s="13">
        <v>7.9937999999999995E-2</v>
      </c>
      <c r="N210" s="525"/>
      <c r="O210" s="47"/>
      <c r="P210" s="47"/>
      <c r="Q210" s="47"/>
      <c r="R210" s="47"/>
      <c r="S210" s="47"/>
      <c r="T210" s="47"/>
      <c r="U210" s="47"/>
      <c r="V210" s="47"/>
    </row>
    <row r="211" spans="8:22" x14ac:dyDescent="0.3">
      <c r="H211" s="12">
        <v>44351</v>
      </c>
      <c r="I211" s="13">
        <v>5.9481199999999998E-2</v>
      </c>
      <c r="J211" s="13">
        <v>5.5389499999999994E-2</v>
      </c>
      <c r="K211" s="13">
        <v>4.5833600000000002E-2</v>
      </c>
      <c r="L211" s="13">
        <v>8.0162999999999998E-2</v>
      </c>
      <c r="N211" s="525"/>
      <c r="O211" s="47"/>
      <c r="P211" s="47"/>
      <c r="Q211" s="47"/>
      <c r="R211" s="47"/>
      <c r="S211" s="47"/>
      <c r="T211" s="47"/>
      <c r="U211" s="47"/>
      <c r="V211" s="47"/>
    </row>
    <row r="212" spans="8:22" x14ac:dyDescent="0.3">
      <c r="H212" s="12">
        <v>44354</v>
      </c>
      <c r="I212" s="13">
        <v>5.947100000000001E-2</v>
      </c>
      <c r="J212" s="13">
        <v>5.5344999999999998E-2</v>
      </c>
      <c r="K212" s="13">
        <v>4.5819400000000003E-2</v>
      </c>
      <c r="L212" s="13">
        <v>8.0059500000000006E-2</v>
      </c>
      <c r="N212" s="525"/>
      <c r="O212" s="47"/>
      <c r="P212" s="47"/>
      <c r="Q212" s="47"/>
      <c r="R212" s="47"/>
      <c r="S212" s="47"/>
      <c r="T212" s="47"/>
      <c r="U212" s="47"/>
      <c r="V212" s="47"/>
    </row>
    <row r="213" spans="8:22" x14ac:dyDescent="0.3">
      <c r="H213" s="12">
        <v>44355</v>
      </c>
      <c r="I213" s="13">
        <v>5.9446600000000002E-2</v>
      </c>
      <c r="J213" s="13">
        <v>5.5349499999999996E-2</v>
      </c>
      <c r="K213" s="13">
        <v>4.5837000000000003E-2</v>
      </c>
      <c r="L213" s="13">
        <v>8.0134499999999997E-2</v>
      </c>
      <c r="N213" s="525"/>
      <c r="O213" s="47"/>
      <c r="P213" s="47"/>
      <c r="Q213" s="47"/>
      <c r="R213" s="47"/>
      <c r="S213" s="47"/>
      <c r="T213" s="47"/>
      <c r="U213" s="47"/>
      <c r="V213" s="47"/>
    </row>
    <row r="214" spans="8:22" x14ac:dyDescent="0.3">
      <c r="H214" s="12">
        <v>44356</v>
      </c>
      <c r="I214" s="13">
        <v>5.9618600000000001E-2</v>
      </c>
      <c r="J214" s="13">
        <v>5.53815E-2</v>
      </c>
      <c r="K214" s="13">
        <v>4.5867599999999994E-2</v>
      </c>
      <c r="L214" s="13">
        <v>8.0261749999999993E-2</v>
      </c>
      <c r="N214" s="525"/>
      <c r="O214" s="47"/>
      <c r="P214" s="47"/>
      <c r="Q214" s="47"/>
      <c r="R214" s="47"/>
      <c r="S214" s="47"/>
      <c r="T214" s="47"/>
      <c r="U214" s="47"/>
      <c r="V214" s="47"/>
    </row>
    <row r="215" spans="8:22" x14ac:dyDescent="0.3">
      <c r="H215" s="12">
        <v>44357</v>
      </c>
      <c r="I215" s="13">
        <v>5.9666200000000003E-2</v>
      </c>
      <c r="J215" s="13">
        <v>5.5485999999999994E-2</v>
      </c>
      <c r="K215" s="13">
        <v>4.5876800000000009E-2</v>
      </c>
      <c r="L215" s="13">
        <v>8.0442749999999993E-2</v>
      </c>
      <c r="N215" s="525"/>
      <c r="O215" s="47"/>
      <c r="P215" s="47"/>
      <c r="Q215" s="47"/>
      <c r="R215" s="47"/>
      <c r="S215" s="47"/>
      <c r="T215" s="47"/>
      <c r="U215" s="47"/>
      <c r="V215" s="47"/>
    </row>
    <row r="216" spans="8:22" x14ac:dyDescent="0.3">
      <c r="H216" s="12">
        <v>44358</v>
      </c>
      <c r="I216" s="13">
        <v>5.9899800000000003E-2</v>
      </c>
      <c r="J216" s="13">
        <v>5.5611999999999995E-2</v>
      </c>
      <c r="K216" s="13">
        <v>4.5904399999999998E-2</v>
      </c>
      <c r="L216" s="13">
        <v>8.0897999999999998E-2</v>
      </c>
      <c r="N216" s="525"/>
      <c r="O216" s="47"/>
      <c r="P216" s="47"/>
      <c r="Q216" s="47"/>
      <c r="R216" s="47"/>
      <c r="S216" s="47"/>
      <c r="T216" s="47"/>
      <c r="U216" s="47"/>
      <c r="V216" s="47"/>
    </row>
    <row r="217" spans="8:22" x14ac:dyDescent="0.3">
      <c r="H217" s="12">
        <v>44361</v>
      </c>
      <c r="I217" s="13">
        <v>5.9986399999999995E-2</v>
      </c>
      <c r="J217" s="13">
        <v>5.5604500000000001E-2</v>
      </c>
      <c r="K217" s="13">
        <v>4.58842E-2</v>
      </c>
      <c r="L217" s="13">
        <v>8.0793749999999998E-2</v>
      </c>
      <c r="N217" s="525"/>
      <c r="O217" s="47"/>
      <c r="P217" s="47"/>
      <c r="Q217" s="47"/>
      <c r="R217" s="47"/>
      <c r="S217" s="47"/>
      <c r="T217" s="47"/>
      <c r="U217" s="47"/>
      <c r="V217" s="47"/>
    </row>
    <row r="218" spans="8:22" x14ac:dyDescent="0.3">
      <c r="H218" s="12">
        <v>44362</v>
      </c>
      <c r="I218" s="13">
        <v>5.9879799999999997E-2</v>
      </c>
      <c r="J218" s="13">
        <v>5.5527499999999994E-2</v>
      </c>
      <c r="K218" s="13">
        <v>4.5876399999999998E-2</v>
      </c>
      <c r="L218" s="13">
        <v>8.0813750000000004E-2</v>
      </c>
      <c r="N218" s="525"/>
      <c r="O218" s="47"/>
      <c r="P218" s="47"/>
      <c r="Q218" s="47"/>
      <c r="R218" s="47"/>
      <c r="S218" s="47"/>
      <c r="T218" s="47"/>
      <c r="U218" s="47"/>
      <c r="V218" s="47"/>
    </row>
    <row r="219" spans="8:22" x14ac:dyDescent="0.3">
      <c r="H219" s="12">
        <v>44363</v>
      </c>
      <c r="I219" s="13">
        <v>5.9765800000000001E-2</v>
      </c>
      <c r="J219" s="13">
        <v>5.5475999999999998E-2</v>
      </c>
      <c r="K219" s="13">
        <v>4.5858999999999997E-2</v>
      </c>
      <c r="L219" s="13">
        <v>8.0970249999999994E-2</v>
      </c>
      <c r="N219" s="525"/>
      <c r="O219" s="47"/>
      <c r="P219" s="47"/>
      <c r="Q219" s="47"/>
      <c r="R219" s="47"/>
      <c r="S219" s="47"/>
      <c r="T219" s="47"/>
      <c r="U219" s="47"/>
      <c r="V219" s="47"/>
    </row>
    <row r="220" spans="8:22" x14ac:dyDescent="0.3">
      <c r="H220" s="12">
        <v>44364</v>
      </c>
      <c r="I220" s="13">
        <v>5.9976799999999997E-2</v>
      </c>
      <c r="J220" s="13">
        <v>5.5542500000000002E-2</v>
      </c>
      <c r="K220" s="13">
        <v>4.5837600000000006E-2</v>
      </c>
      <c r="L220" s="13">
        <v>8.1613499999999992E-2</v>
      </c>
      <c r="N220" s="525"/>
      <c r="O220" s="47"/>
      <c r="P220" s="47"/>
      <c r="Q220" s="47"/>
      <c r="R220" s="47"/>
      <c r="S220" s="47"/>
      <c r="T220" s="47"/>
      <c r="U220" s="47"/>
      <c r="V220" s="47"/>
    </row>
    <row r="221" spans="8:22" x14ac:dyDescent="0.3">
      <c r="H221" s="12">
        <v>44365</v>
      </c>
      <c r="I221" s="13">
        <v>5.9551800000000002E-2</v>
      </c>
      <c r="J221" s="13">
        <v>5.5283499999999999E-2</v>
      </c>
      <c r="K221" s="13">
        <v>4.5830599999999999E-2</v>
      </c>
      <c r="L221" s="13">
        <v>8.084174999999999E-2</v>
      </c>
      <c r="N221" s="525"/>
      <c r="O221" s="47"/>
      <c r="P221" s="47"/>
      <c r="Q221" s="47"/>
      <c r="R221" s="47"/>
      <c r="S221" s="47"/>
      <c r="T221" s="47"/>
      <c r="U221" s="47"/>
      <c r="V221" s="47"/>
    </row>
    <row r="222" spans="8:22" x14ac:dyDescent="0.3">
      <c r="H222" s="12">
        <v>44368</v>
      </c>
      <c r="I222" s="13">
        <v>5.9756400000000001E-2</v>
      </c>
      <c r="J222" s="13">
        <v>5.5415499999999999E-2</v>
      </c>
      <c r="K222" s="13">
        <v>4.5813800000000002E-2</v>
      </c>
      <c r="L222" s="13">
        <v>8.1269250000000001E-2</v>
      </c>
      <c r="N222" s="525"/>
      <c r="O222" s="47"/>
      <c r="P222" s="47"/>
      <c r="Q222" s="47"/>
      <c r="R222" s="47"/>
      <c r="S222" s="47"/>
      <c r="T222" s="47"/>
      <c r="U222" s="47"/>
      <c r="V222" s="47"/>
    </row>
    <row r="223" spans="8:22" x14ac:dyDescent="0.3">
      <c r="H223" s="12">
        <v>44369</v>
      </c>
      <c r="I223" s="13">
        <v>5.98734E-2</v>
      </c>
      <c r="J223" s="13">
        <v>5.5451E-2</v>
      </c>
      <c r="K223" s="13">
        <v>4.5817799999999999E-2</v>
      </c>
      <c r="L223" s="13">
        <v>8.1663250000000007E-2</v>
      </c>
      <c r="N223" s="525"/>
      <c r="O223" s="47"/>
      <c r="P223" s="47"/>
      <c r="Q223" s="47"/>
      <c r="R223" s="47"/>
      <c r="S223" s="47"/>
      <c r="T223" s="47"/>
      <c r="U223" s="47"/>
      <c r="V223" s="47"/>
    </row>
    <row r="224" spans="8:22" x14ac:dyDescent="0.3">
      <c r="H224" s="12">
        <v>44370</v>
      </c>
      <c r="I224" s="13">
        <v>5.9813199999999997E-2</v>
      </c>
      <c r="J224" s="13">
        <v>5.5457000000000006E-2</v>
      </c>
      <c r="K224" s="13">
        <v>4.5821199999999999E-2</v>
      </c>
      <c r="L224" s="13">
        <v>8.1360249999999995E-2</v>
      </c>
      <c r="N224" s="525"/>
      <c r="O224" s="47"/>
      <c r="P224" s="47"/>
      <c r="Q224" s="47"/>
      <c r="R224" s="47"/>
      <c r="S224" s="47"/>
      <c r="T224" s="47"/>
      <c r="U224" s="47"/>
      <c r="V224" s="47"/>
    </row>
    <row r="225" spans="8:22" x14ac:dyDescent="0.3">
      <c r="H225" s="12">
        <v>44371</v>
      </c>
      <c r="I225" s="13">
        <v>6.0176200000000013E-2</v>
      </c>
      <c r="J225" s="13">
        <v>5.5669499999999997E-2</v>
      </c>
      <c r="K225" s="13">
        <v>4.5828999999999995E-2</v>
      </c>
      <c r="L225" s="13">
        <v>8.1865750000000001E-2</v>
      </c>
      <c r="N225" s="525"/>
      <c r="O225" s="47"/>
      <c r="P225" s="47"/>
      <c r="Q225" s="47"/>
      <c r="R225" s="47"/>
      <c r="S225" s="47"/>
      <c r="T225" s="47"/>
      <c r="U225" s="47"/>
      <c r="V225" s="47"/>
    </row>
    <row r="226" spans="8:22" x14ac:dyDescent="0.3">
      <c r="H226" s="12">
        <v>44372</v>
      </c>
      <c r="I226" s="13">
        <v>6.0192800000000005E-2</v>
      </c>
      <c r="J226" s="13">
        <v>5.5711999999999998E-2</v>
      </c>
      <c r="K226" s="13">
        <v>4.5805200000000004E-2</v>
      </c>
      <c r="L226" s="13">
        <v>8.2035499999999997E-2</v>
      </c>
      <c r="N226" s="525"/>
      <c r="O226" s="47"/>
      <c r="P226" s="47"/>
      <c r="Q226" s="47"/>
      <c r="R226" s="47"/>
      <c r="S226" s="47"/>
      <c r="T226" s="47"/>
      <c r="U226" s="47"/>
      <c r="V226" s="47"/>
    </row>
    <row r="227" spans="8:22" x14ac:dyDescent="0.3">
      <c r="H227" s="12">
        <v>44375</v>
      </c>
      <c r="I227" s="13">
        <v>6.028E-2</v>
      </c>
      <c r="J227" s="13">
        <v>5.5746000000000004E-2</v>
      </c>
      <c r="K227" s="13">
        <v>4.5835399999999998E-2</v>
      </c>
      <c r="L227" s="13">
        <v>8.1993250000000004E-2</v>
      </c>
      <c r="N227" s="525"/>
      <c r="O227" s="47"/>
      <c r="P227" s="47"/>
      <c r="Q227" s="47"/>
      <c r="R227" s="47"/>
      <c r="S227" s="47"/>
      <c r="T227" s="47"/>
      <c r="U227" s="47"/>
      <c r="V227" s="47"/>
    </row>
    <row r="228" spans="8:22" x14ac:dyDescent="0.3">
      <c r="H228" s="12">
        <v>44376</v>
      </c>
      <c r="I228" s="13">
        <v>6.0372200000000001E-2</v>
      </c>
      <c r="J228" s="13">
        <v>5.57495E-2</v>
      </c>
      <c r="K228" s="13">
        <v>4.5832399999999995E-2</v>
      </c>
      <c r="L228" s="13">
        <v>8.2350750000000014E-2</v>
      </c>
      <c r="N228" s="525"/>
      <c r="O228" s="47"/>
      <c r="P228" s="47"/>
      <c r="Q228" s="47"/>
      <c r="R228" s="47"/>
      <c r="S228" s="47"/>
      <c r="T228" s="47"/>
      <c r="U228" s="47"/>
      <c r="V228" s="47"/>
    </row>
    <row r="229" spans="8:22" x14ac:dyDescent="0.3">
      <c r="H229" s="12">
        <v>44377</v>
      </c>
      <c r="I229" s="13">
        <v>6.0252400000000005E-2</v>
      </c>
      <c r="J229" s="13">
        <v>5.5690000000000003E-2</v>
      </c>
      <c r="K229" s="13">
        <v>4.58596E-2</v>
      </c>
      <c r="L229" s="13">
        <v>8.2408750000000003E-2</v>
      </c>
      <c r="N229" s="525"/>
      <c r="O229" s="47"/>
      <c r="P229" s="47"/>
      <c r="Q229" s="47"/>
      <c r="R229" s="47"/>
      <c r="S229" s="47"/>
      <c r="T229" s="47"/>
      <c r="U229" s="47"/>
      <c r="V229" s="47"/>
    </row>
    <row r="230" spans="8:22" x14ac:dyDescent="0.3">
      <c r="H230" s="12">
        <v>44378</v>
      </c>
      <c r="I230" s="13">
        <v>6.0413599999999998E-2</v>
      </c>
      <c r="J230" s="13">
        <v>5.5787500000000004E-2</v>
      </c>
      <c r="K230" s="13">
        <v>4.5863399999999999E-2</v>
      </c>
      <c r="L230" s="13">
        <v>8.260300000000001E-2</v>
      </c>
      <c r="N230" s="525"/>
      <c r="O230" s="47"/>
      <c r="P230" s="47"/>
      <c r="Q230" s="47"/>
      <c r="R230" s="47"/>
      <c r="S230" s="47"/>
      <c r="T230" s="47"/>
      <c r="U230" s="47"/>
      <c r="V230" s="47"/>
    </row>
    <row r="231" spans="8:22" x14ac:dyDescent="0.3">
      <c r="H231" s="12">
        <v>44379</v>
      </c>
      <c r="I231" s="13">
        <v>6.0648800000000003E-2</v>
      </c>
      <c r="J231" s="13">
        <v>5.5925500000000003E-2</v>
      </c>
      <c r="K231" s="13">
        <v>4.5893200000000002E-2</v>
      </c>
      <c r="L231" s="13">
        <v>8.2982499999999987E-2</v>
      </c>
      <c r="N231" s="525"/>
      <c r="O231" s="47"/>
      <c r="P231" s="47"/>
      <c r="Q231" s="47"/>
      <c r="R231" s="47"/>
      <c r="S231" s="47"/>
      <c r="T231" s="47"/>
      <c r="U231" s="47"/>
      <c r="V231" s="47"/>
    </row>
    <row r="232" spans="8:22" x14ac:dyDescent="0.3">
      <c r="H232" s="12">
        <v>44383</v>
      </c>
      <c r="I232" s="13">
        <v>6.0455599999999998E-2</v>
      </c>
      <c r="J232" s="13">
        <v>5.5851499999999998E-2</v>
      </c>
      <c r="K232" s="13">
        <v>4.5917199999999998E-2</v>
      </c>
      <c r="L232" s="13">
        <v>8.2911249999999992E-2</v>
      </c>
      <c r="N232" s="525"/>
      <c r="O232" s="47"/>
      <c r="P232" s="47"/>
      <c r="Q232" s="47"/>
      <c r="R232" s="47"/>
      <c r="S232" s="47"/>
      <c r="T232" s="47"/>
      <c r="U232" s="47"/>
      <c r="V232" s="47"/>
    </row>
    <row r="233" spans="8:22" x14ac:dyDescent="0.3">
      <c r="H233" s="12">
        <v>44384</v>
      </c>
      <c r="I233" s="13">
        <v>6.0540800000000006E-2</v>
      </c>
      <c r="J233" s="13">
        <v>5.6010499999999998E-2</v>
      </c>
      <c r="K233" s="13">
        <v>4.5930199999999997E-2</v>
      </c>
      <c r="L233" s="13">
        <v>8.3468249999999994E-2</v>
      </c>
      <c r="N233" s="525"/>
      <c r="O233" s="47"/>
      <c r="P233" s="47"/>
      <c r="Q233" s="47"/>
      <c r="R233" s="47"/>
      <c r="S233" s="47"/>
      <c r="T233" s="47"/>
      <c r="U233" s="47"/>
      <c r="V233" s="47"/>
    </row>
    <row r="234" spans="8:22" x14ac:dyDescent="0.3">
      <c r="H234" s="12">
        <v>44385</v>
      </c>
      <c r="I234" s="13">
        <v>5.9915599999999999E-2</v>
      </c>
      <c r="J234" s="13">
        <v>5.5570000000000001E-2</v>
      </c>
      <c r="K234" s="13">
        <v>4.5916200000000004E-2</v>
      </c>
      <c r="L234" s="13">
        <v>8.2295999999999994E-2</v>
      </c>
      <c r="N234" s="525"/>
      <c r="O234" s="47"/>
      <c r="P234" s="47"/>
      <c r="Q234" s="47"/>
      <c r="R234" s="47"/>
      <c r="S234" s="47"/>
      <c r="T234" s="47"/>
      <c r="U234" s="47"/>
      <c r="V234" s="47"/>
    </row>
    <row r="235" spans="8:22" x14ac:dyDescent="0.3">
      <c r="H235" s="12">
        <v>44386</v>
      </c>
      <c r="I235" s="13">
        <v>6.0407000000000002E-2</v>
      </c>
      <c r="J235" s="13">
        <v>5.5864999999999998E-2</v>
      </c>
      <c r="K235" s="13">
        <v>4.5916799999999994E-2</v>
      </c>
      <c r="L235" s="13">
        <v>8.3212000000000008E-2</v>
      </c>
      <c r="N235" s="525"/>
      <c r="O235" s="47"/>
      <c r="P235" s="47"/>
      <c r="Q235" s="47"/>
      <c r="R235" s="47"/>
      <c r="S235" s="47"/>
      <c r="T235" s="47"/>
      <c r="U235" s="47"/>
      <c r="V235" s="47"/>
    </row>
    <row r="236" spans="8:22" x14ac:dyDescent="0.3">
      <c r="H236" s="12">
        <v>44389</v>
      </c>
      <c r="I236" s="13">
        <v>6.0552199999999987E-2</v>
      </c>
      <c r="J236" s="13">
        <v>5.5995500000000004E-2</v>
      </c>
      <c r="K236" s="13">
        <v>4.5920599999999992E-2</v>
      </c>
      <c r="L236" s="13">
        <v>8.3514000000000005E-2</v>
      </c>
      <c r="N236" s="525"/>
      <c r="O236" s="47"/>
      <c r="P236" s="47"/>
      <c r="Q236" s="47"/>
      <c r="R236" s="47"/>
      <c r="S236" s="47"/>
      <c r="T236" s="47"/>
      <c r="U236" s="47"/>
      <c r="V236" s="47"/>
    </row>
    <row r="237" spans="8:22" x14ac:dyDescent="0.3">
      <c r="H237" s="12">
        <v>44390</v>
      </c>
      <c r="I237" s="13">
        <v>6.0482399999999992E-2</v>
      </c>
      <c r="J237" s="13">
        <v>5.6030999999999997E-2</v>
      </c>
      <c r="K237" s="13">
        <v>4.5917600000000003E-2</v>
      </c>
      <c r="L237" s="13">
        <v>8.3868749999999992E-2</v>
      </c>
      <c r="N237" s="525"/>
      <c r="O237" s="47"/>
      <c r="P237" s="47"/>
      <c r="Q237" s="47"/>
      <c r="R237" s="47"/>
      <c r="S237" s="47"/>
      <c r="T237" s="47"/>
      <c r="U237" s="47"/>
      <c r="V237" s="47"/>
    </row>
    <row r="238" spans="8:22" x14ac:dyDescent="0.3">
      <c r="H238" s="12">
        <v>44391</v>
      </c>
      <c r="I238" s="13">
        <v>6.0377E-2</v>
      </c>
      <c r="J238" s="13">
        <v>5.6043499999999996E-2</v>
      </c>
      <c r="K238" s="13">
        <v>4.5949799999999999E-2</v>
      </c>
      <c r="L238" s="13">
        <v>8.3518000000000009E-2</v>
      </c>
      <c r="N238" s="525"/>
      <c r="O238" s="47"/>
      <c r="P238" s="47"/>
      <c r="Q238" s="47"/>
      <c r="R238" s="47"/>
      <c r="S238" s="47"/>
      <c r="T238" s="47"/>
      <c r="U238" s="47"/>
      <c r="V238" s="47"/>
    </row>
    <row r="239" spans="8:22" x14ac:dyDescent="0.3">
      <c r="H239" s="12">
        <v>44392</v>
      </c>
      <c r="I239" s="13">
        <v>6.0149600000000004E-2</v>
      </c>
      <c r="J239" s="13">
        <v>5.6022000000000002E-2</v>
      </c>
      <c r="K239" s="13">
        <v>4.5958399999999996E-2</v>
      </c>
      <c r="L239" s="13">
        <v>8.3286750000000007E-2</v>
      </c>
      <c r="N239" s="525"/>
      <c r="O239" s="47"/>
      <c r="P239" s="47"/>
      <c r="Q239" s="47"/>
      <c r="R239" s="47"/>
      <c r="S239" s="47"/>
      <c r="T239" s="47"/>
      <c r="U239" s="47"/>
      <c r="V239" s="47"/>
    </row>
    <row r="240" spans="8:22" x14ac:dyDescent="0.3">
      <c r="H240" s="12">
        <v>44393</v>
      </c>
      <c r="I240" s="13">
        <v>5.978E-2</v>
      </c>
      <c r="J240" s="13">
        <v>5.5912000000000003E-2</v>
      </c>
      <c r="K240" s="13">
        <v>4.5982599999999998E-2</v>
      </c>
      <c r="L240" s="13">
        <v>8.3010249999999994E-2</v>
      </c>
      <c r="N240" s="525"/>
      <c r="O240" s="47"/>
      <c r="P240" s="47"/>
      <c r="Q240" s="47"/>
      <c r="R240" s="47"/>
      <c r="S240" s="47"/>
      <c r="T240" s="47"/>
      <c r="U240" s="47"/>
      <c r="V240" s="47"/>
    </row>
    <row r="241" spans="8:22" x14ac:dyDescent="0.3">
      <c r="H241" s="12">
        <v>44396</v>
      </c>
      <c r="I241" s="13">
        <v>5.9025799999999996E-2</v>
      </c>
      <c r="J241" s="13">
        <v>5.5388E-2</v>
      </c>
      <c r="K241" s="13">
        <v>4.5999200000000004E-2</v>
      </c>
      <c r="L241" s="13">
        <v>8.1469750000000007E-2</v>
      </c>
      <c r="N241" s="525"/>
      <c r="O241" s="47"/>
      <c r="P241" s="47"/>
      <c r="Q241" s="47"/>
      <c r="R241" s="47"/>
      <c r="S241" s="47"/>
      <c r="T241" s="47"/>
      <c r="U241" s="47"/>
      <c r="V241" s="47"/>
    </row>
    <row r="242" spans="8:22" x14ac:dyDescent="0.3">
      <c r="H242" s="12">
        <v>44397</v>
      </c>
      <c r="I242" s="13">
        <v>5.9420400000000005E-2</v>
      </c>
      <c r="J242" s="13">
        <v>5.5647000000000002E-2</v>
      </c>
      <c r="K242" s="13">
        <v>4.6018199999999995E-2</v>
      </c>
      <c r="L242" s="13">
        <v>8.2522250000000005E-2</v>
      </c>
      <c r="N242" s="525"/>
      <c r="O242" s="47"/>
      <c r="P242" s="47"/>
      <c r="Q242" s="47"/>
      <c r="R242" s="47"/>
      <c r="S242" s="47"/>
      <c r="T242" s="47"/>
      <c r="U242" s="47"/>
      <c r="V242" s="47"/>
    </row>
    <row r="243" spans="8:22" x14ac:dyDescent="0.3">
      <c r="H243" s="12">
        <v>44398</v>
      </c>
      <c r="I243" s="13">
        <v>5.9996599999999997E-2</v>
      </c>
      <c r="J243" s="13">
        <v>5.5896500000000002E-2</v>
      </c>
      <c r="K243" s="13">
        <v>4.6004400000000001E-2</v>
      </c>
      <c r="L243" s="13">
        <v>8.310300000000001E-2</v>
      </c>
      <c r="N243" s="525"/>
      <c r="O243" s="47"/>
      <c r="P243" s="47"/>
      <c r="Q243" s="47"/>
      <c r="R243" s="47"/>
      <c r="S243" s="47"/>
      <c r="T243" s="47"/>
      <c r="U243" s="47"/>
      <c r="V243" s="47"/>
    </row>
    <row r="244" spans="8:22" x14ac:dyDescent="0.3">
      <c r="H244" s="12">
        <v>44399</v>
      </c>
      <c r="I244" s="13">
        <v>6.0110599999999993E-2</v>
      </c>
      <c r="J244" s="13">
        <v>5.6023999999999997E-2</v>
      </c>
      <c r="K244" s="13">
        <v>4.6034599999999995E-2</v>
      </c>
      <c r="L244" s="13">
        <v>8.3509000000000014E-2</v>
      </c>
      <c r="N244" s="525"/>
      <c r="O244" s="47"/>
      <c r="P244" s="47"/>
      <c r="Q244" s="47"/>
      <c r="R244" s="47"/>
      <c r="S244" s="47"/>
      <c r="T244" s="47"/>
      <c r="U244" s="47"/>
      <c r="V244" s="47"/>
    </row>
    <row r="245" spans="8:22" x14ac:dyDescent="0.3">
      <c r="H245" s="12">
        <v>44400</v>
      </c>
      <c r="I245" s="13">
        <v>6.0358400000000013E-2</v>
      </c>
      <c r="J245" s="13">
        <v>5.6149499999999998E-2</v>
      </c>
      <c r="K245" s="13">
        <v>4.6047600000000001E-2</v>
      </c>
      <c r="L245" s="13">
        <v>8.4350999999999995E-2</v>
      </c>
      <c r="N245" s="525"/>
      <c r="O245" s="47"/>
      <c r="P245" s="47"/>
      <c r="Q245" s="47"/>
      <c r="R245" s="47"/>
      <c r="S245" s="47"/>
      <c r="T245" s="47"/>
      <c r="U245" s="47"/>
      <c r="V245" s="47"/>
    </row>
    <row r="246" spans="8:22" x14ac:dyDescent="0.3">
      <c r="H246" s="12">
        <v>44403</v>
      </c>
      <c r="I246" s="13">
        <v>6.0458599999999994E-2</v>
      </c>
      <c r="J246" s="13">
        <v>5.6043499999999996E-2</v>
      </c>
      <c r="K246" s="13">
        <v>4.6049599999999989E-2</v>
      </c>
      <c r="L246" s="13">
        <v>8.4197499999999995E-2</v>
      </c>
      <c r="N246" s="525"/>
      <c r="O246" s="47"/>
      <c r="P246" s="47"/>
      <c r="Q246" s="47"/>
      <c r="R246" s="47"/>
      <c r="S246" s="47"/>
      <c r="T246" s="47"/>
      <c r="U246" s="47"/>
      <c r="V246" s="47"/>
    </row>
    <row r="247" spans="8:22" x14ac:dyDescent="0.3">
      <c r="H247" s="12">
        <v>44404</v>
      </c>
      <c r="I247" s="13">
        <v>5.9970200000000008E-2</v>
      </c>
      <c r="J247" s="13">
        <v>5.5786500000000003E-2</v>
      </c>
      <c r="K247" s="13">
        <v>4.6069199999999998E-2</v>
      </c>
      <c r="L247" s="13">
        <v>8.340125000000001E-2</v>
      </c>
      <c r="N247" s="525"/>
      <c r="O247" s="47"/>
      <c r="P247" s="47"/>
      <c r="Q247" s="47"/>
      <c r="R247" s="47"/>
      <c r="S247" s="47"/>
      <c r="T247" s="47"/>
      <c r="U247" s="47"/>
      <c r="V247" s="47"/>
    </row>
    <row r="248" spans="8:22" x14ac:dyDescent="0.3">
      <c r="H248" s="12">
        <v>44405</v>
      </c>
      <c r="I248" s="13">
        <v>6.0299799999999994E-2</v>
      </c>
      <c r="J248" s="13">
        <v>5.602E-2</v>
      </c>
      <c r="K248" s="13">
        <v>4.6083799999999994E-2</v>
      </c>
      <c r="L248" s="13">
        <v>8.3967E-2</v>
      </c>
      <c r="N248" s="525"/>
      <c r="O248" s="47"/>
      <c r="P248" s="47"/>
      <c r="Q248" s="47"/>
      <c r="R248" s="47"/>
      <c r="S248" s="47"/>
      <c r="T248" s="47"/>
      <c r="U248" s="47"/>
      <c r="V248" s="47"/>
    </row>
    <row r="249" spans="8:22" x14ac:dyDescent="0.3">
      <c r="H249" s="12">
        <v>44406</v>
      </c>
      <c r="I249" s="13">
        <v>6.0403000000000005E-2</v>
      </c>
      <c r="J249" s="13">
        <v>5.6155499999999997E-2</v>
      </c>
      <c r="K249" s="13">
        <v>4.6092200000000007E-2</v>
      </c>
      <c r="L249" s="13">
        <v>8.4036750000000007E-2</v>
      </c>
      <c r="N249" s="525"/>
      <c r="O249" s="47"/>
      <c r="P249" s="47"/>
      <c r="Q249" s="47"/>
      <c r="R249" s="47"/>
      <c r="S249" s="47"/>
      <c r="T249" s="47"/>
      <c r="U249" s="47"/>
      <c r="V249" s="47"/>
    </row>
    <row r="250" spans="8:22" x14ac:dyDescent="0.3">
      <c r="H250" s="12">
        <v>44407</v>
      </c>
      <c r="I250" s="13">
        <v>6.0079599999999997E-2</v>
      </c>
      <c r="J250" s="13">
        <v>5.6037000000000003E-2</v>
      </c>
      <c r="K250" s="13">
        <v>4.6096199999999997E-2</v>
      </c>
      <c r="L250" s="13">
        <v>8.3691750000000009E-2</v>
      </c>
      <c r="N250" s="525"/>
      <c r="O250" s="47"/>
      <c r="P250" s="47"/>
      <c r="Q250" s="47"/>
      <c r="R250" s="47"/>
      <c r="S250" s="47"/>
      <c r="T250" s="47"/>
      <c r="U250" s="47"/>
      <c r="V250" s="47"/>
    </row>
    <row r="251" spans="8:22" x14ac:dyDescent="0.3">
      <c r="H251" s="12">
        <v>44410</v>
      </c>
      <c r="I251" s="13">
        <v>6.0163399999999999E-2</v>
      </c>
      <c r="J251" s="13">
        <v>5.6170999999999999E-2</v>
      </c>
      <c r="K251" s="13">
        <v>4.6129600000000007E-2</v>
      </c>
      <c r="L251" s="13">
        <v>8.4000500000000006E-2</v>
      </c>
      <c r="N251" s="525"/>
      <c r="O251" s="47"/>
      <c r="P251" s="47"/>
      <c r="Q251" s="47"/>
      <c r="R251" s="47"/>
      <c r="S251" s="47"/>
      <c r="T251" s="47"/>
      <c r="U251" s="47"/>
      <c r="V251" s="47"/>
    </row>
    <row r="252" spans="8:22" x14ac:dyDescent="0.3">
      <c r="H252" s="12">
        <v>44411</v>
      </c>
      <c r="I252" s="13">
        <v>6.0241999999999997E-2</v>
      </c>
      <c r="J252" s="13">
        <v>5.6180499999999994E-2</v>
      </c>
      <c r="K252" s="13">
        <v>4.6137399999999995E-2</v>
      </c>
      <c r="L252" s="13">
        <v>8.3884750000000008E-2</v>
      </c>
      <c r="N252" s="525"/>
      <c r="O252" s="47"/>
      <c r="P252" s="47"/>
      <c r="Q252" s="47"/>
      <c r="R252" s="47"/>
      <c r="S252" s="47"/>
      <c r="T252" s="47"/>
      <c r="U252" s="47"/>
      <c r="V252" s="47"/>
    </row>
    <row r="253" spans="8:22" x14ac:dyDescent="0.3">
      <c r="H253" s="12">
        <v>44412</v>
      </c>
      <c r="I253" s="13">
        <v>6.0376200000000012E-2</v>
      </c>
      <c r="J253" s="13">
        <v>5.6325500000000001E-2</v>
      </c>
      <c r="K253" s="13">
        <v>4.6152199999999997E-2</v>
      </c>
      <c r="L253" s="13">
        <v>8.4228499999999998E-2</v>
      </c>
      <c r="N253" s="525"/>
      <c r="O253" s="47"/>
      <c r="P253" s="47"/>
      <c r="Q253" s="47"/>
      <c r="R253" s="47"/>
      <c r="S253" s="47"/>
      <c r="T253" s="47"/>
      <c r="U253" s="47"/>
      <c r="V253" s="47"/>
    </row>
    <row r="254" spans="8:22" x14ac:dyDescent="0.3">
      <c r="H254" s="12">
        <v>44413</v>
      </c>
      <c r="I254" s="13">
        <v>6.0606400000000005E-2</v>
      </c>
      <c r="J254" s="13">
        <v>5.6436500000000001E-2</v>
      </c>
      <c r="K254" s="13">
        <v>4.6156799999999998E-2</v>
      </c>
      <c r="L254" s="13">
        <v>8.4536500000000001E-2</v>
      </c>
      <c r="N254" s="525"/>
      <c r="O254" s="47"/>
      <c r="P254" s="47"/>
      <c r="Q254" s="47"/>
      <c r="R254" s="47"/>
      <c r="S254" s="47"/>
      <c r="T254" s="47"/>
      <c r="U254" s="47"/>
      <c r="V254" s="47"/>
    </row>
    <row r="255" spans="8:22" x14ac:dyDescent="0.3">
      <c r="H255" s="12">
        <v>44414</v>
      </c>
      <c r="I255" s="13">
        <v>6.0780599999999997E-2</v>
      </c>
      <c r="J255" s="13">
        <v>5.6426000000000004E-2</v>
      </c>
      <c r="K255" s="13">
        <v>4.6109999999999998E-2</v>
      </c>
      <c r="L255" s="13">
        <v>8.4979749999999993E-2</v>
      </c>
      <c r="N255" s="525"/>
      <c r="O255" s="47"/>
      <c r="P255" s="47"/>
      <c r="Q255" s="47"/>
      <c r="R255" s="47"/>
      <c r="S255" s="47"/>
      <c r="T255" s="47"/>
      <c r="U255" s="47"/>
      <c r="V255" s="47"/>
    </row>
    <row r="256" spans="8:22" x14ac:dyDescent="0.3">
      <c r="H256" s="12">
        <v>44417</v>
      </c>
      <c r="I256" s="13">
        <v>6.0903000000000006E-2</v>
      </c>
      <c r="J256" s="13">
        <v>5.6466500000000003E-2</v>
      </c>
      <c r="K256" s="13">
        <v>4.6111600000000003E-2</v>
      </c>
      <c r="L256" s="13">
        <v>8.5092250000000008E-2</v>
      </c>
      <c r="N256" s="525"/>
      <c r="O256" s="47"/>
      <c r="P256" s="47"/>
      <c r="Q256" s="47"/>
      <c r="R256" s="47"/>
      <c r="S256" s="47"/>
      <c r="T256" s="47"/>
      <c r="U256" s="47"/>
      <c r="V256" s="47"/>
    </row>
    <row r="257" spans="8:22" x14ac:dyDescent="0.3">
      <c r="H257" s="12">
        <v>44418</v>
      </c>
      <c r="I257" s="13">
        <v>6.1039400000000001E-2</v>
      </c>
      <c r="J257" s="13">
        <v>5.6548000000000001E-2</v>
      </c>
      <c r="K257" s="13">
        <v>4.6114600000000006E-2</v>
      </c>
      <c r="L257" s="13">
        <v>8.53825E-2</v>
      </c>
      <c r="N257" s="525"/>
      <c r="O257" s="47"/>
      <c r="P257" s="47"/>
      <c r="Q257" s="47"/>
      <c r="R257" s="47"/>
      <c r="S257" s="47"/>
      <c r="T257" s="47"/>
      <c r="U257" s="47"/>
      <c r="V257" s="47"/>
    </row>
    <row r="258" spans="8:22" x14ac:dyDescent="0.3">
      <c r="H258" s="12">
        <v>44419</v>
      </c>
      <c r="I258" s="13">
        <v>6.1160400000000004E-2</v>
      </c>
      <c r="J258" s="13">
        <v>5.6625499999999995E-2</v>
      </c>
      <c r="K258" s="13">
        <v>4.6109799999999999E-2</v>
      </c>
      <c r="L258" s="13">
        <v>8.5413749999999997E-2</v>
      </c>
      <c r="N258" s="525"/>
      <c r="O258" s="47"/>
      <c r="P258" s="47"/>
      <c r="Q258" s="47"/>
      <c r="R258" s="47"/>
      <c r="S258" s="47"/>
      <c r="T258" s="47"/>
      <c r="U258" s="47"/>
      <c r="V258" s="47"/>
    </row>
    <row r="259" spans="8:22" x14ac:dyDescent="0.3">
      <c r="H259" s="12">
        <v>44420</v>
      </c>
      <c r="I259" s="13">
        <v>6.1101200000000001E-2</v>
      </c>
      <c r="J259" s="13">
        <v>5.6645500000000001E-2</v>
      </c>
      <c r="K259" s="13">
        <v>4.6110400000000003E-2</v>
      </c>
      <c r="L259" s="13">
        <v>8.5560250000000004E-2</v>
      </c>
      <c r="N259" s="525"/>
      <c r="O259" s="47"/>
      <c r="P259" s="47"/>
      <c r="Q259" s="47"/>
      <c r="R259" s="47"/>
      <c r="S259" s="47"/>
      <c r="T259" s="47"/>
      <c r="U259" s="47"/>
      <c r="V259" s="47"/>
    </row>
    <row r="260" spans="8:22" x14ac:dyDescent="0.3">
      <c r="H260" s="12">
        <v>44421</v>
      </c>
      <c r="I260" s="13">
        <v>6.1095799999999999E-2</v>
      </c>
      <c r="J260" s="13">
        <v>5.6686E-2</v>
      </c>
      <c r="K260" s="13">
        <v>4.6121800000000004E-2</v>
      </c>
      <c r="L260" s="13">
        <v>8.547600000000001E-2</v>
      </c>
      <c r="N260" s="525"/>
      <c r="O260" s="47"/>
      <c r="P260" s="47"/>
      <c r="Q260" s="47"/>
      <c r="R260" s="47"/>
      <c r="S260" s="47"/>
      <c r="T260" s="47"/>
      <c r="U260" s="47"/>
      <c r="V260" s="47"/>
    </row>
    <row r="261" spans="8:22" x14ac:dyDescent="0.3">
      <c r="H261" s="12">
        <v>44424</v>
      </c>
      <c r="I261" s="13">
        <v>6.0869199999999998E-2</v>
      </c>
      <c r="J261" s="13">
        <v>5.6614499999999998E-2</v>
      </c>
      <c r="K261" s="13">
        <v>4.6123600000000001E-2</v>
      </c>
      <c r="L261" s="13">
        <v>8.5268750000000004E-2</v>
      </c>
      <c r="N261" s="525"/>
      <c r="O261" s="47"/>
      <c r="P261" s="47"/>
      <c r="Q261" s="47"/>
      <c r="R261" s="47"/>
      <c r="S261" s="47"/>
      <c r="T261" s="47"/>
      <c r="U261" s="47"/>
      <c r="V261" s="47"/>
    </row>
    <row r="262" spans="8:22" x14ac:dyDescent="0.3">
      <c r="H262" s="12">
        <v>44425</v>
      </c>
      <c r="I262" s="13">
        <v>6.0541600000000008E-2</v>
      </c>
      <c r="J262" s="13">
        <v>5.6578000000000003E-2</v>
      </c>
      <c r="K262" s="13">
        <v>4.6118800000000001E-2</v>
      </c>
      <c r="L262" s="13">
        <v>8.5460999999999995E-2</v>
      </c>
      <c r="N262" s="525"/>
      <c r="O262" s="47"/>
      <c r="P262" s="47"/>
      <c r="Q262" s="47"/>
      <c r="R262" s="47"/>
      <c r="S262" s="47"/>
      <c r="T262" s="47"/>
      <c r="U262" s="47"/>
      <c r="V262" s="47"/>
    </row>
    <row r="263" spans="8:22" x14ac:dyDescent="0.3">
      <c r="H263" s="12">
        <v>44426</v>
      </c>
      <c r="I263" s="13">
        <v>6.05604E-2</v>
      </c>
      <c r="J263" s="13">
        <v>5.6583500000000002E-2</v>
      </c>
      <c r="K263" s="13">
        <v>4.6129600000000007E-2</v>
      </c>
      <c r="L263" s="13">
        <v>8.5461499999999996E-2</v>
      </c>
      <c r="N263" s="525"/>
      <c r="O263" s="47"/>
      <c r="P263" s="47"/>
      <c r="Q263" s="47"/>
      <c r="R263" s="47"/>
      <c r="S263" s="47"/>
      <c r="T263" s="47"/>
      <c r="U263" s="47"/>
      <c r="V263" s="47"/>
    </row>
    <row r="264" spans="8:22" x14ac:dyDescent="0.3">
      <c r="H264" s="12">
        <v>44427</v>
      </c>
      <c r="I264" s="13">
        <v>6.0141E-2</v>
      </c>
      <c r="J264" s="13">
        <v>5.6271500000000002E-2</v>
      </c>
      <c r="K264" s="13">
        <v>4.6128799999999998E-2</v>
      </c>
      <c r="L264" s="13">
        <v>8.4588999999999998E-2</v>
      </c>
      <c r="N264" s="525"/>
      <c r="O264" s="47"/>
      <c r="P264" s="47"/>
      <c r="Q264" s="47"/>
      <c r="R264" s="47"/>
      <c r="S264" s="47"/>
      <c r="T264" s="47"/>
      <c r="U264" s="47"/>
      <c r="V264" s="47"/>
    </row>
    <row r="265" spans="8:22" x14ac:dyDescent="0.3">
      <c r="H265" s="12">
        <v>44428</v>
      </c>
      <c r="I265" s="13">
        <v>6.0468599999999997E-2</v>
      </c>
      <c r="J265" s="13">
        <v>5.6413500000000005E-2</v>
      </c>
      <c r="K265" s="13">
        <v>4.6148000000000002E-2</v>
      </c>
      <c r="L265" s="13">
        <v>8.5148500000000002E-2</v>
      </c>
      <c r="N265" s="525"/>
      <c r="O265" s="47"/>
      <c r="P265" s="47"/>
      <c r="Q265" s="47"/>
      <c r="R265" s="47"/>
      <c r="S265" s="47"/>
      <c r="T265" s="47"/>
      <c r="U265" s="47"/>
      <c r="V265" s="47"/>
    </row>
    <row r="266" spans="8:22" x14ac:dyDescent="0.3">
      <c r="H266" s="12">
        <v>44431</v>
      </c>
      <c r="I266" s="13">
        <v>6.0858000000000002E-2</v>
      </c>
      <c r="J266" s="13">
        <v>5.6644E-2</v>
      </c>
      <c r="K266" s="13">
        <v>4.6138199999999997E-2</v>
      </c>
      <c r="L266" s="13">
        <v>8.5678500000000005E-2</v>
      </c>
      <c r="N266" s="525"/>
      <c r="O266" s="47"/>
      <c r="P266" s="47"/>
      <c r="Q266" s="47"/>
      <c r="R266" s="47"/>
      <c r="S266" s="47"/>
      <c r="T266" s="47"/>
      <c r="U266" s="47"/>
      <c r="V266" s="47"/>
    </row>
    <row r="267" spans="8:22" x14ac:dyDescent="0.3">
      <c r="H267" s="12">
        <v>44432</v>
      </c>
      <c r="I267" s="13">
        <v>6.1028200000000012E-2</v>
      </c>
      <c r="J267" s="13">
        <v>5.6757000000000002E-2</v>
      </c>
      <c r="K267" s="13">
        <v>4.6130600000000001E-2</v>
      </c>
      <c r="L267" s="13">
        <v>8.5752500000000009E-2</v>
      </c>
      <c r="N267" s="525"/>
      <c r="O267" s="47"/>
      <c r="P267" s="47"/>
      <c r="Q267" s="47"/>
      <c r="R267" s="47"/>
      <c r="S267" s="47"/>
      <c r="T267" s="47"/>
      <c r="U267" s="47"/>
      <c r="V267" s="47"/>
    </row>
    <row r="268" spans="8:22" x14ac:dyDescent="0.3">
      <c r="H268" s="12">
        <v>44433</v>
      </c>
      <c r="I268" s="13">
        <v>6.1128400000000006E-2</v>
      </c>
      <c r="J268" s="13">
        <v>5.6735000000000001E-2</v>
      </c>
      <c r="K268" s="13">
        <v>4.6085000000000001E-2</v>
      </c>
      <c r="L268" s="13">
        <v>8.5839249999999992E-2</v>
      </c>
      <c r="N268" s="525"/>
      <c r="O268" s="47"/>
      <c r="P268" s="47"/>
      <c r="Q268" s="47"/>
      <c r="R268" s="47"/>
      <c r="S268" s="47"/>
      <c r="T268" s="47"/>
      <c r="U268" s="47"/>
      <c r="V268" s="47"/>
    </row>
    <row r="269" spans="8:22" x14ac:dyDescent="0.3">
      <c r="H269" s="12">
        <v>44434</v>
      </c>
      <c r="I269" s="13">
        <v>6.0719999999999996E-2</v>
      </c>
      <c r="J269" s="13">
        <v>5.6548500000000002E-2</v>
      </c>
      <c r="K269" s="13">
        <v>4.6048000000000006E-2</v>
      </c>
      <c r="L269" s="13">
        <v>8.5511000000000004E-2</v>
      </c>
      <c r="N269" s="525"/>
      <c r="O269" s="47"/>
      <c r="P269" s="47"/>
      <c r="Q269" s="47"/>
      <c r="R269" s="47"/>
      <c r="S269" s="47"/>
      <c r="T269" s="47"/>
      <c r="U269" s="47"/>
      <c r="V269" s="47"/>
    </row>
    <row r="270" spans="8:22" x14ac:dyDescent="0.3">
      <c r="H270" s="12">
        <v>44435</v>
      </c>
      <c r="I270" s="13">
        <v>6.1095600000000007E-2</v>
      </c>
      <c r="J270" s="13">
        <v>5.6746999999999999E-2</v>
      </c>
      <c r="K270" s="13">
        <v>4.6071799999999996E-2</v>
      </c>
      <c r="L270" s="13">
        <v>8.5818250000000013E-2</v>
      </c>
      <c r="N270" s="525"/>
      <c r="O270" s="47"/>
      <c r="P270" s="47"/>
      <c r="Q270" s="47"/>
      <c r="R270" s="47"/>
      <c r="S270" s="47"/>
      <c r="T270" s="47"/>
      <c r="U270" s="47"/>
      <c r="V270" s="47"/>
    </row>
    <row r="271" spans="8:22" x14ac:dyDescent="0.3">
      <c r="H271" s="12">
        <v>44438</v>
      </c>
      <c r="I271" s="13">
        <v>6.1187199999999997E-2</v>
      </c>
      <c r="J271" s="13">
        <v>5.6858499999999999E-2</v>
      </c>
      <c r="K271" s="13">
        <v>4.60898E-2</v>
      </c>
      <c r="L271" s="13">
        <v>8.615225E-2</v>
      </c>
      <c r="N271" s="525"/>
      <c r="O271" s="47"/>
      <c r="P271" s="47"/>
      <c r="Q271" s="47"/>
      <c r="R271" s="47"/>
      <c r="S271" s="47"/>
      <c r="T271" s="47"/>
      <c r="U271" s="47"/>
      <c r="V271" s="47"/>
    </row>
    <row r="272" spans="8:22" x14ac:dyDescent="0.3">
      <c r="H272" s="12">
        <v>44439</v>
      </c>
      <c r="I272" s="13">
        <v>6.1181799999999995E-2</v>
      </c>
      <c r="J272" s="13">
        <v>5.6870500000000004E-2</v>
      </c>
      <c r="K272" s="13">
        <v>4.6045999999999997E-2</v>
      </c>
      <c r="L272" s="13">
        <v>8.6017999999999997E-2</v>
      </c>
      <c r="N272" s="525"/>
      <c r="O272" s="47"/>
      <c r="P272" s="47"/>
      <c r="Q272" s="47"/>
      <c r="R272" s="47"/>
      <c r="S272" s="47"/>
      <c r="T272" s="47"/>
      <c r="U272" s="47"/>
      <c r="V272" s="47"/>
    </row>
    <row r="273" spans="8:22" x14ac:dyDescent="0.3">
      <c r="H273" s="12">
        <v>44441</v>
      </c>
      <c r="I273" s="13">
        <v>6.1449400000000001E-2</v>
      </c>
      <c r="J273" s="13">
        <v>5.6981500000000004E-2</v>
      </c>
      <c r="K273" s="13">
        <v>4.6050400000000005E-2</v>
      </c>
      <c r="L273" s="13">
        <v>8.6157250000000005E-2</v>
      </c>
      <c r="N273" s="525"/>
      <c r="O273" s="47"/>
      <c r="P273" s="47"/>
      <c r="Q273" s="47"/>
      <c r="R273" s="47"/>
      <c r="S273" s="47"/>
      <c r="T273" s="47"/>
      <c r="U273" s="47"/>
      <c r="V273" s="47"/>
    </row>
    <row r="274" spans="8:22" x14ac:dyDescent="0.3">
      <c r="H274" s="12">
        <v>44442</v>
      </c>
      <c r="I274" s="13">
        <v>6.1458800000000001E-2</v>
      </c>
      <c r="J274" s="13">
        <v>5.6942999999999994E-2</v>
      </c>
      <c r="K274" s="13">
        <v>4.6022400000000005E-2</v>
      </c>
      <c r="L274" s="13">
        <v>8.6035250000000008E-2</v>
      </c>
      <c r="N274" s="525"/>
      <c r="O274" s="47"/>
      <c r="P274" s="47"/>
      <c r="Q274" s="47"/>
      <c r="R274" s="47"/>
      <c r="S274" s="47"/>
      <c r="T274" s="47"/>
      <c r="U274" s="47"/>
      <c r="V274" s="47"/>
    </row>
    <row r="275" spans="8:22" x14ac:dyDescent="0.3">
      <c r="H275" s="12">
        <v>44445</v>
      </c>
      <c r="I275" s="13">
        <v>6.1642600000000006E-2</v>
      </c>
      <c r="J275" s="13">
        <v>5.7092999999999998E-2</v>
      </c>
      <c r="K275" s="13">
        <v>4.6028799999999995E-2</v>
      </c>
      <c r="L275" s="13">
        <v>8.651375E-2</v>
      </c>
      <c r="N275" s="525"/>
      <c r="O275" s="47"/>
      <c r="P275" s="47"/>
      <c r="Q275" s="47"/>
      <c r="R275" s="47"/>
      <c r="S275" s="47"/>
      <c r="T275" s="47"/>
      <c r="U275" s="47"/>
      <c r="V275" s="47"/>
    </row>
    <row r="276" spans="8:22" x14ac:dyDescent="0.3">
      <c r="H276" s="12">
        <v>44446</v>
      </c>
      <c r="I276" s="13">
        <v>6.1316000000000002E-2</v>
      </c>
      <c r="J276" s="13">
        <v>5.6883500000000004E-2</v>
      </c>
      <c r="K276" s="13">
        <v>4.5957400000000002E-2</v>
      </c>
      <c r="L276" s="13">
        <v>8.6047750000000006E-2</v>
      </c>
      <c r="N276" s="525"/>
      <c r="O276" s="47"/>
      <c r="P276" s="47"/>
      <c r="Q276" s="47"/>
      <c r="R276" s="47"/>
      <c r="S276" s="47"/>
      <c r="T276" s="47"/>
      <c r="U276" s="47"/>
      <c r="V276" s="47"/>
    </row>
    <row r="277" spans="8:22" x14ac:dyDescent="0.3">
      <c r="H277" s="12">
        <v>44447</v>
      </c>
      <c r="I277" s="13">
        <v>6.10804E-2</v>
      </c>
      <c r="J277" s="13">
        <v>5.6728000000000001E-2</v>
      </c>
      <c r="K277" s="13">
        <v>4.5960399999999998E-2</v>
      </c>
      <c r="L277" s="13">
        <v>8.5797249999999992E-2</v>
      </c>
      <c r="N277" s="525"/>
      <c r="O277" s="47"/>
      <c r="P277" s="47"/>
      <c r="Q277" s="47"/>
      <c r="R277" s="47"/>
      <c r="S277" s="47"/>
      <c r="T277" s="47"/>
      <c r="U277" s="47"/>
      <c r="V277" s="47"/>
    </row>
    <row r="278" spans="8:22" x14ac:dyDescent="0.3">
      <c r="H278" s="12">
        <v>44448</v>
      </c>
      <c r="I278" s="13">
        <v>6.1035199999999998E-2</v>
      </c>
      <c r="J278" s="13">
        <v>5.6737999999999997E-2</v>
      </c>
      <c r="K278" s="13">
        <v>4.6003200000000001E-2</v>
      </c>
      <c r="L278" s="13">
        <v>8.5938750000000008E-2</v>
      </c>
      <c r="N278" s="525"/>
      <c r="O278" s="47"/>
      <c r="P278" s="47"/>
      <c r="Q278" s="47"/>
      <c r="R278" s="47"/>
      <c r="S278" s="47"/>
      <c r="T278" s="47"/>
      <c r="U278" s="47"/>
      <c r="V278" s="47"/>
    </row>
    <row r="279" spans="8:22" x14ac:dyDescent="0.3">
      <c r="H279" s="12">
        <v>44449</v>
      </c>
      <c r="I279" s="13">
        <v>6.0783599999999993E-2</v>
      </c>
      <c r="J279" s="13">
        <v>5.6594999999999999E-2</v>
      </c>
      <c r="K279" s="13">
        <v>4.5985199999999997E-2</v>
      </c>
      <c r="L279" s="13">
        <v>8.5509749999999995E-2</v>
      </c>
      <c r="N279" s="525"/>
      <c r="O279" s="47"/>
      <c r="P279" s="47"/>
      <c r="Q279" s="47"/>
      <c r="R279" s="47"/>
      <c r="S279" s="47"/>
      <c r="T279" s="47"/>
      <c r="U279" s="47"/>
      <c r="V279" s="47"/>
    </row>
    <row r="280" spans="8:22" x14ac:dyDescent="0.3">
      <c r="H280" s="12">
        <v>44452</v>
      </c>
      <c r="I280" s="13">
        <v>6.0941999999999996E-2</v>
      </c>
      <c r="J280" s="13">
        <v>5.6652500000000001E-2</v>
      </c>
      <c r="K280" s="13">
        <v>4.5987999999999994E-2</v>
      </c>
      <c r="L280" s="13">
        <v>8.537900000000001E-2</v>
      </c>
      <c r="N280" s="525"/>
      <c r="O280" s="47"/>
      <c r="P280" s="47"/>
      <c r="Q280" s="47"/>
      <c r="R280" s="47"/>
      <c r="S280" s="47"/>
      <c r="T280" s="47"/>
      <c r="U280" s="47"/>
      <c r="V280" s="47"/>
    </row>
    <row r="281" spans="8:22" x14ac:dyDescent="0.3">
      <c r="H281" s="12">
        <v>44453</v>
      </c>
      <c r="I281" s="13">
        <v>6.0786600000000003E-2</v>
      </c>
      <c r="J281" s="13">
        <v>5.6605500000000003E-2</v>
      </c>
      <c r="K281" s="13">
        <v>4.5997799999999998E-2</v>
      </c>
      <c r="L281" s="13">
        <v>8.525075E-2</v>
      </c>
      <c r="N281" s="525"/>
      <c r="O281" s="47"/>
      <c r="P281" s="47"/>
      <c r="Q281" s="47"/>
      <c r="R281" s="47"/>
      <c r="S281" s="47"/>
      <c r="T281" s="47"/>
      <c r="U281" s="47"/>
      <c r="V281" s="47"/>
    </row>
    <row r="282" spans="8:22" x14ac:dyDescent="0.3">
      <c r="H282" s="12">
        <v>44455</v>
      </c>
      <c r="I282" s="13">
        <v>6.0892599999999998E-2</v>
      </c>
      <c r="J282" s="13">
        <v>5.6499500000000001E-2</v>
      </c>
      <c r="K282" s="13">
        <v>4.5969200000000002E-2</v>
      </c>
      <c r="L282" s="13">
        <v>8.5486499999999993E-2</v>
      </c>
      <c r="N282" s="525"/>
      <c r="O282" s="47"/>
      <c r="P282" s="47"/>
      <c r="Q282" s="47"/>
      <c r="R282" s="47"/>
      <c r="S282" s="47"/>
      <c r="T282" s="47"/>
      <c r="U282" s="47"/>
      <c r="V282" s="47"/>
    </row>
    <row r="283" spans="8:22" x14ac:dyDescent="0.3">
      <c r="H283" s="12">
        <v>44456</v>
      </c>
      <c r="I283" s="13">
        <v>6.056220000000001E-2</v>
      </c>
      <c r="J283" s="13">
        <v>5.6330999999999999E-2</v>
      </c>
      <c r="K283" s="13">
        <v>4.5946600000000004E-2</v>
      </c>
      <c r="L283" s="13">
        <v>8.5238500000000009E-2</v>
      </c>
      <c r="N283" s="525"/>
      <c r="O283" s="47"/>
      <c r="P283" s="47"/>
      <c r="Q283" s="47"/>
      <c r="R283" s="47"/>
      <c r="S283" s="47"/>
      <c r="T283" s="47"/>
      <c r="U283" s="47"/>
      <c r="V283" s="47"/>
    </row>
    <row r="284" spans="8:22" x14ac:dyDescent="0.3">
      <c r="H284" s="12">
        <v>44459</v>
      </c>
      <c r="I284" s="13">
        <v>5.9734999999999996E-2</v>
      </c>
      <c r="J284" s="13">
        <v>5.5800500000000003E-2</v>
      </c>
      <c r="K284" s="13">
        <v>4.5961800000000004E-2</v>
      </c>
      <c r="L284" s="13">
        <v>8.3738000000000007E-2</v>
      </c>
      <c r="N284" s="525"/>
      <c r="O284" s="47"/>
      <c r="P284" s="47"/>
      <c r="Q284" s="47"/>
      <c r="R284" s="47"/>
      <c r="S284" s="47"/>
      <c r="T284" s="47"/>
      <c r="U284" s="47"/>
      <c r="V284" s="47"/>
    </row>
    <row r="285" spans="8:22" x14ac:dyDescent="0.3">
      <c r="H285" s="12">
        <v>44460</v>
      </c>
      <c r="I285" s="13">
        <v>5.9855600000000009E-2</v>
      </c>
      <c r="J285" s="13">
        <v>5.5965000000000001E-2</v>
      </c>
      <c r="K285" s="13">
        <v>4.59624E-2</v>
      </c>
      <c r="L285" s="13">
        <v>8.4376250000000014E-2</v>
      </c>
      <c r="N285" s="525"/>
      <c r="O285" s="47"/>
      <c r="P285" s="47"/>
      <c r="Q285" s="47"/>
      <c r="R285" s="47"/>
      <c r="S285" s="47"/>
      <c r="T285" s="47"/>
      <c r="U285" s="47"/>
      <c r="V285" s="47"/>
    </row>
    <row r="286" spans="8:22" x14ac:dyDescent="0.3">
      <c r="H286" s="12">
        <v>44461</v>
      </c>
      <c r="I286" s="13">
        <v>6.0308199999999992E-2</v>
      </c>
      <c r="J286" s="13">
        <v>5.6228500000000001E-2</v>
      </c>
      <c r="K286" s="13">
        <v>4.5957400000000002E-2</v>
      </c>
      <c r="L286" s="13">
        <v>8.4742499999999998E-2</v>
      </c>
      <c r="N286" s="525"/>
      <c r="O286" s="47"/>
      <c r="P286" s="47"/>
      <c r="Q286" s="47"/>
      <c r="R286" s="47"/>
      <c r="S286" s="47"/>
      <c r="T286" s="47"/>
      <c r="U286" s="47"/>
      <c r="V286" s="47"/>
    </row>
    <row r="287" spans="8:22" x14ac:dyDescent="0.3">
      <c r="H287" s="12">
        <v>44462</v>
      </c>
      <c r="I287" s="13">
        <v>6.072940000000001E-2</v>
      </c>
      <c r="J287" s="13">
        <v>5.6403499999999995E-2</v>
      </c>
      <c r="K287" s="13">
        <v>4.59216E-2</v>
      </c>
      <c r="L287" s="13">
        <v>8.5525000000000004E-2</v>
      </c>
      <c r="N287" s="525"/>
      <c r="O287" s="47"/>
      <c r="P287" s="47"/>
      <c r="Q287" s="47"/>
      <c r="R287" s="47"/>
      <c r="S287" s="47"/>
      <c r="T287" s="47"/>
      <c r="U287" s="47"/>
      <c r="V287" s="47"/>
    </row>
    <row r="288" spans="8:22" x14ac:dyDescent="0.3">
      <c r="H288" s="12">
        <v>44463</v>
      </c>
      <c r="I288" s="13">
        <v>6.0488600000000003E-2</v>
      </c>
      <c r="J288" s="13">
        <v>5.6233999999999999E-2</v>
      </c>
      <c r="K288" s="13">
        <v>4.5880200000000003E-2</v>
      </c>
      <c r="L288" s="13">
        <v>8.5301749999999996E-2</v>
      </c>
      <c r="N288" s="525"/>
      <c r="O288" s="47"/>
      <c r="P288" s="47"/>
      <c r="Q288" s="47"/>
      <c r="R288" s="47"/>
      <c r="S288" s="47"/>
      <c r="T288" s="47"/>
      <c r="U288" s="47"/>
      <c r="V288" s="47"/>
    </row>
    <row r="289" spans="8:22" x14ac:dyDescent="0.3">
      <c r="H289" s="12">
        <v>44466</v>
      </c>
      <c r="I289" s="13">
        <v>6.0509999999999994E-2</v>
      </c>
      <c r="J289" s="13">
        <v>5.6298000000000001E-2</v>
      </c>
      <c r="K289" s="13">
        <v>4.5871200000000001E-2</v>
      </c>
      <c r="L289" s="13">
        <v>8.5424750000000008E-2</v>
      </c>
      <c r="N289" s="525"/>
      <c r="O289" s="47"/>
      <c r="P289" s="47"/>
      <c r="Q289" s="47"/>
      <c r="R289" s="47"/>
      <c r="S289" s="47"/>
      <c r="T289" s="47"/>
      <c r="U289" s="47"/>
      <c r="V289" s="47"/>
    </row>
    <row r="290" spans="8:22" x14ac:dyDescent="0.3">
      <c r="H290" s="12">
        <v>44467</v>
      </c>
      <c r="I290" s="13">
        <v>5.9626199999999997E-2</v>
      </c>
      <c r="J290" s="13">
        <v>5.5773500000000004E-2</v>
      </c>
      <c r="K290" s="13">
        <v>4.58292E-2</v>
      </c>
      <c r="L290" s="13">
        <v>8.3917000000000005E-2</v>
      </c>
      <c r="N290" s="525"/>
      <c r="O290" s="47"/>
      <c r="P290" s="47"/>
      <c r="Q290" s="47"/>
      <c r="R290" s="47"/>
      <c r="S290" s="47"/>
      <c r="T290" s="47"/>
      <c r="U290" s="47"/>
      <c r="V290" s="47"/>
    </row>
    <row r="291" spans="8:22" x14ac:dyDescent="0.3">
      <c r="H291" s="12">
        <v>44468</v>
      </c>
      <c r="I291" s="13">
        <v>5.9669600000000003E-2</v>
      </c>
      <c r="J291" s="13">
        <v>5.5877999999999997E-2</v>
      </c>
      <c r="K291" s="13">
        <v>4.5834200000000005E-2</v>
      </c>
      <c r="L291" s="13">
        <v>8.4489499999999995E-2</v>
      </c>
      <c r="N291" s="525"/>
      <c r="O291" s="47"/>
      <c r="P291" s="47"/>
      <c r="Q291" s="47"/>
      <c r="R291" s="47"/>
      <c r="S291" s="47"/>
      <c r="T291" s="47"/>
      <c r="U291" s="47"/>
      <c r="V291" s="47"/>
    </row>
    <row r="292" spans="8:22" x14ac:dyDescent="0.3">
      <c r="H292" s="12">
        <v>44469</v>
      </c>
      <c r="I292" s="13">
        <v>5.97438E-2</v>
      </c>
      <c r="J292" s="13">
        <v>5.5931999999999996E-2</v>
      </c>
      <c r="K292" s="13">
        <v>4.5824400000000001E-2</v>
      </c>
      <c r="L292" s="13">
        <v>8.4357249999999995E-2</v>
      </c>
      <c r="N292" s="525"/>
      <c r="O292" s="47"/>
      <c r="P292" s="47"/>
      <c r="Q292" s="47"/>
      <c r="R292" s="47"/>
      <c r="S292" s="47"/>
      <c r="T292" s="47"/>
      <c r="U292" s="47"/>
      <c r="V292" s="47"/>
    </row>
    <row r="293" spans="8:22" x14ac:dyDescent="0.3">
      <c r="H293" s="12">
        <v>44470</v>
      </c>
      <c r="I293" s="13">
        <v>5.9712000000000001E-2</v>
      </c>
      <c r="J293" s="13">
        <v>5.5954000000000004E-2</v>
      </c>
      <c r="K293" s="13">
        <v>4.58456E-2</v>
      </c>
      <c r="L293" s="13">
        <v>8.3811999999999998E-2</v>
      </c>
      <c r="N293" s="525"/>
      <c r="O293" s="47"/>
      <c r="P293" s="47"/>
      <c r="Q293" s="47"/>
      <c r="R293" s="47"/>
      <c r="S293" s="47"/>
      <c r="T293" s="47"/>
      <c r="U293" s="47"/>
      <c r="V293" s="47"/>
    </row>
    <row r="294" spans="8:22" x14ac:dyDescent="0.3">
      <c r="H294" s="12">
        <v>44473</v>
      </c>
      <c r="I294" s="13">
        <v>5.9209200000000003E-2</v>
      </c>
      <c r="J294" s="13">
        <v>5.5669999999999997E-2</v>
      </c>
      <c r="K294" s="13">
        <v>4.5830400000000007E-2</v>
      </c>
      <c r="L294" s="13">
        <v>8.2880750000000003E-2</v>
      </c>
      <c r="N294" s="525"/>
      <c r="O294" s="47"/>
      <c r="P294" s="47"/>
      <c r="Q294" s="47"/>
      <c r="R294" s="47"/>
      <c r="S294" s="47"/>
      <c r="T294" s="47"/>
      <c r="U294" s="47"/>
      <c r="V294" s="47"/>
    </row>
    <row r="295" spans="8:22" x14ac:dyDescent="0.3">
      <c r="H295" s="12">
        <v>44474</v>
      </c>
      <c r="I295" s="13">
        <v>5.9904200000000005E-2</v>
      </c>
      <c r="J295" s="13">
        <v>5.5982500000000004E-2</v>
      </c>
      <c r="K295" s="13">
        <v>4.5808399999999999E-2</v>
      </c>
      <c r="L295" s="13">
        <v>8.4348500000000007E-2</v>
      </c>
      <c r="N295" s="525"/>
      <c r="O295" s="47"/>
      <c r="P295" s="47"/>
      <c r="Q295" s="47"/>
      <c r="R295" s="47"/>
      <c r="S295" s="47"/>
      <c r="T295" s="47"/>
      <c r="U295" s="47"/>
      <c r="V295" s="47"/>
    </row>
    <row r="296" spans="8:22" x14ac:dyDescent="0.3">
      <c r="H296" s="12">
        <v>44475</v>
      </c>
      <c r="I296" s="13">
        <v>5.9770200000000009E-2</v>
      </c>
      <c r="J296" s="13">
        <v>5.5853E-2</v>
      </c>
      <c r="K296" s="13">
        <v>4.5789800000000005E-2</v>
      </c>
      <c r="L296" s="13">
        <v>8.3683000000000007E-2</v>
      </c>
      <c r="N296" s="525"/>
      <c r="O296" s="47"/>
      <c r="P296" s="47"/>
      <c r="Q296" s="47"/>
      <c r="R296" s="47"/>
      <c r="S296" s="47"/>
      <c r="T296" s="47"/>
      <c r="U296" s="47"/>
      <c r="V296" s="47"/>
    </row>
    <row r="297" spans="8:22" x14ac:dyDescent="0.3">
      <c r="H297" s="12">
        <v>44476</v>
      </c>
      <c r="I297" s="13">
        <v>6.0412600000000004E-2</v>
      </c>
      <c r="J297" s="13">
        <v>5.6337999999999999E-2</v>
      </c>
      <c r="K297" s="13">
        <v>4.5796999999999997E-2</v>
      </c>
      <c r="L297" s="13">
        <v>8.5462750000000004E-2</v>
      </c>
      <c r="N297" s="525"/>
      <c r="O297" s="47"/>
      <c r="P297" s="47"/>
      <c r="Q297" s="47"/>
      <c r="R297" s="47"/>
      <c r="S297" s="47"/>
      <c r="T297" s="47"/>
      <c r="U297" s="47"/>
      <c r="V297" s="47"/>
    </row>
    <row r="298" spans="8:22" x14ac:dyDescent="0.3">
      <c r="H298" s="12">
        <v>44477</v>
      </c>
      <c r="I298" s="13">
        <v>6.0336000000000001E-2</v>
      </c>
      <c r="J298" s="13">
        <v>5.6229000000000001E-2</v>
      </c>
      <c r="K298" s="13">
        <v>4.5756200000000004E-2</v>
      </c>
      <c r="L298" s="13">
        <v>8.5018750000000004E-2</v>
      </c>
      <c r="N298" s="525"/>
      <c r="O298" s="47"/>
      <c r="P298" s="47"/>
      <c r="Q298" s="47"/>
      <c r="R298" s="47"/>
      <c r="S298" s="47"/>
      <c r="T298" s="47"/>
      <c r="U298" s="47"/>
      <c r="V298" s="47"/>
    </row>
    <row r="299" spans="8:22" x14ac:dyDescent="0.3">
      <c r="H299" s="12">
        <v>44480</v>
      </c>
      <c r="I299" s="13">
        <v>6.0358000000000002E-2</v>
      </c>
      <c r="J299" s="13">
        <v>5.6240999999999999E-2</v>
      </c>
      <c r="K299" s="13">
        <v>4.5722400000000003E-2</v>
      </c>
      <c r="L299" s="13">
        <v>8.5226999999999997E-2</v>
      </c>
      <c r="N299" s="525"/>
      <c r="O299" s="47"/>
      <c r="P299" s="47"/>
      <c r="Q299" s="47"/>
      <c r="R299" s="47"/>
      <c r="S299" s="47"/>
      <c r="T299" s="47"/>
      <c r="U299" s="47"/>
      <c r="V299" s="47"/>
    </row>
    <row r="300" spans="8:22" x14ac:dyDescent="0.3">
      <c r="H300" s="12">
        <v>44481</v>
      </c>
      <c r="I300" s="13">
        <v>6.0252199999999999E-2</v>
      </c>
      <c r="J300" s="13">
        <v>5.61375E-2</v>
      </c>
      <c r="K300" s="13">
        <v>4.5683799999999997E-2</v>
      </c>
      <c r="L300" s="13">
        <v>8.4712250000000003E-2</v>
      </c>
      <c r="N300" s="525"/>
      <c r="O300" s="47"/>
      <c r="P300" s="47"/>
      <c r="Q300" s="47"/>
      <c r="R300" s="47"/>
      <c r="S300" s="47"/>
      <c r="T300" s="47"/>
      <c r="U300" s="47"/>
      <c r="V300" s="47"/>
    </row>
    <row r="301" spans="8:22" x14ac:dyDescent="0.3">
      <c r="H301" s="12">
        <v>44482</v>
      </c>
      <c r="I301" s="13">
        <v>6.0480999999999993E-2</v>
      </c>
      <c r="J301" s="13">
        <v>5.6242E-2</v>
      </c>
      <c r="K301" s="13">
        <v>4.5721600000000001E-2</v>
      </c>
      <c r="L301" s="13">
        <v>8.4447749999999988E-2</v>
      </c>
      <c r="N301" s="525"/>
      <c r="O301" s="47"/>
      <c r="P301" s="47"/>
      <c r="Q301" s="47"/>
      <c r="R301" s="47"/>
      <c r="S301" s="47"/>
      <c r="T301" s="47"/>
      <c r="U301" s="47"/>
      <c r="V301" s="47"/>
    </row>
    <row r="302" spans="8:22" x14ac:dyDescent="0.3">
      <c r="H302" s="12">
        <v>44483</v>
      </c>
      <c r="I302" s="13">
        <v>6.1032199999999995E-2</v>
      </c>
      <c r="J302" s="13">
        <v>5.6626999999999997E-2</v>
      </c>
      <c r="K302" s="13">
        <v>4.5781599999999999E-2</v>
      </c>
      <c r="L302" s="13">
        <v>8.5777249999999999E-2</v>
      </c>
      <c r="N302" s="525"/>
      <c r="O302" s="47"/>
      <c r="P302" s="47"/>
      <c r="Q302" s="47"/>
      <c r="R302" s="47"/>
      <c r="S302" s="47"/>
      <c r="T302" s="47"/>
      <c r="U302" s="47"/>
      <c r="V302" s="47"/>
    </row>
    <row r="303" spans="8:22" x14ac:dyDescent="0.3">
      <c r="H303" s="12">
        <v>44484</v>
      </c>
      <c r="I303" s="13">
        <v>6.1397999999999994E-2</v>
      </c>
      <c r="J303" s="13">
        <v>5.6750999999999996E-2</v>
      </c>
      <c r="K303" s="13">
        <v>4.5760599999999998E-2</v>
      </c>
      <c r="L303" s="13">
        <v>8.6400000000000005E-2</v>
      </c>
      <c r="N303" s="525"/>
      <c r="O303" s="47"/>
      <c r="P303" s="47"/>
      <c r="Q303" s="47"/>
      <c r="R303" s="47"/>
      <c r="S303" s="47"/>
      <c r="T303" s="47"/>
      <c r="U303" s="47"/>
      <c r="V303" s="47"/>
    </row>
    <row r="304" spans="8:22" x14ac:dyDescent="0.3">
      <c r="H304" s="12">
        <v>44487</v>
      </c>
      <c r="I304" s="13">
        <v>6.1448199999999994E-2</v>
      </c>
      <c r="J304" s="13">
        <v>5.6686500000000001E-2</v>
      </c>
      <c r="K304" s="13">
        <v>4.5719599999999999E-2</v>
      </c>
      <c r="L304" s="13">
        <v>8.6371250000000011E-2</v>
      </c>
      <c r="N304" s="525"/>
      <c r="O304" s="47"/>
      <c r="P304" s="47"/>
      <c r="Q304" s="47"/>
      <c r="R304" s="47"/>
      <c r="S304" s="47"/>
      <c r="T304" s="47"/>
      <c r="U304" s="47"/>
      <c r="V304" s="47"/>
    </row>
    <row r="305" spans="8:22" x14ac:dyDescent="0.3">
      <c r="H305" s="12">
        <v>44488</v>
      </c>
      <c r="I305" s="13">
        <v>6.1649799999999998E-2</v>
      </c>
      <c r="J305" s="13">
        <v>5.6757500000000002E-2</v>
      </c>
      <c r="K305" s="13">
        <v>4.5685200000000002E-2</v>
      </c>
      <c r="L305" s="13">
        <v>8.6737000000000009E-2</v>
      </c>
      <c r="N305" s="525"/>
      <c r="O305" s="47"/>
      <c r="P305" s="47"/>
      <c r="Q305" s="47"/>
      <c r="R305" s="47"/>
      <c r="S305" s="47"/>
      <c r="T305" s="47"/>
      <c r="U305" s="47"/>
      <c r="V305" s="47"/>
    </row>
    <row r="306" spans="8:22" x14ac:dyDescent="0.3">
      <c r="H306" s="12">
        <v>44489</v>
      </c>
      <c r="I306" s="13">
        <v>6.1912599999999998E-2</v>
      </c>
      <c r="J306" s="13">
        <v>5.6878499999999999E-2</v>
      </c>
      <c r="K306" s="13">
        <v>4.5715400000000003E-2</v>
      </c>
      <c r="L306" s="13">
        <v>8.7018499999999999E-2</v>
      </c>
      <c r="N306" s="525"/>
      <c r="O306" s="47"/>
      <c r="P306" s="47"/>
      <c r="Q306" s="47"/>
      <c r="R306" s="47"/>
      <c r="S306" s="47"/>
      <c r="T306" s="47"/>
      <c r="U306" s="47"/>
      <c r="V306" s="47"/>
    </row>
    <row r="307" spans="8:22" x14ac:dyDescent="0.3">
      <c r="H307" s="12">
        <v>44490</v>
      </c>
      <c r="I307" s="13">
        <v>6.1729999999999993E-2</v>
      </c>
      <c r="J307" s="13">
        <v>5.6756500000000001E-2</v>
      </c>
      <c r="K307" s="13">
        <v>4.5675600000000004E-2</v>
      </c>
      <c r="L307" s="13">
        <v>8.688775E-2</v>
      </c>
      <c r="N307" s="525"/>
      <c r="O307" s="47"/>
      <c r="P307" s="47"/>
      <c r="Q307" s="47"/>
      <c r="R307" s="47"/>
      <c r="S307" s="47"/>
      <c r="T307" s="47"/>
      <c r="U307" s="47"/>
      <c r="V307" s="47"/>
    </row>
    <row r="308" spans="8:22" x14ac:dyDescent="0.3">
      <c r="H308" s="12">
        <v>44491</v>
      </c>
      <c r="I308" s="13">
        <v>6.1733000000000003E-2</v>
      </c>
      <c r="J308" s="13">
        <v>5.6813000000000002E-2</v>
      </c>
      <c r="K308" s="13">
        <v>4.5672999999999998E-2</v>
      </c>
      <c r="L308" s="13">
        <v>8.7159500000000001E-2</v>
      </c>
      <c r="N308" s="525"/>
      <c r="O308" s="47"/>
      <c r="P308" s="47"/>
      <c r="Q308" s="47"/>
      <c r="R308" s="47"/>
      <c r="S308" s="47"/>
      <c r="T308" s="47"/>
      <c r="U308" s="47"/>
      <c r="V308" s="47"/>
    </row>
    <row r="309" spans="8:22" x14ac:dyDescent="0.3">
      <c r="H309" s="12">
        <v>44494</v>
      </c>
      <c r="I309" s="13">
        <v>6.2154799999999996E-2</v>
      </c>
      <c r="J309" s="13">
        <v>5.6978000000000001E-2</v>
      </c>
      <c r="K309" s="13">
        <v>4.5696199999999999E-2</v>
      </c>
      <c r="L309" s="13">
        <v>8.7609499999999993E-2</v>
      </c>
      <c r="N309" s="525"/>
      <c r="O309" s="47"/>
      <c r="P309" s="47"/>
      <c r="Q309" s="47"/>
      <c r="R309" s="47"/>
      <c r="S309" s="47"/>
      <c r="T309" s="47"/>
      <c r="U309" s="47"/>
      <c r="V309" s="47"/>
    </row>
    <row r="310" spans="8:22" x14ac:dyDescent="0.3">
      <c r="H310" s="12">
        <v>44495</v>
      </c>
      <c r="I310" s="13">
        <v>6.2273999999999996E-2</v>
      </c>
      <c r="J310" s="13">
        <v>5.7077000000000003E-2</v>
      </c>
      <c r="K310" s="13">
        <v>4.5703199999999999E-2</v>
      </c>
      <c r="L310" s="13">
        <v>8.8076000000000002E-2</v>
      </c>
      <c r="N310" s="525"/>
      <c r="O310" s="47"/>
      <c r="P310" s="47"/>
      <c r="Q310" s="47"/>
      <c r="R310" s="47"/>
      <c r="S310" s="47"/>
      <c r="T310" s="47"/>
      <c r="U310" s="47"/>
      <c r="V310" s="47"/>
    </row>
    <row r="311" spans="8:22" x14ac:dyDescent="0.3">
      <c r="H311" s="12">
        <v>44496</v>
      </c>
      <c r="I311" s="13">
        <v>6.1844999999999997E-2</v>
      </c>
      <c r="J311" s="13">
        <v>5.7024000000000005E-2</v>
      </c>
      <c r="K311" s="13">
        <v>4.5755799999999999E-2</v>
      </c>
      <c r="L311" s="13">
        <v>8.7607249999999998E-2</v>
      </c>
      <c r="N311" s="525"/>
      <c r="O311" s="47"/>
      <c r="P311" s="47"/>
      <c r="Q311" s="47"/>
      <c r="R311" s="47"/>
      <c r="S311" s="47"/>
      <c r="T311" s="47"/>
      <c r="U311" s="47"/>
      <c r="V311" s="47"/>
    </row>
    <row r="312" spans="8:22" x14ac:dyDescent="0.3">
      <c r="H312" s="12">
        <v>44497</v>
      </c>
      <c r="I312" s="13">
        <v>6.2124600000000009E-2</v>
      </c>
      <c r="J312" s="13">
        <v>5.7003499999999999E-2</v>
      </c>
      <c r="K312" s="13">
        <v>4.5702399999999997E-2</v>
      </c>
      <c r="L312" s="13">
        <v>8.7355500000000003E-2</v>
      </c>
      <c r="N312" s="525"/>
      <c r="O312" s="47"/>
      <c r="P312" s="47"/>
      <c r="Q312" s="47"/>
      <c r="R312" s="47"/>
      <c r="S312" s="47"/>
      <c r="T312" s="47"/>
      <c r="U312" s="47"/>
      <c r="V312" s="47"/>
    </row>
    <row r="313" spans="8:22" x14ac:dyDescent="0.3">
      <c r="H313" s="12">
        <v>44498</v>
      </c>
      <c r="I313" s="13">
        <v>6.2024800000000005E-2</v>
      </c>
      <c r="J313" s="13">
        <v>5.6981999999999998E-2</v>
      </c>
      <c r="K313" s="13">
        <v>4.5610999999999999E-2</v>
      </c>
      <c r="L313" s="13">
        <v>8.8152750000000002E-2</v>
      </c>
      <c r="N313" s="525"/>
      <c r="O313" s="47"/>
      <c r="P313" s="47"/>
      <c r="Q313" s="47"/>
      <c r="R313" s="47"/>
      <c r="S313" s="47"/>
      <c r="T313" s="47"/>
      <c r="U313" s="47"/>
      <c r="V313" s="47"/>
    </row>
    <row r="314" spans="8:22" x14ac:dyDescent="0.3">
      <c r="H314" s="12">
        <v>44502</v>
      </c>
      <c r="I314" s="13">
        <v>6.2911000000000009E-2</v>
      </c>
      <c r="J314" s="13">
        <v>5.7255500000000001E-2</v>
      </c>
      <c r="K314" s="13">
        <v>4.5695200000000005E-2</v>
      </c>
      <c r="L314" s="13">
        <v>8.8637499999999994E-2</v>
      </c>
      <c r="N314" s="525"/>
      <c r="O314" s="47"/>
      <c r="P314" s="47"/>
      <c r="Q314" s="47"/>
      <c r="R314" s="47"/>
      <c r="S314" s="47"/>
      <c r="T314" s="47"/>
      <c r="U314" s="47"/>
      <c r="V314" s="47"/>
    </row>
    <row r="315" spans="8:22" x14ac:dyDescent="0.3">
      <c r="H315" s="12">
        <v>44503</v>
      </c>
      <c r="I315" s="13">
        <v>6.3131999999999994E-2</v>
      </c>
      <c r="J315" s="13">
        <v>5.7331500000000001E-2</v>
      </c>
      <c r="K315" s="13">
        <v>4.5716599999999996E-2</v>
      </c>
      <c r="L315" s="13">
        <v>8.8618500000000003E-2</v>
      </c>
      <c r="N315" s="525"/>
      <c r="O315" s="47"/>
      <c r="P315" s="47"/>
      <c r="Q315" s="47"/>
      <c r="R315" s="47"/>
      <c r="S315" s="47"/>
      <c r="T315" s="47"/>
      <c r="U315" s="47"/>
      <c r="V315" s="47"/>
    </row>
    <row r="316" spans="8:22" x14ac:dyDescent="0.3">
      <c r="H316" s="12">
        <v>44504</v>
      </c>
      <c r="I316" s="13">
        <v>6.3440199999999988E-2</v>
      </c>
      <c r="J316" s="13">
        <v>5.7636E-2</v>
      </c>
      <c r="K316" s="13">
        <v>4.5791999999999992E-2</v>
      </c>
      <c r="L316" s="13">
        <v>8.9405500000000013E-2</v>
      </c>
      <c r="N316" s="525"/>
      <c r="O316" s="47"/>
      <c r="P316" s="47"/>
      <c r="Q316" s="47"/>
      <c r="R316" s="47"/>
      <c r="S316" s="47"/>
      <c r="T316" s="47"/>
      <c r="U316" s="47"/>
      <c r="V316" s="47"/>
    </row>
    <row r="317" spans="8:22" x14ac:dyDescent="0.3">
      <c r="H317" s="12">
        <v>44505</v>
      </c>
      <c r="I317" s="13">
        <v>6.3723600000000005E-2</v>
      </c>
      <c r="J317" s="13">
        <v>5.7868500000000003E-2</v>
      </c>
      <c r="K317" s="13">
        <v>4.5854600000000002E-2</v>
      </c>
      <c r="L317" s="13">
        <v>8.9716500000000005E-2</v>
      </c>
      <c r="N317" s="525"/>
      <c r="O317" s="47"/>
      <c r="P317" s="47"/>
      <c r="Q317" s="47"/>
      <c r="R317" s="47"/>
      <c r="S317" s="47"/>
      <c r="T317" s="47"/>
      <c r="U317" s="47"/>
      <c r="V317" s="47"/>
    </row>
    <row r="318" spans="8:22" x14ac:dyDescent="0.3">
      <c r="H318" s="12">
        <v>44508</v>
      </c>
      <c r="I318" s="13">
        <v>6.3922400000000004E-2</v>
      </c>
      <c r="J318" s="13">
        <v>5.7810500000000001E-2</v>
      </c>
      <c r="K318" s="13">
        <v>4.5838999999999998E-2</v>
      </c>
      <c r="L318" s="13">
        <v>8.9510250000000013E-2</v>
      </c>
      <c r="N318" s="525"/>
      <c r="O318" s="47"/>
      <c r="P318" s="47"/>
      <c r="Q318" s="47"/>
      <c r="R318" s="47"/>
      <c r="S318" s="47"/>
      <c r="T318" s="47"/>
      <c r="U318" s="47"/>
      <c r="V318" s="47"/>
    </row>
    <row r="319" spans="8:22" x14ac:dyDescent="0.3">
      <c r="H319" s="12">
        <v>44509</v>
      </c>
      <c r="I319" s="13">
        <v>6.3768600000000009E-2</v>
      </c>
      <c r="J319" s="13">
        <v>5.77755E-2</v>
      </c>
      <c r="K319" s="13">
        <v>4.5892200000000008E-2</v>
      </c>
      <c r="L319" s="13">
        <v>8.9258499999999991E-2</v>
      </c>
      <c r="N319" s="525"/>
      <c r="O319" s="47"/>
      <c r="P319" s="47"/>
      <c r="Q319" s="47"/>
      <c r="R319" s="47"/>
      <c r="S319" s="47"/>
      <c r="T319" s="47"/>
      <c r="U319" s="47"/>
      <c r="V319" s="47"/>
    </row>
    <row r="320" spans="8:22" x14ac:dyDescent="0.3">
      <c r="H320" s="12">
        <v>44510</v>
      </c>
      <c r="I320" s="13">
        <v>6.3389200000000007E-2</v>
      </c>
      <c r="J320" s="13">
        <v>5.7697499999999999E-2</v>
      </c>
      <c r="K320" s="13">
        <v>4.5814399999999991E-2</v>
      </c>
      <c r="L320" s="13">
        <v>8.9606749999999999E-2</v>
      </c>
      <c r="N320" s="525"/>
      <c r="O320" s="47"/>
      <c r="P320" s="47"/>
      <c r="Q320" s="47"/>
      <c r="R320" s="47"/>
      <c r="S320" s="47"/>
      <c r="T320" s="47"/>
      <c r="U320" s="47"/>
      <c r="V320" s="47"/>
    </row>
    <row r="321" spans="8:22" x14ac:dyDescent="0.3">
      <c r="H321" s="12">
        <v>44511</v>
      </c>
      <c r="I321" s="13">
        <v>6.3792199999999993E-2</v>
      </c>
      <c r="J321" s="13">
        <v>5.7792499999999997E-2</v>
      </c>
      <c r="K321" s="13">
        <v>4.5789199999999995E-2</v>
      </c>
      <c r="L321" s="13">
        <v>8.9718000000000006E-2</v>
      </c>
      <c r="N321" s="525"/>
      <c r="O321" s="47"/>
      <c r="P321" s="47"/>
      <c r="Q321" s="47"/>
      <c r="R321" s="47"/>
      <c r="S321" s="47"/>
      <c r="T321" s="47"/>
      <c r="U321" s="47"/>
      <c r="V321" s="47"/>
    </row>
    <row r="322" spans="8:22" x14ac:dyDescent="0.3">
      <c r="H322" s="12">
        <v>44512</v>
      </c>
      <c r="I322" s="13">
        <v>6.4056799999999997E-2</v>
      </c>
      <c r="J322" s="13">
        <v>5.7901000000000001E-2</v>
      </c>
      <c r="K322" s="13">
        <v>4.5808599999999998E-2</v>
      </c>
      <c r="L322" s="13">
        <v>9.0218000000000007E-2</v>
      </c>
      <c r="N322" s="525"/>
      <c r="O322" s="47"/>
      <c r="P322" s="47"/>
      <c r="Q322" s="47"/>
      <c r="R322" s="47"/>
      <c r="S322" s="47"/>
      <c r="T322" s="47"/>
      <c r="U322" s="47"/>
      <c r="V322" s="47"/>
    </row>
    <row r="323" spans="8:22" x14ac:dyDescent="0.3">
      <c r="H323" s="12">
        <v>44515</v>
      </c>
      <c r="I323" s="13">
        <v>6.3994399999999979E-2</v>
      </c>
      <c r="J323" s="13">
        <v>5.7896500000000004E-2</v>
      </c>
      <c r="K323" s="13">
        <v>4.5764199999999998E-2</v>
      </c>
      <c r="L323" s="13">
        <v>9.0590749999999998E-2</v>
      </c>
      <c r="N323" s="525"/>
      <c r="O323" s="47"/>
      <c r="P323" s="47"/>
      <c r="Q323" s="47"/>
      <c r="R323" s="47"/>
      <c r="S323" s="47"/>
      <c r="T323" s="47"/>
      <c r="U323" s="47"/>
      <c r="V323" s="47"/>
    </row>
    <row r="324" spans="8:22" x14ac:dyDescent="0.3">
      <c r="H324" s="12">
        <v>44516</v>
      </c>
      <c r="I324" s="13">
        <v>6.4144199999999998E-2</v>
      </c>
      <c r="J324" s="13">
        <v>5.8025500000000001E-2</v>
      </c>
      <c r="K324" s="13">
        <v>4.5759599999999997E-2</v>
      </c>
      <c r="L324" s="13">
        <v>9.1285749999999999E-2</v>
      </c>
      <c r="N324" s="525"/>
      <c r="O324" s="47"/>
      <c r="P324" s="47"/>
      <c r="Q324" s="47"/>
      <c r="R324" s="47"/>
      <c r="S324" s="47"/>
      <c r="T324" s="47"/>
      <c r="U324" s="47"/>
      <c r="V324" s="47"/>
    </row>
    <row r="325" spans="8:22" x14ac:dyDescent="0.3">
      <c r="H325" s="12">
        <v>44518</v>
      </c>
      <c r="I325" s="13">
        <v>6.3785599999999998E-2</v>
      </c>
      <c r="J325" s="13">
        <v>5.7884000000000005E-2</v>
      </c>
      <c r="K325" s="13">
        <v>4.5776200000000003E-2</v>
      </c>
      <c r="L325" s="13">
        <v>9.0760499999999994E-2</v>
      </c>
      <c r="N325" s="525"/>
      <c r="O325" s="47"/>
      <c r="P325" s="47"/>
      <c r="Q325" s="47"/>
      <c r="R325" s="47"/>
      <c r="S325" s="47"/>
      <c r="T325" s="47"/>
      <c r="U325" s="47"/>
      <c r="V325" s="47"/>
    </row>
    <row r="326" spans="8:22" x14ac:dyDescent="0.3">
      <c r="H326" s="12">
        <v>44519</v>
      </c>
      <c r="I326" s="13">
        <v>6.4008999999999996E-2</v>
      </c>
      <c r="J326" s="13">
        <v>5.7882000000000003E-2</v>
      </c>
      <c r="K326" s="13">
        <v>4.5815599999999998E-2</v>
      </c>
      <c r="L326" s="13">
        <v>9.111074999999999E-2</v>
      </c>
      <c r="N326" s="525"/>
      <c r="O326" s="47"/>
      <c r="P326" s="47"/>
      <c r="Q326" s="47"/>
      <c r="R326" s="47"/>
      <c r="S326" s="47"/>
      <c r="T326" s="47"/>
      <c r="U326" s="47"/>
      <c r="V326" s="47"/>
    </row>
    <row r="327" spans="8:22" x14ac:dyDescent="0.3">
      <c r="H327" s="12">
        <v>44522</v>
      </c>
      <c r="I327" s="13">
        <v>6.3639799999999996E-2</v>
      </c>
      <c r="J327" s="13">
        <v>5.7778999999999997E-2</v>
      </c>
      <c r="K327" s="13">
        <v>4.5767999999999996E-2</v>
      </c>
      <c r="L327" s="13">
        <v>9.1603500000000004E-2</v>
      </c>
      <c r="N327" s="525"/>
      <c r="O327" s="47"/>
      <c r="P327" s="47"/>
      <c r="Q327" s="47"/>
      <c r="R327" s="47"/>
      <c r="S327" s="47"/>
      <c r="T327" s="47"/>
      <c r="U327" s="47"/>
      <c r="V327" s="47"/>
    </row>
    <row r="328" spans="8:22" x14ac:dyDescent="0.3">
      <c r="H328" s="12">
        <v>44523</v>
      </c>
      <c r="I328" s="13">
        <v>6.3428399999999996E-2</v>
      </c>
      <c r="J328" s="13">
        <v>5.7446499999999998E-2</v>
      </c>
      <c r="K328" s="13">
        <v>4.5675999999999994E-2</v>
      </c>
      <c r="L328" s="13">
        <v>9.0404000000000012E-2</v>
      </c>
      <c r="N328" s="525"/>
      <c r="O328" s="47"/>
      <c r="P328" s="47"/>
      <c r="Q328" s="47"/>
      <c r="R328" s="47"/>
      <c r="S328" s="47"/>
      <c r="T328" s="47"/>
      <c r="U328" s="47"/>
      <c r="V328" s="47"/>
    </row>
    <row r="329" spans="8:22" x14ac:dyDescent="0.3">
      <c r="H329" s="12">
        <v>44524</v>
      </c>
      <c r="I329" s="13">
        <v>6.3689799999999991E-2</v>
      </c>
      <c r="J329" s="13">
        <v>5.7592000000000004E-2</v>
      </c>
      <c r="K329" s="13">
        <v>4.5655800000000003E-2</v>
      </c>
      <c r="L329" s="13">
        <v>9.116175E-2</v>
      </c>
      <c r="N329" s="525"/>
      <c r="O329" s="47"/>
      <c r="P329" s="47"/>
      <c r="Q329" s="47"/>
      <c r="R329" s="47"/>
      <c r="S329" s="47"/>
      <c r="T329" s="47"/>
      <c r="U329" s="47"/>
      <c r="V329" s="47"/>
    </row>
    <row r="330" spans="8:22" x14ac:dyDescent="0.3">
      <c r="H330" s="12">
        <v>44525</v>
      </c>
      <c r="I330" s="13">
        <v>6.379760000000001E-2</v>
      </c>
      <c r="J330" s="13">
        <v>5.7655999999999999E-2</v>
      </c>
      <c r="K330" s="13">
        <v>4.5653799999999994E-2</v>
      </c>
      <c r="L330" s="13">
        <v>9.1407249999999995E-2</v>
      </c>
      <c r="N330" s="525"/>
      <c r="O330" s="47"/>
      <c r="P330" s="47"/>
      <c r="Q330" s="47"/>
      <c r="R330" s="47"/>
      <c r="S330" s="47"/>
      <c r="T330" s="47"/>
      <c r="U330" s="47"/>
      <c r="V330" s="47"/>
    </row>
    <row r="331" spans="8:22" x14ac:dyDescent="0.3">
      <c r="H331" s="12">
        <v>44526</v>
      </c>
      <c r="I331" s="13">
        <v>6.2059200000000002E-2</v>
      </c>
      <c r="J331" s="13">
        <v>5.6652000000000001E-2</v>
      </c>
      <c r="K331" s="13">
        <v>4.5652999999999999E-2</v>
      </c>
      <c r="L331" s="13">
        <v>8.8441999999999993E-2</v>
      </c>
      <c r="N331" s="525"/>
      <c r="O331" s="47"/>
      <c r="P331" s="47"/>
      <c r="Q331" s="47"/>
      <c r="R331" s="47"/>
      <c r="S331" s="47"/>
      <c r="T331" s="47"/>
      <c r="U331" s="47"/>
      <c r="V331" s="47"/>
    </row>
    <row r="332" spans="8:22" x14ac:dyDescent="0.3">
      <c r="H332" s="12">
        <v>44529</v>
      </c>
      <c r="I332" s="13">
        <v>6.2538200000000016E-2</v>
      </c>
      <c r="J332" s="13">
        <v>5.6866E-2</v>
      </c>
      <c r="K332" s="13">
        <v>4.5643399999999994E-2</v>
      </c>
      <c r="L332" s="13">
        <v>8.9450249999999995E-2</v>
      </c>
      <c r="N332" s="525"/>
      <c r="O332" s="47"/>
      <c r="P332" s="47"/>
      <c r="Q332" s="47"/>
      <c r="R332" s="47"/>
      <c r="S332" s="47"/>
      <c r="T332" s="47"/>
      <c r="U332" s="47"/>
      <c r="V332" s="47"/>
    </row>
    <row r="333" spans="8:22" x14ac:dyDescent="0.3">
      <c r="H333" s="12">
        <v>44530</v>
      </c>
      <c r="I333" s="13">
        <v>6.1833600000000002E-2</v>
      </c>
      <c r="J333" s="13">
        <v>5.6632500000000002E-2</v>
      </c>
      <c r="K333" s="13">
        <v>4.5669399999999999E-2</v>
      </c>
      <c r="L333" s="13">
        <v>8.8241750000000008E-2</v>
      </c>
      <c r="N333" s="525"/>
      <c r="O333" s="47"/>
      <c r="P333" s="47"/>
      <c r="Q333" s="47"/>
      <c r="R333" s="47"/>
      <c r="S333" s="47"/>
      <c r="T333" s="47"/>
      <c r="U333" s="47"/>
      <c r="V333" s="47"/>
    </row>
    <row r="334" spans="8:22" x14ac:dyDescent="0.3">
      <c r="H334" s="12">
        <v>44531</v>
      </c>
      <c r="I334" s="13">
        <v>6.1962799999999998E-2</v>
      </c>
      <c r="J334" s="13">
        <v>5.6894E-2</v>
      </c>
      <c r="K334" s="13">
        <v>4.5672200000000003E-2</v>
      </c>
      <c r="L334" s="13">
        <v>8.9074500000000001E-2</v>
      </c>
      <c r="N334" s="525"/>
      <c r="O334" s="47"/>
      <c r="P334" s="47"/>
      <c r="Q334" s="47"/>
      <c r="R334" s="47"/>
      <c r="S334" s="47"/>
      <c r="T334" s="47"/>
      <c r="U334" s="47"/>
      <c r="V334" s="47"/>
    </row>
    <row r="335" spans="8:22" x14ac:dyDescent="0.3">
      <c r="H335" s="12">
        <v>44532</v>
      </c>
      <c r="I335" s="13">
        <v>6.1720199999999989E-2</v>
      </c>
      <c r="J335" s="13">
        <v>5.6757500000000002E-2</v>
      </c>
      <c r="K335" s="13">
        <v>4.5713199999999996E-2</v>
      </c>
      <c r="L335" s="13">
        <v>8.7659999999999988E-2</v>
      </c>
      <c r="N335" s="525"/>
      <c r="O335" s="47"/>
      <c r="P335" s="47"/>
      <c r="Q335" s="47"/>
      <c r="R335" s="47"/>
      <c r="S335" s="47"/>
      <c r="T335" s="47"/>
      <c r="U335" s="47"/>
      <c r="V335" s="47"/>
    </row>
    <row r="336" spans="8:22" x14ac:dyDescent="0.3">
      <c r="H336" s="12">
        <v>44533</v>
      </c>
      <c r="I336" s="13">
        <v>6.1255199999999996E-2</v>
      </c>
      <c r="J336" s="13">
        <v>5.6704999999999998E-2</v>
      </c>
      <c r="K336" s="13">
        <v>4.5763600000000001E-2</v>
      </c>
      <c r="L336" s="13">
        <v>8.7415999999999994E-2</v>
      </c>
      <c r="N336" s="525"/>
      <c r="O336" s="47"/>
      <c r="P336" s="47"/>
      <c r="Q336" s="47"/>
      <c r="R336" s="47"/>
      <c r="S336" s="47"/>
      <c r="T336" s="47"/>
      <c r="U336" s="47"/>
      <c r="V336" s="47"/>
    </row>
    <row r="337" spans="8:22" x14ac:dyDescent="0.3">
      <c r="H337" s="12">
        <v>44536</v>
      </c>
      <c r="I337" s="13">
        <v>6.1562000000000006E-2</v>
      </c>
      <c r="J337" s="13">
        <v>5.6992500000000001E-2</v>
      </c>
      <c r="K337" s="13">
        <v>4.5771200000000005E-2</v>
      </c>
      <c r="L337" s="13">
        <v>8.8372249999999999E-2</v>
      </c>
      <c r="N337" s="525"/>
      <c r="O337" s="47"/>
      <c r="P337" s="47"/>
      <c r="Q337" s="47"/>
      <c r="R337" s="47"/>
      <c r="S337" s="47"/>
      <c r="T337" s="47"/>
      <c r="U337" s="47"/>
      <c r="V337" s="47"/>
    </row>
    <row r="338" spans="8:22" x14ac:dyDescent="0.3">
      <c r="H338" s="12">
        <v>44537</v>
      </c>
      <c r="I338" s="13">
        <v>6.2804200000000004E-2</v>
      </c>
      <c r="J338" s="13">
        <v>5.7638999999999996E-2</v>
      </c>
      <c r="K338" s="13">
        <v>4.5793800000000009E-2</v>
      </c>
      <c r="L338" s="13">
        <v>9.0670500000000001E-2</v>
      </c>
      <c r="N338" s="525"/>
      <c r="O338" s="47"/>
      <c r="P338" s="47"/>
      <c r="Q338" s="47"/>
      <c r="R338" s="47"/>
      <c r="S338" s="47"/>
      <c r="T338" s="47"/>
      <c r="U338" s="47"/>
      <c r="V338" s="47"/>
    </row>
    <row r="339" spans="8:22" x14ac:dyDescent="0.3">
      <c r="H339" s="12">
        <v>44538</v>
      </c>
      <c r="I339" s="13">
        <v>6.2629799999999999E-2</v>
      </c>
      <c r="J339" s="13">
        <v>5.7479500000000003E-2</v>
      </c>
      <c r="K339" s="13">
        <v>4.5752000000000001E-2</v>
      </c>
      <c r="L339" s="13">
        <v>8.9921500000000015E-2</v>
      </c>
      <c r="N339" s="525"/>
      <c r="O339" s="47"/>
      <c r="P339" s="47"/>
      <c r="Q339" s="47"/>
      <c r="R339" s="47"/>
      <c r="S339" s="47"/>
      <c r="T339" s="47"/>
      <c r="U339" s="47"/>
      <c r="V339" s="47"/>
    </row>
    <row r="340" spans="8:22" x14ac:dyDescent="0.3">
      <c r="H340" s="12">
        <v>44539</v>
      </c>
      <c r="I340" s="13">
        <v>6.2158599999999994E-2</v>
      </c>
      <c r="J340" s="13">
        <v>5.7437500000000002E-2</v>
      </c>
      <c r="K340" s="13">
        <v>4.5767800000000004E-2</v>
      </c>
      <c r="L340" s="13">
        <v>9.0201249999999997E-2</v>
      </c>
      <c r="N340" s="525"/>
      <c r="O340" s="47"/>
      <c r="P340" s="47"/>
      <c r="Q340" s="47"/>
      <c r="R340" s="47"/>
      <c r="S340" s="47"/>
      <c r="T340" s="47"/>
      <c r="U340" s="47"/>
      <c r="V340" s="47"/>
    </row>
    <row r="341" spans="8:22" x14ac:dyDescent="0.3">
      <c r="H341" s="12">
        <v>44540</v>
      </c>
      <c r="I341" s="13">
        <v>6.2231399999999992E-2</v>
      </c>
      <c r="J341" s="13">
        <v>5.7426500000000005E-2</v>
      </c>
      <c r="K341" s="13">
        <v>4.5771199999999998E-2</v>
      </c>
      <c r="L341" s="13">
        <v>8.9703999999999992E-2</v>
      </c>
      <c r="N341" s="525"/>
      <c r="O341" s="47"/>
      <c r="P341" s="47"/>
      <c r="Q341" s="47"/>
      <c r="R341" s="47"/>
      <c r="S341" s="47"/>
      <c r="T341" s="47"/>
      <c r="U341" s="47"/>
      <c r="V341" s="47"/>
    </row>
    <row r="342" spans="8:22" x14ac:dyDescent="0.3">
      <c r="H342" s="12">
        <v>44543</v>
      </c>
      <c r="I342" s="13">
        <v>6.1755000000000004E-2</v>
      </c>
      <c r="J342" s="13">
        <v>5.7321999999999998E-2</v>
      </c>
      <c r="K342" s="13">
        <v>4.5796200000000002E-2</v>
      </c>
      <c r="L342" s="13">
        <v>8.9674749999999998E-2</v>
      </c>
      <c r="N342" s="525"/>
      <c r="O342" s="47"/>
      <c r="P342" s="47"/>
      <c r="Q342" s="47"/>
      <c r="R342" s="47"/>
      <c r="S342" s="47"/>
      <c r="T342" s="47"/>
      <c r="U342" s="47"/>
      <c r="V342" s="47"/>
    </row>
    <row r="343" spans="8:22" x14ac:dyDescent="0.3">
      <c r="H343" s="12">
        <v>44544</v>
      </c>
      <c r="I343" s="13">
        <v>6.1243400000000003E-2</v>
      </c>
      <c r="J343" s="13">
        <v>5.7050500000000004E-2</v>
      </c>
      <c r="K343" s="13">
        <v>4.5763600000000001E-2</v>
      </c>
      <c r="L343" s="13">
        <v>8.8901500000000008E-2</v>
      </c>
      <c r="N343" s="525"/>
      <c r="O343" s="47"/>
      <c r="P343" s="47"/>
      <c r="Q343" s="47"/>
      <c r="R343" s="47"/>
      <c r="S343" s="47"/>
      <c r="T343" s="47"/>
      <c r="U343" s="47"/>
      <c r="V343" s="47"/>
    </row>
    <row r="344" spans="8:22" x14ac:dyDescent="0.3">
      <c r="H344" s="12">
        <v>44545</v>
      </c>
      <c r="I344" s="13">
        <v>6.1636000000000003E-2</v>
      </c>
      <c r="J344" s="13">
        <v>5.7079500000000005E-2</v>
      </c>
      <c r="K344" s="13">
        <v>4.57674E-2</v>
      </c>
      <c r="L344" s="13">
        <v>8.8876750000000004E-2</v>
      </c>
      <c r="N344" s="525"/>
      <c r="O344" s="47"/>
      <c r="P344" s="47"/>
      <c r="Q344" s="47"/>
      <c r="R344" s="47"/>
      <c r="S344" s="47"/>
      <c r="T344" s="47"/>
      <c r="U344" s="47"/>
      <c r="V344" s="47"/>
    </row>
    <row r="345" spans="8:22" x14ac:dyDescent="0.3">
      <c r="H345" s="12">
        <v>44546</v>
      </c>
      <c r="I345" s="13">
        <v>6.162080000000001E-2</v>
      </c>
      <c r="J345" s="13">
        <v>5.7278499999999996E-2</v>
      </c>
      <c r="K345" s="13">
        <v>4.5753799999999997E-2</v>
      </c>
      <c r="L345" s="13">
        <v>9.0126249999999991E-2</v>
      </c>
      <c r="N345" s="525"/>
      <c r="O345" s="47"/>
      <c r="P345" s="47"/>
      <c r="Q345" s="47"/>
      <c r="R345" s="47"/>
      <c r="S345" s="47"/>
      <c r="T345" s="47"/>
      <c r="U345" s="47"/>
      <c r="V345" s="47"/>
    </row>
    <row r="346" spans="8:22" x14ac:dyDescent="0.3">
      <c r="H346" s="12">
        <v>44547</v>
      </c>
      <c r="I346" s="13">
        <v>6.1268799999999998E-2</v>
      </c>
      <c r="J346" s="13">
        <v>5.7124499999999995E-2</v>
      </c>
      <c r="K346" s="13">
        <v>4.5771400000000004E-2</v>
      </c>
      <c r="L346" s="13">
        <v>8.9468500000000006E-2</v>
      </c>
      <c r="N346" s="525"/>
      <c r="O346" s="47"/>
      <c r="P346" s="47"/>
      <c r="Q346" s="47"/>
      <c r="R346" s="47"/>
      <c r="S346" s="47"/>
      <c r="T346" s="47"/>
      <c r="U346" s="47"/>
      <c r="V346" s="47"/>
    </row>
    <row r="347" spans="8:22" x14ac:dyDescent="0.3">
      <c r="H347" s="12">
        <v>44550</v>
      </c>
      <c r="I347" s="13">
        <v>6.0599199999999999E-2</v>
      </c>
      <c r="J347" s="13">
        <v>5.6682499999999997E-2</v>
      </c>
      <c r="K347" s="13">
        <v>4.5767600000000006E-2</v>
      </c>
      <c r="L347" s="13">
        <v>8.7431499999999995E-2</v>
      </c>
      <c r="N347" s="525"/>
      <c r="O347" s="47"/>
      <c r="P347" s="47"/>
      <c r="Q347" s="47"/>
      <c r="R347" s="47"/>
      <c r="S347" s="47"/>
      <c r="T347" s="47"/>
      <c r="U347" s="47"/>
      <c r="V347" s="47"/>
    </row>
    <row r="348" spans="8:22" x14ac:dyDescent="0.3">
      <c r="H348" s="12">
        <v>44551</v>
      </c>
      <c r="I348" s="13">
        <v>6.1358000000000003E-2</v>
      </c>
      <c r="J348" s="13">
        <v>5.7007000000000002E-2</v>
      </c>
      <c r="K348" s="13">
        <v>4.57194E-2</v>
      </c>
      <c r="L348" s="13">
        <v>8.9020999999999989E-2</v>
      </c>
      <c r="N348" s="525"/>
      <c r="O348" s="47"/>
      <c r="P348" s="47"/>
      <c r="Q348" s="47"/>
      <c r="R348" s="47"/>
      <c r="S348" s="47"/>
      <c r="T348" s="47"/>
      <c r="U348" s="47"/>
      <c r="V348" s="47"/>
    </row>
    <row r="349" spans="8:22" x14ac:dyDescent="0.3">
      <c r="H349" s="12">
        <v>44552</v>
      </c>
      <c r="I349" s="13">
        <v>6.1872200000000002E-2</v>
      </c>
      <c r="J349" s="13">
        <v>5.7229000000000002E-2</v>
      </c>
      <c r="K349" s="13">
        <v>4.5704599999999998E-2</v>
      </c>
      <c r="L349" s="13">
        <v>8.9813500000000004E-2</v>
      </c>
      <c r="N349" s="525"/>
      <c r="O349" s="47"/>
      <c r="P349" s="47"/>
      <c r="Q349" s="47"/>
      <c r="R349" s="47"/>
      <c r="S349" s="47"/>
      <c r="T349" s="47"/>
      <c r="U349" s="47"/>
      <c r="V349" s="47"/>
    </row>
    <row r="350" spans="8:22" x14ac:dyDescent="0.3">
      <c r="H350" s="12">
        <v>44553</v>
      </c>
      <c r="I350" s="13">
        <v>6.2401799999999993E-2</v>
      </c>
      <c r="J350" s="13">
        <v>5.7444999999999996E-2</v>
      </c>
      <c r="K350" s="13">
        <v>4.5679999999999998E-2</v>
      </c>
      <c r="L350" s="13">
        <v>9.0766750000000007E-2</v>
      </c>
      <c r="N350" s="525"/>
      <c r="O350" s="47"/>
      <c r="P350" s="47"/>
      <c r="Q350" s="47"/>
      <c r="R350" s="47"/>
      <c r="S350" s="47"/>
      <c r="T350" s="47"/>
      <c r="U350" s="47"/>
      <c r="V350" s="47"/>
    </row>
    <row r="351" spans="8:22" x14ac:dyDescent="0.3">
      <c r="H351" s="12">
        <v>44557</v>
      </c>
      <c r="I351" s="13">
        <v>6.2775799999999993E-2</v>
      </c>
      <c r="J351" s="13">
        <v>5.7597999999999996E-2</v>
      </c>
      <c r="K351" s="13">
        <v>4.5658799999999999E-2</v>
      </c>
      <c r="L351" s="13">
        <v>9.1271500000000005E-2</v>
      </c>
      <c r="N351" s="525"/>
      <c r="O351" s="47"/>
      <c r="P351" s="47"/>
      <c r="Q351" s="47"/>
      <c r="R351" s="47"/>
      <c r="S351" s="47"/>
      <c r="T351" s="47"/>
      <c r="U351" s="47"/>
      <c r="V351" s="47"/>
    </row>
    <row r="352" spans="8:22" x14ac:dyDescent="0.3">
      <c r="H352" s="12">
        <v>44558</v>
      </c>
      <c r="I352" s="13">
        <v>6.2751799999999996E-2</v>
      </c>
      <c r="J352" s="13">
        <v>5.77055E-2</v>
      </c>
      <c r="K352" s="13">
        <v>4.5662000000000001E-2</v>
      </c>
      <c r="L352" s="13">
        <v>9.1777499999999998E-2</v>
      </c>
      <c r="N352" s="525"/>
      <c r="O352" s="47"/>
      <c r="P352" s="47"/>
      <c r="Q352" s="47"/>
      <c r="R352" s="47"/>
      <c r="S352" s="47"/>
      <c r="T352" s="47"/>
      <c r="U352" s="47"/>
      <c r="V352" s="47"/>
    </row>
    <row r="353" spans="8:22" x14ac:dyDescent="0.3">
      <c r="H353" s="12">
        <v>44559</v>
      </c>
      <c r="I353" s="13">
        <v>6.2640999999999988E-2</v>
      </c>
      <c r="J353" s="13">
        <v>5.7629E-2</v>
      </c>
      <c r="K353" s="13">
        <v>4.5629200000000002E-2</v>
      </c>
      <c r="L353" s="13">
        <v>9.1410750000000013E-2</v>
      </c>
      <c r="N353" s="525"/>
      <c r="O353" s="47"/>
      <c r="P353" s="47"/>
      <c r="Q353" s="47"/>
      <c r="R353" s="47"/>
      <c r="S353" s="47"/>
      <c r="T353" s="47"/>
      <c r="U353" s="47"/>
      <c r="V353" s="47"/>
    </row>
    <row r="354" spans="8:22" x14ac:dyDescent="0.3">
      <c r="H354" s="12">
        <v>44560</v>
      </c>
      <c r="I354" s="13">
        <v>6.2668799999999997E-2</v>
      </c>
      <c r="J354" s="13">
        <v>5.7736999999999997E-2</v>
      </c>
      <c r="K354" s="13">
        <v>4.5625600000000002E-2</v>
      </c>
      <c r="L354" s="13">
        <v>9.1728750000000012E-2</v>
      </c>
      <c r="N354" s="525"/>
      <c r="O354" s="47"/>
      <c r="P354" s="47"/>
      <c r="Q354" s="47"/>
      <c r="R354" s="47"/>
      <c r="S354" s="47"/>
      <c r="T354" s="47"/>
      <c r="U354" s="47"/>
      <c r="V354" s="47"/>
    </row>
    <row r="355" spans="8:22" x14ac:dyDescent="0.3">
      <c r="H355" s="12">
        <v>44561</v>
      </c>
      <c r="I355" s="13">
        <v>6.2580799999999992E-2</v>
      </c>
      <c r="J355" s="13">
        <v>5.7729500000000003E-2</v>
      </c>
      <c r="K355" s="13">
        <v>4.5634000000000001E-2</v>
      </c>
      <c r="L355" s="13">
        <v>9.1727749999999997E-2</v>
      </c>
      <c r="N355" s="525"/>
      <c r="O355" s="47"/>
      <c r="P355" s="47"/>
      <c r="Q355" s="47"/>
      <c r="R355" s="47"/>
      <c r="S355" s="47"/>
      <c r="T355" s="47"/>
      <c r="U355" s="47"/>
      <c r="V355" s="47"/>
    </row>
    <row r="356" spans="8:22" x14ac:dyDescent="0.3">
      <c r="N356" s="525"/>
      <c r="O356" s="47"/>
      <c r="P356" s="47"/>
      <c r="Q356" s="47"/>
      <c r="R356" s="47"/>
      <c r="S356" s="47"/>
      <c r="T356" s="47"/>
      <c r="U356" s="47"/>
      <c r="V356" s="47"/>
    </row>
    <row r="357" spans="8:22" x14ac:dyDescent="0.3">
      <c r="N357" s="47"/>
      <c r="O357" s="47"/>
      <c r="P357" s="47"/>
      <c r="Q357" s="47"/>
      <c r="R357" s="47"/>
      <c r="S357" s="47"/>
      <c r="T357" s="47"/>
      <c r="U357" s="47"/>
      <c r="V357" s="47"/>
    </row>
    <row r="358" spans="8:22" x14ac:dyDescent="0.3">
      <c r="N358" s="47"/>
      <c r="O358" s="47"/>
      <c r="P358" s="47"/>
      <c r="Q358" s="47"/>
      <c r="R358" s="47"/>
      <c r="S358" s="47"/>
      <c r="T358" s="47"/>
      <c r="U358" s="47"/>
      <c r="V358" s="47"/>
    </row>
  </sheetData>
  <mergeCells count="24">
    <mergeCell ref="B73:C73"/>
    <mergeCell ref="C17:C18"/>
    <mergeCell ref="D17:D18"/>
    <mergeCell ref="E17:E18"/>
    <mergeCell ref="F17:F18"/>
    <mergeCell ref="D72:G72"/>
    <mergeCell ref="H72:K72"/>
    <mergeCell ref="B3:B4"/>
    <mergeCell ref="C3:C4"/>
    <mergeCell ref="D3:D4"/>
    <mergeCell ref="E3:E4"/>
    <mergeCell ref="F3:F4"/>
    <mergeCell ref="G3:G4"/>
    <mergeCell ref="C16:F16"/>
    <mergeCell ref="B17:B18"/>
    <mergeCell ref="E85:F85"/>
    <mergeCell ref="E86:F86"/>
    <mergeCell ref="E87:F87"/>
    <mergeCell ref="E88:F88"/>
    <mergeCell ref="B82:B83"/>
    <mergeCell ref="C82:E82"/>
    <mergeCell ref="F82:G82"/>
    <mergeCell ref="E83:F83"/>
    <mergeCell ref="E84:F84"/>
  </mergeCells>
  <hyperlinks>
    <hyperlink ref="F93" location="_ftn1" display="_ftn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R79"/>
  <sheetViews>
    <sheetView zoomScale="80" zoomScaleNormal="80" workbookViewId="0">
      <selection activeCell="J19" sqref="J19"/>
    </sheetView>
  </sheetViews>
  <sheetFormatPr defaultRowHeight="16.5" x14ac:dyDescent="0.3"/>
  <cols>
    <col min="1" max="1" width="9.7109375" style="32" customWidth="1"/>
    <col min="2" max="2" width="18.28515625" style="3" customWidth="1"/>
    <col min="3" max="3" width="19.7109375" style="3" customWidth="1"/>
    <col min="4" max="4" width="24.7109375" style="3" customWidth="1"/>
    <col min="5" max="5" width="21.42578125" style="3" customWidth="1"/>
    <col min="6" max="7" width="9.140625" style="3"/>
    <col min="8" max="8" width="16.140625" style="3" customWidth="1"/>
    <col min="9" max="9" width="11.28515625" style="3" bestFit="1" customWidth="1"/>
    <col min="10" max="10" width="10.5703125" style="3" customWidth="1"/>
    <col min="11" max="11" width="14.28515625" style="3" customWidth="1"/>
    <col min="12" max="12" width="10.5703125" style="3" customWidth="1"/>
    <col min="13" max="13" width="11.140625" style="3" customWidth="1"/>
    <col min="14" max="14" width="12.85546875" style="3" customWidth="1"/>
    <col min="15" max="15" width="25.7109375" style="3" customWidth="1"/>
    <col min="16" max="17" width="9.140625" style="3"/>
    <col min="18" max="18" width="12" style="3" bestFit="1" customWidth="1"/>
    <col min="19" max="16384" width="9.140625" style="3"/>
  </cols>
  <sheetData>
    <row r="2" spans="1:9" ht="17.25" thickBot="1" x14ac:dyDescent="0.35">
      <c r="A2" s="577"/>
      <c r="B2" s="6" t="s">
        <v>2302</v>
      </c>
    </row>
    <row r="3" spans="1:9" ht="50.25" thickBot="1" x14ac:dyDescent="0.35">
      <c r="B3" s="83" t="s">
        <v>155</v>
      </c>
      <c r="C3" s="72" t="s">
        <v>1173</v>
      </c>
      <c r="D3" s="72" t="s">
        <v>1174</v>
      </c>
    </row>
    <row r="4" spans="1:9" ht="17.25" thickBot="1" x14ac:dyDescent="0.35">
      <c r="B4" s="522">
        <v>2020</v>
      </c>
      <c r="C4" s="62">
        <v>654835</v>
      </c>
      <c r="D4" s="62">
        <v>1097958</v>
      </c>
      <c r="H4" s="14"/>
      <c r="I4" s="14"/>
    </row>
    <row r="5" spans="1:9" ht="17.25" thickBot="1" x14ac:dyDescent="0.35">
      <c r="B5" s="522">
        <v>2021</v>
      </c>
      <c r="C5" s="62">
        <v>658303</v>
      </c>
      <c r="D5" s="62">
        <v>1107519</v>
      </c>
      <c r="H5" s="14"/>
      <c r="I5" s="14"/>
    </row>
    <row r="6" spans="1:9" x14ac:dyDescent="0.3">
      <c r="B6" s="5" t="s">
        <v>90</v>
      </c>
    </row>
    <row r="8" spans="1:9" ht="17.25" thickBot="1" x14ac:dyDescent="0.35">
      <c r="A8" s="577"/>
      <c r="B8" s="6" t="s">
        <v>2303</v>
      </c>
    </row>
    <row r="9" spans="1:9" ht="17.25" thickBot="1" x14ac:dyDescent="0.35">
      <c r="B9" s="83" t="s">
        <v>85</v>
      </c>
      <c r="C9" s="517">
        <v>2020</v>
      </c>
      <c r="D9" s="517">
        <v>2021</v>
      </c>
    </row>
    <row r="10" spans="1:9" ht="17.25" thickBot="1" x14ac:dyDescent="0.35">
      <c r="B10" s="899" t="s">
        <v>86</v>
      </c>
      <c r="C10" s="62">
        <v>328141</v>
      </c>
      <c r="D10" s="62">
        <v>327417</v>
      </c>
    </row>
    <row r="11" spans="1:9" ht="17.25" thickBot="1" x14ac:dyDescent="0.35">
      <c r="B11" s="900"/>
      <c r="C11" s="63">
        <v>0.50109999999999999</v>
      </c>
      <c r="D11" s="63">
        <v>0.49740000000000001</v>
      </c>
    </row>
    <row r="12" spans="1:9" ht="17.25" thickBot="1" x14ac:dyDescent="0.35">
      <c r="B12" s="899" t="s">
        <v>87</v>
      </c>
      <c r="C12" s="62">
        <v>249981</v>
      </c>
      <c r="D12" s="62">
        <v>253194</v>
      </c>
    </row>
    <row r="13" spans="1:9" ht="17.25" thickBot="1" x14ac:dyDescent="0.35">
      <c r="B13" s="900"/>
      <c r="C13" s="63">
        <v>0.38169999999999998</v>
      </c>
      <c r="D13" s="63">
        <v>0.3846</v>
      </c>
    </row>
    <row r="14" spans="1:9" ht="17.25" thickBot="1" x14ac:dyDescent="0.35">
      <c r="B14" s="899" t="s">
        <v>88</v>
      </c>
      <c r="C14" s="62">
        <v>56455</v>
      </c>
      <c r="D14" s="62">
        <v>57326</v>
      </c>
    </row>
    <row r="15" spans="1:9" ht="17.25" thickBot="1" x14ac:dyDescent="0.35">
      <c r="B15" s="900"/>
      <c r="C15" s="63">
        <v>8.6199999999999999E-2</v>
      </c>
      <c r="D15" s="63">
        <v>8.7099999999999997E-2</v>
      </c>
    </row>
    <row r="16" spans="1:9" ht="17.25" thickBot="1" x14ac:dyDescent="0.35">
      <c r="B16" s="899" t="s">
        <v>89</v>
      </c>
      <c r="C16" s="62">
        <v>20941</v>
      </c>
      <c r="D16" s="62">
        <v>21192</v>
      </c>
    </row>
    <row r="17" spans="1:13" ht="17.25" thickBot="1" x14ac:dyDescent="0.35">
      <c r="B17" s="900"/>
      <c r="C17" s="63">
        <v>3.2000000000000001E-2</v>
      </c>
      <c r="D17" s="63">
        <v>3.2199999999999999E-2</v>
      </c>
    </row>
    <row r="18" spans="1:13" x14ac:dyDescent="0.3">
      <c r="B18" s="5" t="s">
        <v>90</v>
      </c>
    </row>
    <row r="20" spans="1:13" x14ac:dyDescent="0.3">
      <c r="A20" s="577"/>
      <c r="B20" s="9" t="s">
        <v>91</v>
      </c>
    </row>
    <row r="21" spans="1:13" x14ac:dyDescent="0.3">
      <c r="I21" s="895" t="s">
        <v>105</v>
      </c>
      <c r="J21" s="896"/>
      <c r="K21" s="896"/>
      <c r="L21" s="896"/>
      <c r="M21" s="897"/>
    </row>
    <row r="22" spans="1:13" x14ac:dyDescent="0.3">
      <c r="I22" s="15" t="s">
        <v>776</v>
      </c>
      <c r="J22" s="605">
        <v>2020</v>
      </c>
      <c r="K22" s="690" t="s">
        <v>1591</v>
      </c>
      <c r="L22" s="684">
        <v>2021</v>
      </c>
      <c r="M22" s="15" t="s">
        <v>1780</v>
      </c>
    </row>
    <row r="23" spans="1:13" x14ac:dyDescent="0.3">
      <c r="I23" s="13" t="s">
        <v>92</v>
      </c>
      <c r="J23" s="157">
        <v>138827</v>
      </c>
      <c r="K23" s="157">
        <v>138827</v>
      </c>
      <c r="L23" s="16">
        <v>141170</v>
      </c>
      <c r="M23" s="16">
        <v>150840</v>
      </c>
    </row>
    <row r="24" spans="1:13" x14ac:dyDescent="0.3">
      <c r="I24" s="13" t="s">
        <v>93</v>
      </c>
      <c r="J24" s="157">
        <v>142040</v>
      </c>
      <c r="K24" s="157">
        <v>142040</v>
      </c>
      <c r="L24" s="16">
        <v>141710</v>
      </c>
      <c r="M24" s="16">
        <v>152359</v>
      </c>
    </row>
    <row r="25" spans="1:13" x14ac:dyDescent="0.3">
      <c r="I25" s="13" t="s">
        <v>94</v>
      </c>
      <c r="J25" s="157">
        <v>142696</v>
      </c>
      <c r="K25" s="157">
        <v>142696</v>
      </c>
      <c r="L25" s="16">
        <v>141586</v>
      </c>
      <c r="M25" s="16">
        <v>153384</v>
      </c>
    </row>
    <row r="26" spans="1:13" x14ac:dyDescent="0.3">
      <c r="I26" s="13" t="s">
        <v>95</v>
      </c>
      <c r="J26" s="157">
        <v>142297</v>
      </c>
      <c r="K26" s="157">
        <v>142297</v>
      </c>
      <c r="L26" s="16">
        <v>142019</v>
      </c>
      <c r="M26" s="16">
        <v>154840</v>
      </c>
    </row>
    <row r="27" spans="1:13" x14ac:dyDescent="0.3">
      <c r="I27" s="13" t="s">
        <v>96</v>
      </c>
      <c r="J27" s="157">
        <v>142640</v>
      </c>
      <c r="K27" s="157">
        <v>143823</v>
      </c>
      <c r="L27" s="16">
        <v>142037</v>
      </c>
      <c r="M27" s="16">
        <v>155892</v>
      </c>
    </row>
    <row r="28" spans="1:13" x14ac:dyDescent="0.3">
      <c r="I28" s="13" t="s">
        <v>97</v>
      </c>
      <c r="J28" s="157">
        <v>143014</v>
      </c>
      <c r="K28" s="157">
        <v>145595</v>
      </c>
      <c r="L28" s="16">
        <v>142001</v>
      </c>
      <c r="M28" s="16">
        <v>156591</v>
      </c>
    </row>
    <row r="29" spans="1:13" x14ac:dyDescent="0.3">
      <c r="I29" s="13" t="s">
        <v>98</v>
      </c>
      <c r="J29" s="157">
        <v>142949</v>
      </c>
      <c r="K29" s="157">
        <v>146886</v>
      </c>
      <c r="L29" s="16">
        <v>141275</v>
      </c>
      <c r="M29" s="16">
        <v>156536</v>
      </c>
    </row>
    <row r="30" spans="1:13" x14ac:dyDescent="0.3">
      <c r="I30" s="13" t="s">
        <v>99</v>
      </c>
      <c r="J30" s="157">
        <v>142675</v>
      </c>
      <c r="K30" s="157">
        <v>147867</v>
      </c>
      <c r="L30" s="16">
        <v>140857</v>
      </c>
      <c r="M30" s="16">
        <v>156939</v>
      </c>
    </row>
    <row r="31" spans="1:13" x14ac:dyDescent="0.3">
      <c r="I31" s="13" t="s">
        <v>100</v>
      </c>
      <c r="J31" s="157">
        <v>142274</v>
      </c>
      <c r="K31" s="157">
        <v>148723</v>
      </c>
      <c r="L31" s="16">
        <v>140098</v>
      </c>
      <c r="M31" s="16">
        <v>157048</v>
      </c>
    </row>
    <row r="32" spans="1:13" x14ac:dyDescent="0.3">
      <c r="I32" s="13" t="s">
        <v>101</v>
      </c>
      <c r="J32" s="157">
        <v>142770</v>
      </c>
      <c r="K32" s="157">
        <v>149948</v>
      </c>
      <c r="L32" s="16">
        <v>140137</v>
      </c>
      <c r="M32" s="16">
        <v>157383</v>
      </c>
    </row>
    <row r="33" spans="1:18" x14ac:dyDescent="0.3">
      <c r="I33" s="13" t="s">
        <v>102</v>
      </c>
      <c r="J33" s="157">
        <v>141563</v>
      </c>
      <c r="K33" s="157">
        <v>149651</v>
      </c>
      <c r="L33" s="16">
        <v>139246</v>
      </c>
      <c r="M33" s="16">
        <v>156699</v>
      </c>
    </row>
    <row r="34" spans="1:18" x14ac:dyDescent="0.3">
      <c r="I34" s="13" t="s">
        <v>103</v>
      </c>
      <c r="J34" s="157">
        <v>142043</v>
      </c>
      <c r="K34" s="157">
        <v>150694</v>
      </c>
      <c r="L34" s="16">
        <v>139317</v>
      </c>
      <c r="M34" s="16">
        <v>157486</v>
      </c>
    </row>
    <row r="35" spans="1:18" x14ac:dyDescent="0.3">
      <c r="I35" s="47"/>
      <c r="J35" s="325"/>
      <c r="K35" s="325"/>
      <c r="L35" s="689"/>
      <c r="M35" s="689"/>
    </row>
    <row r="36" spans="1:18" x14ac:dyDescent="0.3">
      <c r="I36" s="47"/>
      <c r="J36" s="325"/>
      <c r="K36" s="325"/>
      <c r="L36" s="689"/>
      <c r="M36" s="689"/>
    </row>
    <row r="37" spans="1:18" x14ac:dyDescent="0.3">
      <c r="B37" s="5" t="s">
        <v>90</v>
      </c>
      <c r="I37" s="47"/>
      <c r="J37" s="325"/>
      <c r="K37" s="325"/>
      <c r="L37" s="689"/>
      <c r="M37" s="689"/>
    </row>
    <row r="38" spans="1:18" x14ac:dyDescent="0.3">
      <c r="I38" s="47"/>
      <c r="J38" s="325"/>
      <c r="K38" s="325"/>
      <c r="L38" s="689"/>
      <c r="M38" s="689"/>
    </row>
    <row r="39" spans="1:18" ht="15.75" customHeight="1" x14ac:dyDescent="0.3"/>
    <row r="41" spans="1:18" x14ac:dyDescent="0.3">
      <c r="A41" s="577"/>
      <c r="B41" s="6" t="s">
        <v>106</v>
      </c>
    </row>
    <row r="42" spans="1:18" x14ac:dyDescent="0.3">
      <c r="B42" s="6"/>
    </row>
    <row r="43" spans="1:18" ht="49.5" x14ac:dyDescent="0.3">
      <c r="K43" s="17"/>
      <c r="L43" s="153" t="s">
        <v>107</v>
      </c>
      <c r="M43" s="153" t="s">
        <v>108</v>
      </c>
      <c r="N43" s="153" t="s">
        <v>109</v>
      </c>
      <c r="O43" s="153" t="s">
        <v>110</v>
      </c>
      <c r="P43" s="153" t="s">
        <v>111</v>
      </c>
      <c r="Q43" s="153" t="s">
        <v>112</v>
      </c>
      <c r="R43" s="153" t="s">
        <v>113</v>
      </c>
    </row>
    <row r="44" spans="1:18" x14ac:dyDescent="0.3">
      <c r="K44" s="13" t="s">
        <v>92</v>
      </c>
      <c r="L44" s="95">
        <v>84</v>
      </c>
      <c r="M44" s="95">
        <v>7</v>
      </c>
      <c r="N44" s="95">
        <v>9</v>
      </c>
      <c r="O44" s="95">
        <v>4</v>
      </c>
      <c r="P44" s="95">
        <v>119</v>
      </c>
      <c r="Q44" s="95">
        <v>0</v>
      </c>
      <c r="R44" s="95">
        <v>1</v>
      </c>
    </row>
    <row r="45" spans="1:18" x14ac:dyDescent="0.3">
      <c r="K45" s="13" t="s">
        <v>93</v>
      </c>
      <c r="L45" s="95">
        <v>75</v>
      </c>
      <c r="M45" s="95">
        <v>7</v>
      </c>
      <c r="N45" s="95">
        <v>6</v>
      </c>
      <c r="O45" s="95">
        <v>2</v>
      </c>
      <c r="P45" s="95">
        <v>133</v>
      </c>
      <c r="Q45" s="95">
        <v>0</v>
      </c>
      <c r="R45" s="95">
        <v>0</v>
      </c>
    </row>
    <row r="46" spans="1:18" x14ac:dyDescent="0.3">
      <c r="K46" s="13" t="s">
        <v>94</v>
      </c>
      <c r="L46" s="95">
        <v>76</v>
      </c>
      <c r="M46" s="95">
        <v>7</v>
      </c>
      <c r="N46" s="95">
        <v>7</v>
      </c>
      <c r="O46" s="95">
        <v>0</v>
      </c>
      <c r="P46" s="95">
        <v>156</v>
      </c>
      <c r="Q46" s="95">
        <v>0</v>
      </c>
      <c r="R46" s="95">
        <v>1</v>
      </c>
    </row>
    <row r="47" spans="1:18" x14ac:dyDescent="0.3">
      <c r="K47" s="13" t="s">
        <v>95</v>
      </c>
      <c r="L47" s="95">
        <v>79</v>
      </c>
      <c r="M47" s="95">
        <v>5</v>
      </c>
      <c r="N47" s="95">
        <v>7</v>
      </c>
      <c r="O47" s="95">
        <v>0</v>
      </c>
      <c r="P47" s="95">
        <v>174</v>
      </c>
      <c r="Q47" s="95">
        <v>2</v>
      </c>
      <c r="R47" s="95">
        <v>1</v>
      </c>
    </row>
    <row r="48" spans="1:18" x14ac:dyDescent="0.3">
      <c r="K48" s="13" t="s">
        <v>96</v>
      </c>
      <c r="L48" s="95">
        <v>79</v>
      </c>
      <c r="M48" s="95">
        <v>5</v>
      </c>
      <c r="N48" s="95">
        <v>7</v>
      </c>
      <c r="O48" s="95">
        <v>1</v>
      </c>
      <c r="P48" s="95">
        <v>176</v>
      </c>
      <c r="Q48" s="95">
        <v>1</v>
      </c>
      <c r="R48" s="95">
        <v>0</v>
      </c>
    </row>
    <row r="49" spans="1:18" x14ac:dyDescent="0.3">
      <c r="K49" s="13" t="s">
        <v>97</v>
      </c>
      <c r="L49" s="95">
        <v>80</v>
      </c>
      <c r="M49" s="95">
        <v>4</v>
      </c>
      <c r="N49" s="95">
        <v>5</v>
      </c>
      <c r="O49" s="95">
        <v>0</v>
      </c>
      <c r="P49" s="95">
        <v>194</v>
      </c>
      <c r="Q49" s="95">
        <v>1</v>
      </c>
      <c r="R49" s="95">
        <v>0</v>
      </c>
    </row>
    <row r="50" spans="1:18" x14ac:dyDescent="0.3">
      <c r="K50" s="13" t="s">
        <v>98</v>
      </c>
      <c r="L50" s="95">
        <v>80</v>
      </c>
      <c r="M50" s="95">
        <v>4</v>
      </c>
      <c r="N50" s="95">
        <v>5</v>
      </c>
      <c r="O50" s="95">
        <v>1</v>
      </c>
      <c r="P50" s="95">
        <v>183</v>
      </c>
      <c r="Q50" s="95">
        <v>1</v>
      </c>
      <c r="R50" s="95">
        <v>2</v>
      </c>
    </row>
    <row r="51" spans="1:18" x14ac:dyDescent="0.3">
      <c r="K51" s="13" t="s">
        <v>99</v>
      </c>
      <c r="L51" s="95">
        <v>71</v>
      </c>
      <c r="M51" s="95">
        <v>4</v>
      </c>
      <c r="N51" s="95">
        <v>5</v>
      </c>
      <c r="O51" s="95">
        <v>0</v>
      </c>
      <c r="P51" s="95">
        <v>180</v>
      </c>
      <c r="Q51" s="95">
        <v>1</v>
      </c>
      <c r="R51" s="95">
        <v>0</v>
      </c>
    </row>
    <row r="52" spans="1:18" x14ac:dyDescent="0.3">
      <c r="K52" s="13" t="s">
        <v>100</v>
      </c>
      <c r="L52" s="95">
        <v>67</v>
      </c>
      <c r="M52" s="95">
        <v>4</v>
      </c>
      <c r="N52" s="95">
        <v>5</v>
      </c>
      <c r="O52" s="95">
        <v>0</v>
      </c>
      <c r="P52" s="95">
        <v>185</v>
      </c>
      <c r="Q52" s="95">
        <v>2</v>
      </c>
      <c r="R52" s="95">
        <v>0</v>
      </c>
    </row>
    <row r="53" spans="1:18" x14ac:dyDescent="0.3">
      <c r="K53" s="13" t="s">
        <v>101</v>
      </c>
      <c r="L53" s="95">
        <v>62</v>
      </c>
      <c r="M53" s="95">
        <v>1</v>
      </c>
      <c r="N53" s="95">
        <v>5</v>
      </c>
      <c r="O53" s="95">
        <v>2</v>
      </c>
      <c r="P53" s="95">
        <v>210</v>
      </c>
      <c r="Q53" s="95">
        <v>1</v>
      </c>
      <c r="R53" s="95">
        <v>0</v>
      </c>
    </row>
    <row r="54" spans="1:18" x14ac:dyDescent="0.3">
      <c r="K54" s="13" t="s">
        <v>102</v>
      </c>
      <c r="L54" s="95">
        <v>67</v>
      </c>
      <c r="M54" s="95">
        <v>1</v>
      </c>
      <c r="N54" s="95">
        <v>2</v>
      </c>
      <c r="O54" s="95">
        <v>4</v>
      </c>
      <c r="P54" s="95">
        <v>165</v>
      </c>
      <c r="Q54" s="95">
        <v>2</v>
      </c>
      <c r="R54" s="95">
        <v>1</v>
      </c>
    </row>
    <row r="55" spans="1:18" x14ac:dyDescent="0.3">
      <c r="K55" s="13" t="s">
        <v>103</v>
      </c>
      <c r="L55" s="95">
        <v>68</v>
      </c>
      <c r="M55" s="95">
        <v>2</v>
      </c>
      <c r="N55" s="95">
        <v>1</v>
      </c>
      <c r="O55" s="95">
        <v>4</v>
      </c>
      <c r="P55" s="95">
        <v>178</v>
      </c>
      <c r="Q55" s="95">
        <v>2</v>
      </c>
      <c r="R55" s="95">
        <v>0</v>
      </c>
    </row>
    <row r="56" spans="1:18" x14ac:dyDescent="0.3">
      <c r="K56" s="15" t="s">
        <v>104</v>
      </c>
      <c r="L56" s="520">
        <f>AVERAGE(L44:L55)</f>
        <v>74</v>
      </c>
      <c r="M56" s="520">
        <f t="shared" ref="M56:R56" si="0">AVERAGE(M44:M55)</f>
        <v>4.25</v>
      </c>
      <c r="N56" s="520">
        <f t="shared" si="0"/>
        <v>5.333333333333333</v>
      </c>
      <c r="O56" s="520">
        <f>AVERAGE(O44:O55)</f>
        <v>1.5</v>
      </c>
      <c r="P56" s="520">
        <f t="shared" si="0"/>
        <v>171.08333333333334</v>
      </c>
      <c r="Q56" s="520">
        <f t="shared" si="0"/>
        <v>1.0833333333333333</v>
      </c>
      <c r="R56" s="520">
        <f t="shared" si="0"/>
        <v>0.5</v>
      </c>
    </row>
    <row r="61" spans="1:18" x14ac:dyDescent="0.3">
      <c r="B61" s="5" t="s">
        <v>90</v>
      </c>
    </row>
    <row r="62" spans="1:18" x14ac:dyDescent="0.3">
      <c r="B62" s="18"/>
    </row>
    <row r="63" spans="1:18" ht="17.25" thickBot="1" x14ac:dyDescent="0.35">
      <c r="A63" s="577"/>
      <c r="B63" s="6" t="s">
        <v>2304</v>
      </c>
    </row>
    <row r="64" spans="1:18" ht="50.25" thickBot="1" x14ac:dyDescent="0.35">
      <c r="B64" s="83" t="s">
        <v>114</v>
      </c>
      <c r="C64" s="72" t="s">
        <v>1781</v>
      </c>
    </row>
    <row r="65" spans="1:5" ht="17.25" thickBot="1" x14ac:dyDescent="0.35">
      <c r="B65" s="376" t="s">
        <v>876</v>
      </c>
      <c r="C65" s="64">
        <v>1</v>
      </c>
    </row>
    <row r="66" spans="1:5" ht="17.25" thickBot="1" x14ac:dyDescent="0.35">
      <c r="B66" s="376" t="s">
        <v>116</v>
      </c>
      <c r="C66" s="64">
        <v>1</v>
      </c>
    </row>
    <row r="67" spans="1:5" ht="17.25" thickBot="1" x14ac:dyDescent="0.35">
      <c r="B67" s="376" t="s">
        <v>881</v>
      </c>
      <c r="C67" s="64">
        <v>1</v>
      </c>
    </row>
    <row r="68" spans="1:5" ht="17.25" thickBot="1" x14ac:dyDescent="0.35">
      <c r="B68" s="376" t="s">
        <v>831</v>
      </c>
      <c r="C68" s="685">
        <v>11.75</v>
      </c>
    </row>
    <row r="69" spans="1:5" ht="17.25" thickBot="1" x14ac:dyDescent="0.35">
      <c r="B69" s="376" t="s">
        <v>119</v>
      </c>
      <c r="C69" s="685">
        <v>11.166666666666666</v>
      </c>
    </row>
    <row r="70" spans="1:5" ht="17.25" thickBot="1" x14ac:dyDescent="0.35">
      <c r="B70" s="376" t="s">
        <v>120</v>
      </c>
      <c r="C70" s="685">
        <v>10.75</v>
      </c>
    </row>
    <row r="71" spans="1:5" x14ac:dyDescent="0.3">
      <c r="B71" s="5" t="s">
        <v>90</v>
      </c>
    </row>
    <row r="73" spans="1:5" ht="17.25" thickBot="1" x14ac:dyDescent="0.35">
      <c r="A73" s="577"/>
      <c r="B73" s="6" t="s">
        <v>2305</v>
      </c>
    </row>
    <row r="74" spans="1:5" ht="16.5" customHeight="1" x14ac:dyDescent="0.3">
      <c r="B74" s="884" t="s">
        <v>155</v>
      </c>
      <c r="C74" s="901" t="s">
        <v>1175</v>
      </c>
      <c r="D74" s="902"/>
      <c r="E74" s="884" t="s">
        <v>1176</v>
      </c>
    </row>
    <row r="75" spans="1:5" ht="17.25" customHeight="1" thickBot="1" x14ac:dyDescent="0.35">
      <c r="B75" s="898"/>
      <c r="C75" s="903" t="s">
        <v>121</v>
      </c>
      <c r="D75" s="904"/>
      <c r="E75" s="898"/>
    </row>
    <row r="76" spans="1:5" ht="17.25" thickBot="1" x14ac:dyDescent="0.35">
      <c r="B76" s="885"/>
      <c r="C76" s="61" t="s">
        <v>122</v>
      </c>
      <c r="D76" s="61" t="s">
        <v>123</v>
      </c>
      <c r="E76" s="885"/>
    </row>
    <row r="77" spans="1:5" ht="17.25" thickBot="1" x14ac:dyDescent="0.35">
      <c r="B77" s="522">
        <v>2020</v>
      </c>
      <c r="C77" s="62">
        <v>53554</v>
      </c>
      <c r="D77" s="62">
        <v>50469</v>
      </c>
      <c r="E77" s="64">
        <v>558</v>
      </c>
    </row>
    <row r="78" spans="1:5" ht="17.25" thickBot="1" x14ac:dyDescent="0.35">
      <c r="B78" s="522">
        <v>2021</v>
      </c>
      <c r="C78" s="62">
        <v>53189</v>
      </c>
      <c r="D78" s="62">
        <v>49976</v>
      </c>
      <c r="E78" s="64">
        <v>610</v>
      </c>
    </row>
    <row r="79" spans="1:5" x14ac:dyDescent="0.3">
      <c r="B79" s="5" t="s">
        <v>90</v>
      </c>
    </row>
  </sheetData>
  <mergeCells count="9">
    <mergeCell ref="I21:M21"/>
    <mergeCell ref="E74:E76"/>
    <mergeCell ref="B10:B11"/>
    <mergeCell ref="B12:B13"/>
    <mergeCell ref="B14:B15"/>
    <mergeCell ref="B16:B17"/>
    <mergeCell ref="B74:B76"/>
    <mergeCell ref="C74:D74"/>
    <mergeCell ref="C75:D7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AG389"/>
  <sheetViews>
    <sheetView zoomScale="80" zoomScaleNormal="80" workbookViewId="0">
      <selection activeCell="A307" sqref="A1:A1048576"/>
    </sheetView>
  </sheetViews>
  <sheetFormatPr defaultRowHeight="16.5" x14ac:dyDescent="0.3"/>
  <cols>
    <col min="1" max="1" width="9.28515625" style="32" customWidth="1"/>
    <col min="2" max="2" width="51.28515625" style="3" customWidth="1"/>
    <col min="3" max="3" width="39.28515625" style="3" customWidth="1"/>
    <col min="4" max="4" width="18.42578125" style="3" customWidth="1"/>
    <col min="5" max="5" width="9.42578125" style="3" bestFit="1" customWidth="1"/>
    <col min="6" max="6" width="21.140625" style="3" customWidth="1"/>
    <col min="7" max="7" width="26.140625" style="3" customWidth="1"/>
    <col min="8" max="8" width="14" style="3" customWidth="1"/>
    <col min="9" max="9" width="14.140625" style="3" customWidth="1"/>
    <col min="10" max="10" width="13.5703125" style="3" customWidth="1"/>
    <col min="11" max="11" width="13.42578125" style="3" customWidth="1"/>
    <col min="12" max="12" width="12.28515625" style="3" customWidth="1"/>
    <col min="13" max="13" width="10" style="3" bestFit="1" customWidth="1"/>
    <col min="14" max="14" width="15.42578125" style="3" customWidth="1"/>
    <col min="15" max="15" width="16.7109375" style="3" customWidth="1"/>
    <col min="16" max="16" width="11.28515625" style="3" bestFit="1" customWidth="1"/>
    <col min="17" max="17" width="10.42578125" style="3" bestFit="1" customWidth="1"/>
    <col min="18" max="16384" width="9.140625" style="3"/>
  </cols>
  <sheetData>
    <row r="1" spans="1:3" x14ac:dyDescent="0.3">
      <c r="A1" s="577"/>
      <c r="B1" s="53" t="s">
        <v>768</v>
      </c>
    </row>
    <row r="2" spans="1:3" ht="17.25" thickBot="1" x14ac:dyDescent="0.35">
      <c r="A2" s="861"/>
      <c r="B2" s="53" t="s">
        <v>2015</v>
      </c>
    </row>
    <row r="3" spans="1:3" ht="17.25" thickBot="1" x14ac:dyDescent="0.35">
      <c r="B3" s="86" t="s">
        <v>1178</v>
      </c>
      <c r="C3" s="87"/>
    </row>
    <row r="4" spans="1:3" ht="17.25" thickBot="1" x14ac:dyDescent="0.35">
      <c r="B4" s="345" t="s">
        <v>784</v>
      </c>
      <c r="C4" s="88">
        <v>67.8</v>
      </c>
    </row>
    <row r="5" spans="1:3" ht="17.25" thickBot="1" x14ac:dyDescent="0.35">
      <c r="B5" s="345" t="s">
        <v>785</v>
      </c>
      <c r="C5" s="88">
        <v>129</v>
      </c>
    </row>
    <row r="6" spans="1:3" ht="17.25" thickBot="1" x14ac:dyDescent="0.35">
      <c r="B6" s="345" t="s">
        <v>786</v>
      </c>
      <c r="C6" s="88">
        <v>188.4</v>
      </c>
    </row>
    <row r="7" spans="1:3" ht="17.25" thickBot="1" x14ac:dyDescent="0.35">
      <c r="B7" s="345" t="s">
        <v>787</v>
      </c>
      <c r="C7" s="88">
        <v>117.8</v>
      </c>
    </row>
    <row r="8" spans="1:3" ht="17.25" thickBot="1" x14ac:dyDescent="0.35">
      <c r="B8" s="345" t="s">
        <v>788</v>
      </c>
      <c r="C8" s="88">
        <v>176.4</v>
      </c>
    </row>
    <row r="9" spans="1:3" ht="17.25" thickBot="1" x14ac:dyDescent="0.35">
      <c r="B9" s="345" t="s">
        <v>789</v>
      </c>
      <c r="C9" s="88">
        <v>237.7</v>
      </c>
    </row>
    <row r="10" spans="1:3" ht="17.25" thickBot="1" x14ac:dyDescent="0.35">
      <c r="B10" s="346" t="s">
        <v>777</v>
      </c>
      <c r="C10" s="61"/>
    </row>
    <row r="11" spans="1:3" ht="17.25" thickBot="1" x14ac:dyDescent="0.35">
      <c r="B11" s="358" t="s">
        <v>1465</v>
      </c>
      <c r="C11" s="357"/>
    </row>
    <row r="12" spans="1:3" ht="17.25" thickBot="1" x14ac:dyDescent="0.35">
      <c r="B12" s="353" t="s">
        <v>1459</v>
      </c>
      <c r="C12" s="90">
        <v>69.400000000000006</v>
      </c>
    </row>
    <row r="13" spans="1:3" ht="50.25" thickBot="1" x14ac:dyDescent="0.35">
      <c r="B13" s="353" t="s">
        <v>1464</v>
      </c>
      <c r="C13" s="90">
        <v>38.1</v>
      </c>
    </row>
    <row r="14" spans="1:3" ht="33.75" thickBot="1" x14ac:dyDescent="0.35">
      <c r="B14" s="353" t="s">
        <v>1460</v>
      </c>
      <c r="C14" s="90">
        <v>14.9</v>
      </c>
    </row>
    <row r="15" spans="1:3" ht="30" customHeight="1" thickBot="1" x14ac:dyDescent="0.35">
      <c r="B15" s="353" t="s">
        <v>1461</v>
      </c>
      <c r="C15" s="90">
        <v>14.9</v>
      </c>
    </row>
    <row r="16" spans="1:3" ht="17.25" thickBot="1" x14ac:dyDescent="0.35">
      <c r="B16" s="355" t="s">
        <v>778</v>
      </c>
      <c r="C16" s="356"/>
    </row>
    <row r="17" spans="1:4" ht="35.25" customHeight="1" thickBot="1" x14ac:dyDescent="0.35">
      <c r="B17" s="354" t="s">
        <v>1462</v>
      </c>
      <c r="C17" s="90">
        <v>138.69999999999999</v>
      </c>
    </row>
    <row r="18" spans="1:4" ht="17.25" thickBot="1" x14ac:dyDescent="0.35">
      <c r="B18" s="354" t="s">
        <v>1463</v>
      </c>
      <c r="C18" s="90">
        <v>69.400000000000006</v>
      </c>
    </row>
    <row r="19" spans="1:4" ht="17.25" thickBot="1" x14ac:dyDescent="0.35">
      <c r="B19" s="351" t="s">
        <v>779</v>
      </c>
      <c r="C19" s="90">
        <v>19</v>
      </c>
    </row>
    <row r="20" spans="1:4" ht="17.25" thickBot="1" x14ac:dyDescent="0.35">
      <c r="B20" s="355" t="s">
        <v>780</v>
      </c>
      <c r="C20" s="357"/>
    </row>
    <row r="21" spans="1:4" ht="17.25" thickBot="1" x14ac:dyDescent="0.35">
      <c r="B21" s="352" t="s">
        <v>790</v>
      </c>
      <c r="C21" s="90">
        <v>58.5</v>
      </c>
    </row>
    <row r="22" spans="1:4" ht="17.25" thickBot="1" x14ac:dyDescent="0.35">
      <c r="B22" s="352" t="s">
        <v>791</v>
      </c>
      <c r="C22" s="90">
        <v>93.4</v>
      </c>
    </row>
    <row r="23" spans="1:4" ht="17.25" thickBot="1" x14ac:dyDescent="0.35">
      <c r="B23" s="355" t="s">
        <v>781</v>
      </c>
      <c r="C23" s="356"/>
    </row>
    <row r="24" spans="1:4" ht="17.25" thickBot="1" x14ac:dyDescent="0.35">
      <c r="B24" s="352" t="s">
        <v>782</v>
      </c>
      <c r="C24" s="90">
        <v>126.14</v>
      </c>
    </row>
    <row r="25" spans="1:4" ht="17.25" thickBot="1" x14ac:dyDescent="0.35">
      <c r="B25" s="352" t="s">
        <v>783</v>
      </c>
      <c r="C25" s="90">
        <v>63.07</v>
      </c>
    </row>
    <row r="26" spans="1:4" x14ac:dyDescent="0.3">
      <c r="B26" s="54" t="s">
        <v>185</v>
      </c>
    </row>
    <row r="28" spans="1:4" ht="17.25" thickBot="1" x14ac:dyDescent="0.35">
      <c r="A28" s="861"/>
      <c r="B28" s="6" t="s">
        <v>2306</v>
      </c>
    </row>
    <row r="29" spans="1:4" ht="17.25" thickBot="1" x14ac:dyDescent="0.35">
      <c r="B29" s="76"/>
      <c r="C29" s="789">
        <v>2020</v>
      </c>
      <c r="D29" s="789">
        <v>2021</v>
      </c>
    </row>
    <row r="30" spans="1:4" ht="17.25" thickBot="1" x14ac:dyDescent="0.35">
      <c r="B30" s="73" t="s">
        <v>124</v>
      </c>
      <c r="C30" s="62">
        <v>61946</v>
      </c>
      <c r="D30" s="62">
        <v>58808</v>
      </c>
    </row>
    <row r="31" spans="1:4" ht="17.25" thickBot="1" x14ac:dyDescent="0.35">
      <c r="B31" s="73" t="s">
        <v>125</v>
      </c>
      <c r="C31" s="62">
        <v>36906</v>
      </c>
      <c r="D31" s="62">
        <v>36758</v>
      </c>
    </row>
    <row r="32" spans="1:4" ht="17.25" thickBot="1" x14ac:dyDescent="0.35">
      <c r="B32" s="73" t="s">
        <v>126</v>
      </c>
      <c r="C32" s="62">
        <v>137970</v>
      </c>
      <c r="D32" s="62">
        <v>126273</v>
      </c>
    </row>
    <row r="33" spans="1:27" ht="17.25" thickBot="1" x14ac:dyDescent="0.35">
      <c r="B33" s="73" t="s">
        <v>127</v>
      </c>
      <c r="C33" s="238">
        <v>49164</v>
      </c>
      <c r="D33" s="238">
        <v>48594</v>
      </c>
    </row>
    <row r="34" spans="1:27" ht="17.25" thickBot="1" x14ac:dyDescent="0.35">
      <c r="B34" s="73" t="s">
        <v>1179</v>
      </c>
      <c r="C34" s="238">
        <v>109067395</v>
      </c>
      <c r="D34" s="238">
        <v>107268377</v>
      </c>
      <c r="U34" s="14"/>
      <c r="V34" s="14"/>
      <c r="W34" s="14"/>
      <c r="X34" s="14"/>
      <c r="Y34" s="14"/>
      <c r="Z34" s="14"/>
      <c r="AA34" s="14"/>
    </row>
    <row r="35" spans="1:27" ht="17.25" thickBot="1" x14ac:dyDescent="0.35">
      <c r="B35" s="73" t="s">
        <v>1180</v>
      </c>
      <c r="C35" s="92">
        <v>145.96</v>
      </c>
      <c r="D35" s="92">
        <v>144.51</v>
      </c>
      <c r="U35" s="14"/>
      <c r="V35" s="14"/>
      <c r="W35" s="14"/>
    </row>
    <row r="36" spans="1:27" x14ac:dyDescent="0.3">
      <c r="B36" s="5" t="s">
        <v>2016</v>
      </c>
      <c r="U36" s="14"/>
      <c r="V36" s="14"/>
      <c r="W36" s="14"/>
    </row>
    <row r="38" spans="1:27" x14ac:dyDescent="0.3">
      <c r="A38" s="861"/>
      <c r="B38" s="9" t="s">
        <v>2017</v>
      </c>
    </row>
    <row r="39" spans="1:27" x14ac:dyDescent="0.3">
      <c r="G39" s="153" t="s">
        <v>22</v>
      </c>
      <c r="H39" s="153">
        <v>2020</v>
      </c>
      <c r="I39" s="153">
        <v>2021</v>
      </c>
    </row>
    <row r="40" spans="1:27" x14ac:dyDescent="0.3">
      <c r="F40" s="20"/>
      <c r="G40" s="15" t="s">
        <v>92</v>
      </c>
      <c r="H40" s="95">
        <v>60345</v>
      </c>
      <c r="I40" s="95">
        <v>60822</v>
      </c>
      <c r="J40" s="20"/>
      <c r="K40" s="20"/>
      <c r="L40" s="20"/>
      <c r="M40" s="20"/>
      <c r="N40" s="20"/>
      <c r="O40" s="20"/>
    </row>
    <row r="41" spans="1:27" x14ac:dyDescent="0.3">
      <c r="G41" s="15" t="s">
        <v>93</v>
      </c>
      <c r="H41" s="95">
        <v>60793</v>
      </c>
      <c r="I41" s="95">
        <v>60628</v>
      </c>
    </row>
    <row r="42" spans="1:27" x14ac:dyDescent="0.3">
      <c r="G42" s="15" t="s">
        <v>94</v>
      </c>
      <c r="H42" s="95">
        <v>60925</v>
      </c>
      <c r="I42" s="95">
        <v>60494</v>
      </c>
    </row>
    <row r="43" spans="1:27" x14ac:dyDescent="0.3">
      <c r="G43" s="15" t="s">
        <v>95</v>
      </c>
      <c r="H43" s="95">
        <v>60935</v>
      </c>
      <c r="I43" s="95">
        <v>60381</v>
      </c>
    </row>
    <row r="44" spans="1:27" x14ac:dyDescent="0.3">
      <c r="G44" s="15" t="s">
        <v>96</v>
      </c>
      <c r="H44" s="95">
        <v>61873</v>
      </c>
      <c r="I44" s="95">
        <v>58732</v>
      </c>
    </row>
    <row r="45" spans="1:27" x14ac:dyDescent="0.3">
      <c r="G45" s="15" t="s">
        <v>97</v>
      </c>
      <c r="H45" s="95">
        <v>63422</v>
      </c>
      <c r="I45" s="95">
        <v>57752</v>
      </c>
    </row>
    <row r="46" spans="1:27" x14ac:dyDescent="0.3">
      <c r="G46" s="15" t="s">
        <v>98</v>
      </c>
      <c r="H46" s="95">
        <v>64438</v>
      </c>
      <c r="I46" s="95">
        <v>56631</v>
      </c>
    </row>
    <row r="47" spans="1:27" x14ac:dyDescent="0.3">
      <c r="G47" s="15" t="s">
        <v>99</v>
      </c>
      <c r="H47" s="95">
        <v>63348</v>
      </c>
      <c r="I47" s="95">
        <v>57747</v>
      </c>
      <c r="V47" s="14"/>
      <c r="W47" s="14"/>
      <c r="X47" s="14"/>
      <c r="Y47" s="14"/>
      <c r="Z47" s="14"/>
      <c r="AA47" s="14"/>
    </row>
    <row r="48" spans="1:27" x14ac:dyDescent="0.3">
      <c r="G48" s="15" t="s">
        <v>100</v>
      </c>
      <c r="H48" s="95">
        <v>62654</v>
      </c>
      <c r="I48" s="95">
        <v>58718</v>
      </c>
    </row>
    <row r="49" spans="1:29" x14ac:dyDescent="0.3">
      <c r="G49" s="15" t="s">
        <v>101</v>
      </c>
      <c r="H49" s="95">
        <v>61712</v>
      </c>
      <c r="I49" s="95">
        <v>58368</v>
      </c>
    </row>
    <row r="50" spans="1:29" x14ac:dyDescent="0.3">
      <c r="G50" s="15" t="s">
        <v>102</v>
      </c>
      <c r="H50" s="95">
        <v>61415</v>
      </c>
      <c r="I50" s="95">
        <v>57775</v>
      </c>
    </row>
    <row r="51" spans="1:29" x14ac:dyDescent="0.3">
      <c r="G51" s="15" t="s">
        <v>103</v>
      </c>
      <c r="H51" s="95">
        <v>61491</v>
      </c>
      <c r="I51" s="95">
        <v>57651</v>
      </c>
    </row>
    <row r="52" spans="1:29" x14ac:dyDescent="0.3">
      <c r="G52" s="120"/>
      <c r="H52" s="579"/>
      <c r="I52" s="579"/>
    </row>
    <row r="53" spans="1:29" x14ac:dyDescent="0.3">
      <c r="G53" s="120"/>
      <c r="H53" s="579"/>
      <c r="I53" s="579"/>
    </row>
    <row r="54" spans="1:29" x14ac:dyDescent="0.3">
      <c r="B54" s="5" t="s">
        <v>90</v>
      </c>
    </row>
    <row r="57" spans="1:29" x14ac:dyDescent="0.3">
      <c r="A57" s="861"/>
      <c r="B57" s="9" t="s">
        <v>2018</v>
      </c>
      <c r="O57" s="21"/>
      <c r="P57" s="21"/>
      <c r="Q57" s="21"/>
      <c r="R57" s="21"/>
      <c r="S57" s="20"/>
      <c r="T57" s="20"/>
      <c r="U57" s="21"/>
      <c r="V57" s="21"/>
      <c r="W57" s="21"/>
    </row>
    <row r="58" spans="1:29" ht="49.5" x14ac:dyDescent="0.3">
      <c r="G58" s="153" t="s">
        <v>22</v>
      </c>
      <c r="H58" s="250" t="s">
        <v>128</v>
      </c>
      <c r="I58" s="250" t="s">
        <v>129</v>
      </c>
      <c r="J58" s="250" t="s">
        <v>130</v>
      </c>
      <c r="K58" s="250" t="s">
        <v>131</v>
      </c>
      <c r="L58" s="250" t="s">
        <v>132</v>
      </c>
      <c r="M58" s="250" t="s">
        <v>133</v>
      </c>
      <c r="N58" s="250" t="s">
        <v>122</v>
      </c>
      <c r="P58" s="359"/>
      <c r="Q58" s="359"/>
      <c r="R58" s="359"/>
      <c r="S58" s="57"/>
      <c r="T58" s="57"/>
      <c r="U58" s="359"/>
      <c r="V58" s="359"/>
      <c r="W58" s="359"/>
      <c r="X58" s="57"/>
      <c r="Y58" s="57"/>
      <c r="Z58" s="57"/>
      <c r="AA58" s="57"/>
      <c r="AB58" s="57"/>
      <c r="AC58" s="57"/>
    </row>
    <row r="59" spans="1:29" x14ac:dyDescent="0.3">
      <c r="G59" s="15" t="s">
        <v>92</v>
      </c>
      <c r="H59" s="157">
        <v>34872</v>
      </c>
      <c r="I59" s="157">
        <v>7392</v>
      </c>
      <c r="J59" s="157">
        <v>273</v>
      </c>
      <c r="K59" s="157">
        <v>5011</v>
      </c>
      <c r="L59" s="157">
        <v>10741</v>
      </c>
      <c r="M59" s="157">
        <v>2533</v>
      </c>
      <c r="N59" s="157">
        <f t="shared" ref="N59:N70" si="0">SUM(H59:M59)</f>
        <v>60822</v>
      </c>
      <c r="O59" s="14"/>
      <c r="P59" s="359"/>
      <c r="Q59" s="359"/>
      <c r="R59" s="359"/>
      <c r="S59" s="57"/>
      <c r="T59" s="359"/>
      <c r="U59" s="359"/>
      <c r="V59" s="359"/>
      <c r="W59" s="359"/>
      <c r="X59" s="57"/>
      <c r="Y59" s="57"/>
      <c r="Z59" s="57"/>
      <c r="AA59" s="57"/>
      <c r="AB59" s="57"/>
      <c r="AC59" s="57"/>
    </row>
    <row r="60" spans="1:29" x14ac:dyDescent="0.3">
      <c r="G60" s="15" t="s">
        <v>93</v>
      </c>
      <c r="H60" s="157">
        <v>34884</v>
      </c>
      <c r="I60" s="157">
        <v>7275</v>
      </c>
      <c r="J60" s="157">
        <v>270</v>
      </c>
      <c r="K60" s="157">
        <v>4987</v>
      </c>
      <c r="L60" s="157">
        <v>10694</v>
      </c>
      <c r="M60" s="157">
        <v>2518</v>
      </c>
      <c r="N60" s="157">
        <f t="shared" si="0"/>
        <v>60628</v>
      </c>
      <c r="O60" s="14"/>
      <c r="P60" s="359"/>
      <c r="Q60" s="359"/>
      <c r="R60" s="359"/>
      <c r="S60" s="57"/>
      <c r="T60" s="359"/>
      <c r="U60" s="359"/>
      <c r="V60" s="359"/>
      <c r="W60" s="359"/>
      <c r="X60" s="57"/>
      <c r="Y60" s="57"/>
      <c r="Z60" s="57"/>
      <c r="AA60" s="57"/>
      <c r="AB60" s="57"/>
      <c r="AC60" s="57"/>
    </row>
    <row r="61" spans="1:29" x14ac:dyDescent="0.3">
      <c r="G61" s="15" t="s">
        <v>94</v>
      </c>
      <c r="H61" s="157">
        <v>34997</v>
      </c>
      <c r="I61" s="157">
        <v>7238</v>
      </c>
      <c r="J61" s="157">
        <v>263</v>
      </c>
      <c r="K61" s="157">
        <v>4960</v>
      </c>
      <c r="L61" s="157">
        <v>10548</v>
      </c>
      <c r="M61" s="157">
        <v>2488</v>
      </c>
      <c r="N61" s="157">
        <f t="shared" si="0"/>
        <v>60494</v>
      </c>
      <c r="O61" s="14"/>
      <c r="P61" s="359"/>
      <c r="Q61" s="359"/>
      <c r="R61" s="359"/>
      <c r="S61" s="57"/>
      <c r="T61" s="359"/>
      <c r="U61" s="359"/>
      <c r="V61" s="359"/>
      <c r="W61" s="359"/>
      <c r="X61" s="57"/>
      <c r="Y61" s="57"/>
      <c r="Z61" s="57"/>
      <c r="AA61" s="57"/>
      <c r="AB61" s="57"/>
      <c r="AC61" s="57"/>
    </row>
    <row r="62" spans="1:29" x14ac:dyDescent="0.3">
      <c r="E62" s="368"/>
      <c r="G62" s="15" t="s">
        <v>95</v>
      </c>
      <c r="H62" s="157">
        <v>35101</v>
      </c>
      <c r="I62" s="157">
        <v>7184</v>
      </c>
      <c r="J62" s="157">
        <v>260</v>
      </c>
      <c r="K62" s="157">
        <v>4937</v>
      </c>
      <c r="L62" s="157">
        <v>10435</v>
      </c>
      <c r="M62" s="157">
        <v>2464</v>
      </c>
      <c r="N62" s="157">
        <f t="shared" si="0"/>
        <v>60381</v>
      </c>
      <c r="O62" s="14"/>
      <c r="P62" s="359"/>
      <c r="Q62" s="359"/>
      <c r="R62" s="359"/>
      <c r="S62" s="57"/>
      <c r="T62" s="359"/>
      <c r="U62" s="359"/>
      <c r="V62" s="359"/>
      <c r="W62" s="359"/>
      <c r="X62" s="57"/>
      <c r="Y62" s="57"/>
      <c r="Z62" s="57"/>
      <c r="AA62" s="57"/>
      <c r="AB62" s="57"/>
      <c r="AC62" s="57"/>
    </row>
    <row r="63" spans="1:29" x14ac:dyDescent="0.3">
      <c r="E63" s="368"/>
      <c r="G63" s="15" t="s">
        <v>96</v>
      </c>
      <c r="H63" s="157">
        <v>34054</v>
      </c>
      <c r="I63" s="157">
        <v>7033</v>
      </c>
      <c r="J63" s="157">
        <v>259</v>
      </c>
      <c r="K63" s="157">
        <v>4846</v>
      </c>
      <c r="L63" s="157">
        <v>10133</v>
      </c>
      <c r="M63" s="157">
        <v>2407</v>
      </c>
      <c r="N63" s="157">
        <f t="shared" si="0"/>
        <v>58732</v>
      </c>
      <c r="O63" s="14"/>
      <c r="P63" s="359"/>
      <c r="Q63" s="359"/>
      <c r="R63" s="359"/>
      <c r="S63" s="57"/>
      <c r="T63" s="359"/>
      <c r="U63" s="359"/>
      <c r="V63" s="359"/>
      <c r="W63" s="359"/>
      <c r="X63" s="57"/>
      <c r="Y63" s="57"/>
      <c r="Z63" s="57"/>
      <c r="AA63" s="57"/>
      <c r="AB63" s="57"/>
      <c r="AC63" s="57"/>
    </row>
    <row r="64" spans="1:29" x14ac:dyDescent="0.3">
      <c r="E64" s="368"/>
      <c r="G64" s="15" t="s">
        <v>97</v>
      </c>
      <c r="H64" s="157">
        <v>33448</v>
      </c>
      <c r="I64" s="157">
        <v>6936</v>
      </c>
      <c r="J64" s="157">
        <v>262</v>
      </c>
      <c r="K64" s="157">
        <v>4750</v>
      </c>
      <c r="L64" s="157">
        <v>9934</v>
      </c>
      <c r="M64" s="157">
        <v>2422</v>
      </c>
      <c r="N64" s="157">
        <f t="shared" si="0"/>
        <v>57752</v>
      </c>
      <c r="O64" s="14"/>
      <c r="P64" s="359"/>
      <c r="Q64" s="359"/>
      <c r="R64" s="359"/>
      <c r="S64" s="57"/>
      <c r="T64" s="359"/>
      <c r="U64" s="359"/>
      <c r="V64" s="359"/>
      <c r="W64" s="359"/>
      <c r="X64" s="57"/>
      <c r="Y64" s="57"/>
      <c r="Z64" s="57"/>
      <c r="AA64" s="57"/>
      <c r="AB64" s="57"/>
      <c r="AC64" s="57"/>
    </row>
    <row r="65" spans="1:23" x14ac:dyDescent="0.3">
      <c r="E65" s="368"/>
      <c r="G65" s="15" t="s">
        <v>98</v>
      </c>
      <c r="H65" s="157">
        <v>32757</v>
      </c>
      <c r="I65" s="157">
        <v>6832</v>
      </c>
      <c r="J65" s="157">
        <v>254</v>
      </c>
      <c r="K65" s="157">
        <v>4676</v>
      </c>
      <c r="L65" s="157">
        <v>9732</v>
      </c>
      <c r="M65" s="157">
        <v>2380</v>
      </c>
      <c r="N65" s="157">
        <f t="shared" si="0"/>
        <v>56631</v>
      </c>
      <c r="O65" s="14"/>
      <c r="P65" s="14"/>
      <c r="Q65" s="14"/>
      <c r="R65" s="14"/>
      <c r="T65" s="359"/>
      <c r="U65" s="14"/>
      <c r="V65" s="14"/>
      <c r="W65" s="14"/>
    </row>
    <row r="66" spans="1:23" x14ac:dyDescent="0.3">
      <c r="E66" s="368"/>
      <c r="G66" s="15" t="s">
        <v>99</v>
      </c>
      <c r="H66" s="157">
        <v>33442</v>
      </c>
      <c r="I66" s="157">
        <v>6969</v>
      </c>
      <c r="J66" s="157">
        <v>247</v>
      </c>
      <c r="K66" s="157">
        <v>4758</v>
      </c>
      <c r="L66" s="157">
        <v>9961</v>
      </c>
      <c r="M66" s="157">
        <v>2370</v>
      </c>
      <c r="N66" s="157">
        <f t="shared" si="0"/>
        <v>57747</v>
      </c>
      <c r="O66" s="14"/>
      <c r="P66" s="14"/>
      <c r="Q66" s="14"/>
      <c r="R66" s="14"/>
      <c r="T66" s="359"/>
      <c r="U66" s="14"/>
      <c r="V66" s="14"/>
      <c r="W66" s="14"/>
    </row>
    <row r="67" spans="1:23" x14ac:dyDescent="0.3">
      <c r="E67" s="368"/>
      <c r="G67" s="15" t="s">
        <v>100</v>
      </c>
      <c r="H67" s="157">
        <v>34118</v>
      </c>
      <c r="I67" s="157">
        <v>7067</v>
      </c>
      <c r="J67" s="157">
        <v>242</v>
      </c>
      <c r="K67" s="157">
        <v>4839</v>
      </c>
      <c r="L67" s="157">
        <v>10081</v>
      </c>
      <c r="M67" s="157">
        <v>2371</v>
      </c>
      <c r="N67" s="157">
        <f t="shared" si="0"/>
        <v>58718</v>
      </c>
      <c r="O67" s="14"/>
      <c r="P67" s="359"/>
      <c r="Q67" s="359"/>
      <c r="R67" s="359"/>
      <c r="S67" s="359"/>
      <c r="T67" s="359"/>
      <c r="U67" s="359"/>
      <c r="V67" s="359"/>
      <c r="W67" s="14"/>
    </row>
    <row r="68" spans="1:23" x14ac:dyDescent="0.3">
      <c r="G68" s="15" t="s">
        <v>101</v>
      </c>
      <c r="H68" s="157">
        <v>33961</v>
      </c>
      <c r="I68" s="157">
        <v>7029</v>
      </c>
      <c r="J68" s="157">
        <v>246</v>
      </c>
      <c r="K68" s="157">
        <v>4852</v>
      </c>
      <c r="L68" s="157">
        <v>9943</v>
      </c>
      <c r="M68" s="157">
        <v>2337</v>
      </c>
      <c r="N68" s="157">
        <f t="shared" si="0"/>
        <v>58368</v>
      </c>
      <c r="O68" s="14"/>
      <c r="P68" s="359"/>
      <c r="Q68" s="359"/>
      <c r="R68" s="359"/>
      <c r="S68" s="359"/>
      <c r="T68" s="359"/>
      <c r="U68" s="359"/>
      <c r="V68" s="359"/>
      <c r="W68" s="14"/>
    </row>
    <row r="69" spans="1:23" x14ac:dyDescent="0.3">
      <c r="G69" s="15" t="s">
        <v>102</v>
      </c>
      <c r="H69" s="157">
        <v>33681</v>
      </c>
      <c r="I69" s="157">
        <v>6889</v>
      </c>
      <c r="J69" s="157">
        <v>244</v>
      </c>
      <c r="K69" s="157">
        <v>4866</v>
      </c>
      <c r="L69" s="157">
        <v>9799</v>
      </c>
      <c r="M69" s="157">
        <v>2296</v>
      </c>
      <c r="N69" s="157">
        <f t="shared" si="0"/>
        <v>57775</v>
      </c>
      <c r="O69" s="14"/>
      <c r="P69" s="359"/>
      <c r="Q69" s="359"/>
      <c r="R69" s="359"/>
      <c r="S69" s="359"/>
      <c r="T69" s="359"/>
      <c r="U69" s="359"/>
      <c r="V69" s="359"/>
    </row>
    <row r="70" spans="1:23" x14ac:dyDescent="0.3">
      <c r="G70" s="15" t="s">
        <v>103</v>
      </c>
      <c r="H70" s="157">
        <v>33730</v>
      </c>
      <c r="I70" s="157">
        <v>6817</v>
      </c>
      <c r="J70" s="157">
        <v>241</v>
      </c>
      <c r="K70" s="157">
        <v>4868</v>
      </c>
      <c r="L70" s="157">
        <v>9728</v>
      </c>
      <c r="M70" s="157">
        <v>2267</v>
      </c>
      <c r="N70" s="157">
        <f t="shared" si="0"/>
        <v>57651</v>
      </c>
      <c r="O70" s="14"/>
      <c r="P70" s="57"/>
      <c r="Q70" s="57"/>
      <c r="R70" s="57"/>
      <c r="S70" s="57"/>
      <c r="T70" s="359"/>
      <c r="U70" s="57"/>
      <c r="V70" s="57"/>
    </row>
    <row r="71" spans="1:23" x14ac:dyDescent="0.3">
      <c r="G71" s="15" t="s">
        <v>2019</v>
      </c>
      <c r="H71" s="362">
        <f>AVERAGE(H59:H70)</f>
        <v>34087.083333333336</v>
      </c>
      <c r="I71" s="362">
        <f t="shared" ref="I71:N71" si="1">AVERAGE(I59:I70)</f>
        <v>7055.083333333333</v>
      </c>
      <c r="J71" s="362">
        <f t="shared" si="1"/>
        <v>255.08333333333334</v>
      </c>
      <c r="K71" s="362">
        <f t="shared" si="1"/>
        <v>4862.5</v>
      </c>
      <c r="L71" s="362">
        <f t="shared" si="1"/>
        <v>10144.083333333334</v>
      </c>
      <c r="M71" s="362">
        <f t="shared" si="1"/>
        <v>2404.4166666666665</v>
      </c>
      <c r="N71" s="362">
        <f t="shared" si="1"/>
        <v>58808.25</v>
      </c>
      <c r="O71" s="14"/>
      <c r="P71" s="359"/>
      <c r="Q71" s="359"/>
      <c r="R71" s="359"/>
      <c r="S71" s="359"/>
      <c r="T71" s="359"/>
      <c r="U71" s="57"/>
      <c r="V71" s="57"/>
    </row>
    <row r="72" spans="1:23" x14ac:dyDescent="0.3">
      <c r="G72" s="15" t="s">
        <v>2020</v>
      </c>
      <c r="H72" s="259">
        <f>H71/$N$71</f>
        <v>0.57963097581263401</v>
      </c>
      <c r="I72" s="259">
        <f t="shared" ref="I72:N72" si="2">I71/$N$71</f>
        <v>0.11996757824511584</v>
      </c>
      <c r="J72" s="259">
        <f t="shared" si="2"/>
        <v>4.3375433435501537E-3</v>
      </c>
      <c r="K72" s="259">
        <f t="shared" si="2"/>
        <v>8.2683977163068106E-2</v>
      </c>
      <c r="L72" s="259">
        <f t="shared" si="2"/>
        <v>0.17249422204084178</v>
      </c>
      <c r="M72" s="259">
        <f t="shared" si="2"/>
        <v>4.0885703394790127E-2</v>
      </c>
      <c r="N72" s="259">
        <f t="shared" si="2"/>
        <v>1</v>
      </c>
      <c r="P72" s="359"/>
      <c r="Q72" s="359"/>
      <c r="R72" s="359"/>
      <c r="S72" s="359"/>
      <c r="T72" s="359"/>
      <c r="U72" s="359"/>
      <c r="V72" s="359"/>
    </row>
    <row r="73" spans="1:23" x14ac:dyDescent="0.3">
      <c r="B73" s="5" t="s">
        <v>90</v>
      </c>
      <c r="G73" s="15" t="s">
        <v>2019</v>
      </c>
      <c r="H73" s="799">
        <f>H71/$N$71*100</f>
        <v>57.963097581263398</v>
      </c>
      <c r="I73" s="799">
        <f t="shared" ref="I73:N73" si="3">I71/$N$71*100</f>
        <v>11.996757824511583</v>
      </c>
      <c r="J73" s="799">
        <f t="shared" si="3"/>
        <v>0.43375433435501537</v>
      </c>
      <c r="K73" s="799">
        <f t="shared" si="3"/>
        <v>8.2683977163068114</v>
      </c>
      <c r="L73" s="799">
        <f t="shared" si="3"/>
        <v>17.249422204084176</v>
      </c>
      <c r="M73" s="799">
        <f t="shared" si="3"/>
        <v>4.0885703394790127</v>
      </c>
      <c r="N73" s="799">
        <f t="shared" si="3"/>
        <v>100</v>
      </c>
      <c r="P73" s="359"/>
      <c r="Q73" s="359"/>
      <c r="R73" s="359"/>
      <c r="S73" s="359"/>
      <c r="T73" s="359"/>
      <c r="U73" s="359"/>
      <c r="V73" s="359"/>
    </row>
    <row r="74" spans="1:23" x14ac:dyDescent="0.3">
      <c r="P74" s="359"/>
      <c r="Q74" s="359"/>
      <c r="R74" s="359"/>
      <c r="S74" s="359"/>
      <c r="T74" s="359"/>
      <c r="U74" s="359"/>
      <c r="V74" s="359"/>
    </row>
    <row r="75" spans="1:23" x14ac:dyDescent="0.3">
      <c r="P75" s="540"/>
      <c r="Q75" s="57"/>
      <c r="R75" s="57"/>
      <c r="S75" s="57"/>
      <c r="T75" s="57"/>
      <c r="U75" s="57"/>
      <c r="V75" s="57"/>
    </row>
    <row r="76" spans="1:23" x14ac:dyDescent="0.3">
      <c r="A76" s="861"/>
      <c r="B76" s="22" t="s">
        <v>1731</v>
      </c>
      <c r="P76" s="540"/>
      <c r="Q76" s="57"/>
      <c r="R76" s="57"/>
      <c r="S76" s="57"/>
      <c r="T76" s="57"/>
      <c r="U76" s="57"/>
      <c r="V76" s="57"/>
    </row>
    <row r="77" spans="1:23" x14ac:dyDescent="0.3">
      <c r="G77" s="96"/>
      <c r="P77" s="540"/>
      <c r="Q77" s="57"/>
      <c r="R77" s="57"/>
      <c r="S77" s="57"/>
      <c r="T77" s="57"/>
      <c r="U77" s="57"/>
      <c r="V77" s="57"/>
    </row>
    <row r="78" spans="1:23" x14ac:dyDescent="0.3">
      <c r="G78" s="343" t="s">
        <v>22</v>
      </c>
      <c r="H78" s="907">
        <v>2020</v>
      </c>
      <c r="I78" s="907"/>
      <c r="J78" s="907"/>
      <c r="K78" s="907">
        <v>2021</v>
      </c>
      <c r="L78" s="907"/>
      <c r="M78" s="907"/>
      <c r="P78" s="540"/>
      <c r="Q78" s="57"/>
      <c r="R78" s="57"/>
      <c r="S78" s="57"/>
      <c r="T78" s="57"/>
      <c r="U78" s="57"/>
      <c r="V78" s="57"/>
    </row>
    <row r="79" spans="1:23" ht="49.5" x14ac:dyDescent="0.3">
      <c r="G79" s="344" t="s">
        <v>167</v>
      </c>
      <c r="H79" s="153" t="s">
        <v>136</v>
      </c>
      <c r="I79" s="153" t="s">
        <v>137</v>
      </c>
      <c r="J79" s="153" t="s">
        <v>138</v>
      </c>
      <c r="K79" s="153" t="s">
        <v>136</v>
      </c>
      <c r="L79" s="153" t="s">
        <v>137</v>
      </c>
      <c r="M79" s="153" t="s">
        <v>138</v>
      </c>
      <c r="P79" s="57"/>
      <c r="Q79" s="57"/>
      <c r="R79" s="57"/>
      <c r="S79" s="57"/>
      <c r="T79" s="57"/>
      <c r="U79" s="57"/>
      <c r="V79" s="57"/>
    </row>
    <row r="80" spans="1:23" x14ac:dyDescent="0.3">
      <c r="G80" s="15" t="s">
        <v>139</v>
      </c>
      <c r="H80" s="16">
        <v>677024</v>
      </c>
      <c r="I80" s="16">
        <v>1862</v>
      </c>
      <c r="J80" s="24">
        <f t="shared" ref="J80:J87" si="4">I80/H80</f>
        <v>2.7502717776622396E-3</v>
      </c>
      <c r="K80" s="16">
        <v>723714</v>
      </c>
      <c r="L80" s="16">
        <v>1876.6666666666667</v>
      </c>
      <c r="M80" s="24">
        <f t="shared" ref="M80:M87" si="5">L80/K80</f>
        <v>2.5931053795652244E-3</v>
      </c>
      <c r="P80" s="57"/>
      <c r="Q80" s="57"/>
      <c r="R80" s="57"/>
      <c r="S80" s="57"/>
      <c r="T80" s="57"/>
      <c r="U80" s="57"/>
      <c r="V80" s="57"/>
    </row>
    <row r="81" spans="1:22" x14ac:dyDescent="0.3">
      <c r="G81" s="15" t="s">
        <v>140</v>
      </c>
      <c r="H81" s="16">
        <v>565324</v>
      </c>
      <c r="I81" s="16">
        <v>4352</v>
      </c>
      <c r="J81" s="24">
        <f t="shared" si="4"/>
        <v>7.698240301137047E-3</v>
      </c>
      <c r="K81" s="16">
        <v>565296</v>
      </c>
      <c r="L81" s="16">
        <v>4148.416666666667</v>
      </c>
      <c r="M81" s="24">
        <f t="shared" si="5"/>
        <v>7.3384857962318275E-3</v>
      </c>
      <c r="P81" s="360"/>
      <c r="Q81" s="360"/>
      <c r="R81" s="23"/>
    </row>
    <row r="82" spans="1:22" x14ac:dyDescent="0.3">
      <c r="G82" s="15" t="s">
        <v>141</v>
      </c>
      <c r="H82" s="16">
        <v>582567</v>
      </c>
      <c r="I82" s="16">
        <v>3347</v>
      </c>
      <c r="J82" s="24">
        <f t="shared" si="4"/>
        <v>5.7452619183716207E-3</v>
      </c>
      <c r="K82" s="16">
        <v>573699</v>
      </c>
      <c r="L82" s="16">
        <v>3127.75</v>
      </c>
      <c r="M82" s="24">
        <f t="shared" si="5"/>
        <v>5.4519007354030596E-3</v>
      </c>
      <c r="P82" s="360"/>
      <c r="Q82" s="360"/>
      <c r="R82" s="23"/>
    </row>
    <row r="83" spans="1:22" x14ac:dyDescent="0.3">
      <c r="G83" s="15" t="s">
        <v>142</v>
      </c>
      <c r="H83" s="16">
        <v>671508</v>
      </c>
      <c r="I83" s="16">
        <v>9525</v>
      </c>
      <c r="J83" s="24">
        <f t="shared" si="4"/>
        <v>1.4184492217516395E-2</v>
      </c>
      <c r="K83" s="16">
        <v>673547</v>
      </c>
      <c r="L83" s="16">
        <v>9176.75</v>
      </c>
      <c r="M83" s="24">
        <f t="shared" si="5"/>
        <v>1.3624513211401729E-2</v>
      </c>
      <c r="P83" s="360"/>
      <c r="Q83" s="360"/>
      <c r="R83" s="23"/>
    </row>
    <row r="84" spans="1:22" x14ac:dyDescent="0.3">
      <c r="G84" s="15" t="s">
        <v>143</v>
      </c>
      <c r="H84" s="16">
        <v>691136</v>
      </c>
      <c r="I84" s="16">
        <v>5761</v>
      </c>
      <c r="J84" s="24">
        <f t="shared" si="4"/>
        <v>8.3355519029539773E-3</v>
      </c>
      <c r="K84" s="16">
        <v>689525</v>
      </c>
      <c r="L84" s="16">
        <v>5358.5</v>
      </c>
      <c r="M84" s="24">
        <f t="shared" si="5"/>
        <v>7.7712918313331643E-3</v>
      </c>
      <c r="P84" s="360"/>
      <c r="Q84" s="360"/>
      <c r="R84" s="23"/>
    </row>
    <row r="85" spans="1:22" x14ac:dyDescent="0.3">
      <c r="G85" s="15" t="s">
        <v>144</v>
      </c>
      <c r="H85" s="16">
        <v>643102</v>
      </c>
      <c r="I85" s="16">
        <v>29191</v>
      </c>
      <c r="J85" s="24">
        <f t="shared" si="4"/>
        <v>4.5390933320064317E-2</v>
      </c>
      <c r="K85" s="16">
        <v>620986</v>
      </c>
      <c r="L85" s="16">
        <v>27511</v>
      </c>
      <c r="M85" s="24">
        <f t="shared" si="5"/>
        <v>4.4302125973854481E-2</v>
      </c>
      <c r="P85" s="360"/>
      <c r="Q85" s="360"/>
      <c r="R85" s="23"/>
    </row>
    <row r="86" spans="1:22" x14ac:dyDescent="0.3">
      <c r="G86" s="15" t="s">
        <v>145</v>
      </c>
      <c r="H86" s="16">
        <v>827028</v>
      </c>
      <c r="I86" s="16">
        <v>39196</v>
      </c>
      <c r="J86" s="24">
        <f t="shared" si="4"/>
        <v>4.7393800451738029E-2</v>
      </c>
      <c r="K86" s="16">
        <v>807657</v>
      </c>
      <c r="L86" s="16">
        <v>36421.333333333336</v>
      </c>
      <c r="M86" s="24">
        <f t="shared" si="5"/>
        <v>4.5095050663008354E-2</v>
      </c>
      <c r="P86" s="360"/>
      <c r="Q86" s="360"/>
      <c r="R86" s="23"/>
    </row>
    <row r="87" spans="1:22" x14ac:dyDescent="0.3">
      <c r="G87" s="15" t="s">
        <v>146</v>
      </c>
      <c r="H87" s="16">
        <v>802092</v>
      </c>
      <c r="I87" s="16">
        <v>40963</v>
      </c>
      <c r="J87" s="24">
        <f t="shared" si="4"/>
        <v>5.107020142327813E-2</v>
      </c>
      <c r="K87" s="16">
        <v>780288</v>
      </c>
      <c r="L87" s="16">
        <v>38652.166666666664</v>
      </c>
      <c r="M87" s="24">
        <f t="shared" si="5"/>
        <v>4.9535769698709535E-2</v>
      </c>
      <c r="P87" s="360"/>
      <c r="Q87" s="360"/>
      <c r="R87" s="23"/>
    </row>
    <row r="89" spans="1:22" x14ac:dyDescent="0.3">
      <c r="I89" s="32"/>
      <c r="J89" s="664"/>
      <c r="K89" s="665"/>
      <c r="L89" s="665"/>
      <c r="M89" s="32"/>
      <c r="N89" s="32"/>
      <c r="O89" s="666"/>
      <c r="P89" s="667"/>
      <c r="Q89" s="668"/>
      <c r="R89" s="32"/>
      <c r="S89" s="32"/>
      <c r="T89" s="32"/>
      <c r="U89" s="32"/>
      <c r="V89" s="32"/>
    </row>
    <row r="90" spans="1:22" x14ac:dyDescent="0.3">
      <c r="I90" s="32"/>
      <c r="J90" s="665"/>
      <c r="K90" s="669"/>
      <c r="L90" s="665"/>
      <c r="M90" s="32"/>
      <c r="N90" s="32"/>
      <c r="O90" s="670"/>
      <c r="P90" s="671"/>
      <c r="Q90" s="32"/>
      <c r="R90" s="32"/>
      <c r="S90" s="32"/>
      <c r="T90" s="32"/>
      <c r="U90" s="32"/>
      <c r="V90" s="32"/>
    </row>
    <row r="91" spans="1:22" x14ac:dyDescent="0.3">
      <c r="I91" s="32"/>
      <c r="J91" s="665"/>
      <c r="K91" s="669"/>
      <c r="L91" s="665"/>
      <c r="M91" s="32"/>
      <c r="N91" s="32"/>
      <c r="O91" s="670"/>
      <c r="P91" s="671"/>
      <c r="Q91" s="32"/>
      <c r="R91" s="32"/>
      <c r="S91" s="32"/>
      <c r="T91" s="32"/>
      <c r="U91" s="32"/>
      <c r="V91" s="32"/>
    </row>
    <row r="92" spans="1:22" x14ac:dyDescent="0.3">
      <c r="B92" s="5" t="s">
        <v>135</v>
      </c>
      <c r="J92" s="25"/>
      <c r="K92" s="26"/>
      <c r="L92" s="25"/>
      <c r="O92" s="7"/>
      <c r="P92" s="360"/>
    </row>
    <row r="93" spans="1:22" x14ac:dyDescent="0.3">
      <c r="J93" s="25"/>
      <c r="K93" s="26"/>
      <c r="L93" s="25"/>
      <c r="O93" s="7"/>
      <c r="P93" s="360"/>
    </row>
    <row r="94" spans="1:22" x14ac:dyDescent="0.3">
      <c r="J94" s="25"/>
      <c r="K94" s="26"/>
      <c r="L94" s="25"/>
      <c r="O94" s="7"/>
      <c r="P94" s="360"/>
    </row>
    <row r="95" spans="1:22" x14ac:dyDescent="0.3">
      <c r="A95" s="861"/>
      <c r="B95" s="9" t="s">
        <v>2021</v>
      </c>
      <c r="G95" s="361" t="s">
        <v>805</v>
      </c>
      <c r="H95" s="361" t="s">
        <v>148</v>
      </c>
      <c r="I95" s="344" t="s">
        <v>149</v>
      </c>
      <c r="J95" s="25"/>
      <c r="K95" s="26"/>
      <c r="L95" s="25"/>
      <c r="O95" s="7"/>
      <c r="P95" s="360"/>
    </row>
    <row r="96" spans="1:22" x14ac:dyDescent="0.3">
      <c r="B96" s="3" t="s">
        <v>147</v>
      </c>
      <c r="G96" s="27" t="s">
        <v>792</v>
      </c>
      <c r="H96" s="95">
        <v>1061.1666666666667</v>
      </c>
      <c r="I96" s="362">
        <v>998</v>
      </c>
      <c r="J96" s="14"/>
      <c r="K96" s="28"/>
      <c r="L96" s="26"/>
      <c r="O96" s="7"/>
      <c r="P96" s="360"/>
    </row>
    <row r="97" spans="2:16" x14ac:dyDescent="0.3">
      <c r="G97" s="29" t="s">
        <v>793</v>
      </c>
      <c r="H97" s="95">
        <v>6490.75</v>
      </c>
      <c r="I97" s="362">
        <v>6195.916666666667</v>
      </c>
      <c r="J97" s="14"/>
      <c r="K97" s="28"/>
      <c r="L97" s="26"/>
      <c r="O97" s="7"/>
      <c r="P97" s="360"/>
    </row>
    <row r="98" spans="2:16" x14ac:dyDescent="0.3">
      <c r="G98" s="29" t="s">
        <v>804</v>
      </c>
      <c r="H98" s="362">
        <v>8487</v>
      </c>
      <c r="I98" s="362">
        <v>8304.3333333333339</v>
      </c>
      <c r="J98" s="28"/>
      <c r="K98" s="28"/>
      <c r="L98" s="26"/>
      <c r="P98" s="23"/>
    </row>
    <row r="99" spans="2:16" x14ac:dyDescent="0.3">
      <c r="G99" s="29" t="s">
        <v>794</v>
      </c>
      <c r="H99" s="362">
        <v>7862.166666666667</v>
      </c>
      <c r="I99" s="95">
        <v>6859.166666666667</v>
      </c>
      <c r="J99" s="28"/>
      <c r="K99" s="14"/>
      <c r="L99" s="25"/>
    </row>
    <row r="100" spans="2:16" x14ac:dyDescent="0.3">
      <c r="G100" s="29" t="s">
        <v>795</v>
      </c>
      <c r="H100" s="362">
        <v>2927</v>
      </c>
      <c r="I100" s="95">
        <v>2171.25</v>
      </c>
      <c r="J100" s="28"/>
      <c r="K100" s="14"/>
      <c r="L100" s="25"/>
    </row>
    <row r="101" spans="2:16" x14ac:dyDescent="0.3">
      <c r="G101" s="29" t="s">
        <v>796</v>
      </c>
      <c r="H101" s="363">
        <v>2343.5833333333335</v>
      </c>
      <c r="I101" s="95">
        <v>2888.0833333333335</v>
      </c>
      <c r="J101" s="30"/>
      <c r="K101" s="14"/>
      <c r="L101" s="25"/>
    </row>
    <row r="102" spans="2:16" x14ac:dyDescent="0.3">
      <c r="G102" s="29" t="s">
        <v>797</v>
      </c>
      <c r="H102" s="363">
        <v>3627.6666666666665</v>
      </c>
      <c r="I102" s="95">
        <v>4283.666666666667</v>
      </c>
      <c r="J102" s="30"/>
      <c r="K102" s="14"/>
      <c r="L102" s="25"/>
    </row>
    <row r="103" spans="2:16" x14ac:dyDescent="0.3">
      <c r="G103" s="29" t="s">
        <v>798</v>
      </c>
      <c r="H103" s="363">
        <v>4941</v>
      </c>
      <c r="I103" s="95">
        <v>5058.166666666667</v>
      </c>
      <c r="J103" s="30"/>
      <c r="K103" s="14"/>
      <c r="L103" s="25"/>
    </row>
    <row r="104" spans="2:16" x14ac:dyDescent="0.3">
      <c r="G104" s="29" t="s">
        <v>799</v>
      </c>
      <c r="H104" s="363">
        <v>5400.083333333333</v>
      </c>
      <c r="I104" s="95">
        <v>5127.333333333333</v>
      </c>
      <c r="J104" s="31"/>
      <c r="K104" s="14"/>
      <c r="L104" s="25"/>
    </row>
    <row r="105" spans="2:16" x14ac:dyDescent="0.3">
      <c r="G105" s="29" t="s">
        <v>800</v>
      </c>
      <c r="H105" s="363">
        <v>5829.083333333333</v>
      </c>
      <c r="I105" s="95">
        <v>5400.25</v>
      </c>
      <c r="J105" s="28"/>
      <c r="K105" s="14"/>
      <c r="L105" s="25"/>
    </row>
    <row r="106" spans="2:16" x14ac:dyDescent="0.3">
      <c r="G106" s="29" t="s">
        <v>801</v>
      </c>
      <c r="H106" s="363">
        <v>5769.25</v>
      </c>
      <c r="I106" s="95">
        <v>4713.583333333333</v>
      </c>
      <c r="J106" s="28"/>
      <c r="K106" s="14"/>
      <c r="L106" s="25"/>
    </row>
    <row r="107" spans="2:16" x14ac:dyDescent="0.3">
      <c r="G107" s="29" t="s">
        <v>802</v>
      </c>
      <c r="H107" s="363">
        <v>6071</v>
      </c>
      <c r="I107" s="95">
        <v>4338.083333333333</v>
      </c>
      <c r="J107" s="28"/>
      <c r="K107" s="14"/>
      <c r="L107" s="25"/>
    </row>
    <row r="108" spans="2:16" x14ac:dyDescent="0.3">
      <c r="G108" s="29" t="s">
        <v>803</v>
      </c>
      <c r="H108" s="363">
        <v>4732.083333333333</v>
      </c>
      <c r="I108" s="95">
        <v>4392.916666666667</v>
      </c>
      <c r="J108" s="30"/>
      <c r="K108" s="14"/>
      <c r="L108" s="25"/>
    </row>
    <row r="109" spans="2:16" x14ac:dyDescent="0.3">
      <c r="G109" s="27" t="s">
        <v>122</v>
      </c>
      <c r="H109" s="364">
        <v>65541.833333333343</v>
      </c>
      <c r="I109" s="95">
        <v>60730.750000000007</v>
      </c>
      <c r="J109" s="14"/>
      <c r="K109" s="14"/>
    </row>
    <row r="111" spans="2:16" x14ac:dyDescent="0.3">
      <c r="B111" s="5" t="s">
        <v>90</v>
      </c>
    </row>
    <row r="112" spans="2:16" x14ac:dyDescent="0.3">
      <c r="F112" s="32"/>
      <c r="G112" s="32"/>
    </row>
    <row r="113" spans="1:19" x14ac:dyDescent="0.3">
      <c r="A113" s="861"/>
      <c r="B113" s="9" t="s">
        <v>2022</v>
      </c>
      <c r="F113" s="32"/>
      <c r="G113" s="33"/>
    </row>
    <row r="114" spans="1:19" ht="42" customHeight="1" x14ac:dyDescent="0.3">
      <c r="F114" s="32"/>
      <c r="G114" s="118" t="s">
        <v>806</v>
      </c>
      <c r="H114" s="370" t="s">
        <v>2023</v>
      </c>
      <c r="I114" s="370" t="s">
        <v>2024</v>
      </c>
      <c r="J114" s="370" t="s">
        <v>2025</v>
      </c>
    </row>
    <row r="115" spans="1:19" x14ac:dyDescent="0.3">
      <c r="F115" s="32"/>
      <c r="G115" s="35" t="s">
        <v>92</v>
      </c>
      <c r="H115" s="539">
        <v>5756</v>
      </c>
      <c r="I115" s="539">
        <v>4539</v>
      </c>
      <c r="J115" s="539">
        <v>316</v>
      </c>
    </row>
    <row r="116" spans="1:19" x14ac:dyDescent="0.3">
      <c r="F116" s="32"/>
      <c r="G116" s="35" t="s">
        <v>93</v>
      </c>
      <c r="H116" s="539">
        <v>5615</v>
      </c>
      <c r="I116" s="539">
        <v>13584</v>
      </c>
      <c r="J116" s="539">
        <v>279</v>
      </c>
    </row>
    <row r="117" spans="1:19" x14ac:dyDescent="0.3">
      <c r="F117" s="32"/>
      <c r="G117" s="35" t="s">
        <v>94</v>
      </c>
      <c r="H117" s="539">
        <v>5645</v>
      </c>
      <c r="I117" s="539">
        <v>10543</v>
      </c>
      <c r="J117" s="539">
        <v>260</v>
      </c>
    </row>
    <row r="118" spans="1:19" x14ac:dyDescent="0.3">
      <c r="F118" s="32"/>
      <c r="G118" s="35" t="s">
        <v>95</v>
      </c>
      <c r="H118" s="539">
        <v>5645</v>
      </c>
      <c r="I118" s="539">
        <v>9125</v>
      </c>
      <c r="J118" s="539">
        <v>309</v>
      </c>
    </row>
    <row r="119" spans="1:19" x14ac:dyDescent="0.3">
      <c r="F119" s="32"/>
      <c r="G119" s="35" t="s">
        <v>96</v>
      </c>
      <c r="H119" s="539">
        <v>5715</v>
      </c>
      <c r="I119" s="539">
        <v>6829</v>
      </c>
      <c r="J119" s="539">
        <v>302</v>
      </c>
    </row>
    <row r="120" spans="1:19" x14ac:dyDescent="0.3">
      <c r="F120" s="32"/>
      <c r="G120" s="35" t="s">
        <v>97</v>
      </c>
      <c r="H120" s="539">
        <v>5675</v>
      </c>
      <c r="I120" s="539">
        <v>2845</v>
      </c>
      <c r="J120" s="539">
        <v>343</v>
      </c>
      <c r="S120" s="36"/>
    </row>
    <row r="121" spans="1:19" x14ac:dyDescent="0.3">
      <c r="G121" s="35" t="s">
        <v>98</v>
      </c>
      <c r="H121" s="539">
        <v>5660</v>
      </c>
      <c r="I121" s="539">
        <v>3226</v>
      </c>
      <c r="J121" s="539">
        <v>347</v>
      </c>
      <c r="S121" s="36"/>
    </row>
    <row r="122" spans="1:19" x14ac:dyDescent="0.3">
      <c r="G122" s="35" t="s">
        <v>99</v>
      </c>
      <c r="H122" s="539">
        <v>5660</v>
      </c>
      <c r="I122" s="539">
        <v>3943</v>
      </c>
      <c r="J122" s="539">
        <v>319</v>
      </c>
      <c r="S122" s="36"/>
    </row>
    <row r="123" spans="1:19" x14ac:dyDescent="0.3">
      <c r="G123" s="35" t="s">
        <v>100</v>
      </c>
      <c r="H123" s="539">
        <v>5703</v>
      </c>
      <c r="I123" s="539">
        <v>4154</v>
      </c>
      <c r="J123" s="539">
        <v>332</v>
      </c>
      <c r="S123" s="14"/>
    </row>
    <row r="124" spans="1:19" x14ac:dyDescent="0.3">
      <c r="G124" s="35" t="s">
        <v>101</v>
      </c>
      <c r="H124" s="539">
        <v>5677</v>
      </c>
      <c r="I124" s="539">
        <v>3999</v>
      </c>
      <c r="J124" s="539">
        <v>360</v>
      </c>
      <c r="S124" s="14"/>
    </row>
    <row r="125" spans="1:19" x14ac:dyDescent="0.3">
      <c r="G125" s="35" t="s">
        <v>102</v>
      </c>
      <c r="H125" s="539">
        <v>5607</v>
      </c>
      <c r="I125" s="539">
        <v>3945</v>
      </c>
      <c r="J125" s="539">
        <v>358</v>
      </c>
      <c r="S125" s="14"/>
    </row>
    <row r="126" spans="1:19" x14ac:dyDescent="0.3">
      <c r="G126" s="35" t="s">
        <v>103</v>
      </c>
      <c r="H126" s="539">
        <v>5589</v>
      </c>
      <c r="I126" s="539">
        <v>3985</v>
      </c>
      <c r="J126" s="539">
        <v>349</v>
      </c>
      <c r="S126" s="14"/>
    </row>
    <row r="127" spans="1:19" x14ac:dyDescent="0.3">
      <c r="B127" s="5" t="s">
        <v>90</v>
      </c>
      <c r="G127" s="37" t="s">
        <v>104</v>
      </c>
      <c r="H127" s="365">
        <v>5662.25</v>
      </c>
      <c r="I127" s="365">
        <v>5893.083333333333</v>
      </c>
      <c r="J127" s="365">
        <v>322.83333333333331</v>
      </c>
      <c r="S127" s="14"/>
    </row>
    <row r="128" spans="1:19" x14ac:dyDescent="0.3">
      <c r="S128" s="14"/>
    </row>
    <row r="129" spans="1:27" x14ac:dyDescent="0.3">
      <c r="S129" s="14"/>
    </row>
    <row r="130" spans="1:27" x14ac:dyDescent="0.3">
      <c r="A130" s="861"/>
      <c r="B130" s="38" t="s">
        <v>2026</v>
      </c>
      <c r="G130" s="39"/>
      <c r="H130" s="39"/>
      <c r="I130" s="39"/>
      <c r="J130" s="39"/>
      <c r="K130" s="39"/>
      <c r="S130" s="14"/>
    </row>
    <row r="131" spans="1:27" ht="82.5" x14ac:dyDescent="0.3">
      <c r="G131" s="118" t="s">
        <v>154</v>
      </c>
      <c r="H131" s="118" t="s">
        <v>151</v>
      </c>
      <c r="I131" s="118" t="s">
        <v>1466</v>
      </c>
      <c r="J131" s="118" t="s">
        <v>152</v>
      </c>
      <c r="K131" s="118" t="s">
        <v>153</v>
      </c>
      <c r="L131" s="118" t="s">
        <v>807</v>
      </c>
      <c r="M131" s="39"/>
      <c r="N131" s="39"/>
    </row>
    <row r="132" spans="1:27" s="39" customFormat="1" x14ac:dyDescent="0.3">
      <c r="G132" s="35" t="s">
        <v>92</v>
      </c>
      <c r="H132" s="147">
        <v>511</v>
      </c>
      <c r="I132" s="147">
        <v>23082</v>
      </c>
      <c r="J132" s="147">
        <v>7</v>
      </c>
      <c r="K132" s="170" t="s">
        <v>17</v>
      </c>
      <c r="L132" s="170">
        <f>SUM(H132:K132)</f>
        <v>23600</v>
      </c>
      <c r="S132" s="3"/>
      <c r="T132" s="3"/>
      <c r="U132" s="3"/>
      <c r="V132" s="3"/>
    </row>
    <row r="133" spans="1:27" s="39" customFormat="1" x14ac:dyDescent="0.3">
      <c r="G133" s="35" t="s">
        <v>93</v>
      </c>
      <c r="H133" s="147">
        <v>448</v>
      </c>
      <c r="I133" s="147">
        <v>12832</v>
      </c>
      <c r="J133" s="147">
        <v>8</v>
      </c>
      <c r="K133" s="170" t="s">
        <v>17</v>
      </c>
      <c r="L133" s="170">
        <f t="shared" ref="L133:L143" si="6">SUM(H133:K133)</f>
        <v>13288</v>
      </c>
      <c r="Q133" s="14"/>
      <c r="R133" s="3"/>
      <c r="S133" s="3"/>
      <c r="T133" s="3"/>
      <c r="U133" s="3"/>
      <c r="V133" s="3"/>
      <c r="W133" s="3"/>
      <c r="X133" s="3"/>
      <c r="Y133" s="3"/>
      <c r="Z133" s="3"/>
      <c r="AA133" s="3"/>
    </row>
    <row r="134" spans="1:27" s="39" customFormat="1" x14ac:dyDescent="0.3">
      <c r="G134" s="35" t="s">
        <v>94</v>
      </c>
      <c r="H134" s="147">
        <v>358</v>
      </c>
      <c r="I134" s="157">
        <v>14982</v>
      </c>
      <c r="J134" s="157">
        <v>7</v>
      </c>
      <c r="K134" s="170" t="s">
        <v>17</v>
      </c>
      <c r="L134" s="170">
        <f t="shared" si="6"/>
        <v>15347</v>
      </c>
      <c r="Q134" s="14"/>
      <c r="R134" s="3"/>
      <c r="S134" s="3"/>
      <c r="T134" s="3"/>
      <c r="U134" s="3"/>
      <c r="V134" s="3"/>
      <c r="W134" s="3"/>
      <c r="X134" s="3"/>
      <c r="Y134" s="3"/>
      <c r="Z134" s="3"/>
      <c r="AA134" s="3"/>
    </row>
    <row r="135" spans="1:27" s="39" customFormat="1" x14ac:dyDescent="0.3">
      <c r="G135" s="35" t="s">
        <v>95</v>
      </c>
      <c r="H135" s="147">
        <v>313</v>
      </c>
      <c r="I135" s="166">
        <v>15623</v>
      </c>
      <c r="J135" s="166">
        <v>6</v>
      </c>
      <c r="K135" s="170" t="s">
        <v>17</v>
      </c>
      <c r="L135" s="170">
        <f t="shared" si="6"/>
        <v>15942</v>
      </c>
      <c r="Q135" s="14"/>
      <c r="R135" s="3"/>
      <c r="S135" s="3"/>
      <c r="T135" s="3"/>
      <c r="U135" s="3"/>
      <c r="V135" s="3"/>
      <c r="W135" s="3"/>
      <c r="X135" s="3"/>
      <c r="Y135" s="3"/>
      <c r="Z135" s="3"/>
      <c r="AA135" s="3"/>
    </row>
    <row r="136" spans="1:27" s="39" customFormat="1" x14ac:dyDescent="0.3">
      <c r="G136" s="35" t="s">
        <v>96</v>
      </c>
      <c r="H136" s="166">
        <v>272</v>
      </c>
      <c r="I136" s="166">
        <v>17198</v>
      </c>
      <c r="J136" s="166">
        <v>6</v>
      </c>
      <c r="K136" s="170" t="s">
        <v>17</v>
      </c>
      <c r="L136" s="170">
        <f t="shared" si="6"/>
        <v>17476</v>
      </c>
      <c r="Q136" s="14"/>
      <c r="R136" s="3"/>
      <c r="S136" s="3"/>
      <c r="T136" s="3"/>
      <c r="U136" s="3"/>
      <c r="V136" s="3"/>
      <c r="W136" s="3"/>
      <c r="X136" s="3"/>
      <c r="Y136" s="3"/>
      <c r="Z136" s="3"/>
      <c r="AA136" s="3"/>
    </row>
    <row r="137" spans="1:27" s="39" customFormat="1" x14ac:dyDescent="0.3">
      <c r="E137" s="366"/>
      <c r="G137" s="35" t="s">
        <v>97</v>
      </c>
      <c r="H137" s="166">
        <v>325</v>
      </c>
      <c r="I137" s="166">
        <v>20854</v>
      </c>
      <c r="J137" s="166">
        <v>8</v>
      </c>
      <c r="K137" s="170" t="s">
        <v>17</v>
      </c>
      <c r="L137" s="170">
        <f t="shared" si="6"/>
        <v>21187</v>
      </c>
      <c r="S137" s="9"/>
      <c r="T137" s="36"/>
      <c r="U137" s="3"/>
      <c r="V137" s="3"/>
    </row>
    <row r="138" spans="1:27" s="39" customFormat="1" x14ac:dyDescent="0.3">
      <c r="E138" s="366"/>
      <c r="G138" s="35" t="s">
        <v>98</v>
      </c>
      <c r="H138" s="166">
        <v>319</v>
      </c>
      <c r="I138" s="166">
        <v>22107</v>
      </c>
      <c r="J138" s="166">
        <v>7</v>
      </c>
      <c r="K138" s="170" t="s">
        <v>17</v>
      </c>
      <c r="L138" s="170">
        <f t="shared" si="6"/>
        <v>22433</v>
      </c>
    </row>
    <row r="139" spans="1:27" s="39" customFormat="1" x14ac:dyDescent="0.3">
      <c r="E139" s="366"/>
      <c r="G139" s="35" t="s">
        <v>99</v>
      </c>
      <c r="H139" s="166">
        <v>312</v>
      </c>
      <c r="I139" s="166">
        <v>21663</v>
      </c>
      <c r="J139" s="166">
        <v>8</v>
      </c>
      <c r="K139" s="170" t="s">
        <v>17</v>
      </c>
      <c r="L139" s="170">
        <f t="shared" si="6"/>
        <v>21983</v>
      </c>
      <c r="P139" s="3"/>
      <c r="V139" s="3"/>
      <c r="W139" s="3"/>
      <c r="X139" s="3"/>
      <c r="Y139" s="3"/>
      <c r="Z139" s="3"/>
      <c r="AA139" s="3"/>
    </row>
    <row r="140" spans="1:27" s="39" customFormat="1" x14ac:dyDescent="0.3">
      <c r="E140" s="366"/>
      <c r="G140" s="35" t="s">
        <v>100</v>
      </c>
      <c r="H140" s="147">
        <v>389</v>
      </c>
      <c r="I140" s="166">
        <v>21394</v>
      </c>
      <c r="J140" s="166">
        <v>8</v>
      </c>
      <c r="K140" s="170" t="s">
        <v>17</v>
      </c>
      <c r="L140" s="170">
        <f t="shared" si="6"/>
        <v>21791</v>
      </c>
      <c r="P140" s="3"/>
      <c r="V140" s="3"/>
      <c r="W140" s="3"/>
      <c r="X140" s="3"/>
      <c r="Y140" s="3"/>
      <c r="Z140" s="3"/>
      <c r="AA140" s="3"/>
    </row>
    <row r="141" spans="1:27" s="39" customFormat="1" x14ac:dyDescent="0.3">
      <c r="B141" s="5" t="s">
        <v>90</v>
      </c>
      <c r="G141" s="35" t="s">
        <v>101</v>
      </c>
      <c r="H141" s="147">
        <v>386</v>
      </c>
      <c r="I141" s="166">
        <v>21432</v>
      </c>
      <c r="J141" s="166">
        <v>9</v>
      </c>
      <c r="K141" s="170" t="s">
        <v>17</v>
      </c>
      <c r="L141" s="170">
        <f t="shared" si="6"/>
        <v>21827</v>
      </c>
      <c r="P141" s="3"/>
      <c r="R141" s="14"/>
      <c r="S141" s="14"/>
      <c r="T141" s="14"/>
      <c r="U141" s="14"/>
      <c r="V141" s="3"/>
      <c r="W141" s="3"/>
      <c r="X141" s="3"/>
      <c r="Y141" s="3"/>
      <c r="Z141" s="3"/>
      <c r="AA141" s="3"/>
    </row>
    <row r="142" spans="1:27" s="39" customFormat="1" x14ac:dyDescent="0.3">
      <c r="G142" s="35" t="s">
        <v>102</v>
      </c>
      <c r="H142" s="147">
        <v>376</v>
      </c>
      <c r="I142" s="166">
        <v>21469</v>
      </c>
      <c r="J142" s="166">
        <v>10</v>
      </c>
      <c r="K142" s="170" t="s">
        <v>17</v>
      </c>
      <c r="L142" s="170">
        <f t="shared" si="6"/>
        <v>21855</v>
      </c>
      <c r="P142" s="3"/>
      <c r="R142" s="3"/>
      <c r="S142" s="3"/>
      <c r="T142" s="3"/>
      <c r="U142" s="3"/>
      <c r="V142" s="3"/>
      <c r="W142" s="3"/>
      <c r="X142" s="3"/>
      <c r="Y142" s="3"/>
      <c r="Z142" s="3"/>
      <c r="AA142" s="3"/>
    </row>
    <row r="143" spans="1:27" s="39" customFormat="1" x14ac:dyDescent="0.3">
      <c r="G143" s="35" t="s">
        <v>103</v>
      </c>
      <c r="H143" s="147">
        <v>345</v>
      </c>
      <c r="I143" s="166">
        <v>21478</v>
      </c>
      <c r="J143" s="166">
        <v>10</v>
      </c>
      <c r="K143" s="170" t="s">
        <v>17</v>
      </c>
      <c r="L143" s="170">
        <f t="shared" si="6"/>
        <v>21833</v>
      </c>
      <c r="P143" s="3"/>
      <c r="Q143" s="3"/>
      <c r="R143" s="3"/>
      <c r="S143" s="3"/>
      <c r="T143" s="3"/>
      <c r="U143" s="3"/>
      <c r="V143" s="3"/>
      <c r="W143" s="3"/>
      <c r="X143" s="3"/>
      <c r="Y143" s="3"/>
      <c r="Z143" s="3"/>
      <c r="AA143" s="3"/>
    </row>
    <row r="144" spans="1:27" s="39" customFormat="1" x14ac:dyDescent="0.3">
      <c r="G144" s="37" t="s">
        <v>104</v>
      </c>
      <c r="H144" s="170">
        <f>AVERAGE(H132:H143)</f>
        <v>362.83333333333331</v>
      </c>
      <c r="I144" s="170">
        <f>AVERAGE(I132:I143)</f>
        <v>19509.5</v>
      </c>
      <c r="J144" s="170">
        <f>AVERAGE(J132:J143)</f>
        <v>7.833333333333333</v>
      </c>
      <c r="K144" s="800" t="s">
        <v>17</v>
      </c>
      <c r="L144" s="170">
        <f>AVERAGE(L132:L143)</f>
        <v>19880.166666666668</v>
      </c>
      <c r="P144" s="3"/>
      <c r="Q144" s="3"/>
      <c r="R144" s="3"/>
      <c r="S144" s="3"/>
      <c r="T144" s="3"/>
      <c r="U144" s="3"/>
      <c r="V144" s="3"/>
      <c r="W144" s="3"/>
      <c r="X144" s="3"/>
      <c r="Y144" s="3"/>
      <c r="Z144" s="3"/>
      <c r="AA144" s="3"/>
    </row>
    <row r="145" spans="1:33" s="39" customFormat="1" x14ac:dyDescent="0.3">
      <c r="G145" s="40"/>
      <c r="H145" s="41"/>
      <c r="I145" s="41"/>
      <c r="J145" s="41"/>
      <c r="K145" s="42"/>
      <c r="L145" s="41"/>
      <c r="S145" s="3"/>
      <c r="T145" s="3"/>
      <c r="U145" s="3"/>
      <c r="V145" s="3"/>
      <c r="W145" s="3"/>
      <c r="X145" s="3"/>
      <c r="Y145" s="3"/>
      <c r="Z145" s="3"/>
      <c r="AA145" s="3"/>
    </row>
    <row r="146" spans="1:33" s="39" customFormat="1" x14ac:dyDescent="0.3">
      <c r="A146" s="861"/>
      <c r="B146" s="43" t="s">
        <v>2027</v>
      </c>
      <c r="G146" s="40"/>
      <c r="H146" s="41"/>
      <c r="I146" s="41"/>
      <c r="J146" s="41"/>
      <c r="K146" s="42"/>
      <c r="L146" s="41"/>
      <c r="S146" s="3"/>
      <c r="T146" s="3"/>
      <c r="U146" s="3"/>
      <c r="V146" s="3"/>
      <c r="W146" s="3"/>
      <c r="X146" s="3"/>
      <c r="Y146" s="3"/>
      <c r="Z146" s="3"/>
      <c r="AA146" s="3"/>
    </row>
    <row r="147" spans="1:33" s="39" customFormat="1" x14ac:dyDescent="0.3">
      <c r="A147" s="231"/>
      <c r="G147" s="40"/>
      <c r="H147" s="41"/>
      <c r="I147" s="41"/>
      <c r="J147" s="41"/>
      <c r="K147" s="42"/>
      <c r="L147" s="41"/>
      <c r="M147" s="564"/>
      <c r="S147" s="564"/>
      <c r="T147" s="3"/>
      <c r="U147" s="3"/>
      <c r="V147" s="3"/>
      <c r="W147" s="3"/>
      <c r="X147" s="3"/>
      <c r="Y147" s="3"/>
      <c r="Z147" s="3"/>
      <c r="AA147" s="3"/>
    </row>
    <row r="148" spans="1:33" s="39" customFormat="1" ht="33" x14ac:dyDescent="0.3">
      <c r="G148" s="34" t="s">
        <v>22</v>
      </c>
      <c r="H148" s="251" t="s">
        <v>1083</v>
      </c>
      <c r="I148" s="40"/>
      <c r="J148" s="40"/>
      <c r="K148" s="40"/>
      <c r="L148" s="40"/>
      <c r="M148" s="565"/>
      <c r="S148" s="565"/>
      <c r="T148" s="3"/>
      <c r="U148" s="3"/>
      <c r="V148" s="40"/>
      <c r="W148" s="40"/>
      <c r="X148" s="40"/>
      <c r="Y148" s="40"/>
      <c r="Z148" s="40"/>
      <c r="AA148" s="40"/>
      <c r="AB148" s="40"/>
      <c r="AC148" s="40"/>
      <c r="AD148" s="40"/>
      <c r="AE148" s="40"/>
      <c r="AF148" s="40"/>
      <c r="AG148" s="40"/>
    </row>
    <row r="149" spans="1:33" s="39" customFormat="1" x14ac:dyDescent="0.3">
      <c r="G149" s="35" t="s">
        <v>1647</v>
      </c>
      <c r="H149" s="164">
        <v>939</v>
      </c>
      <c r="I149" s="41"/>
      <c r="J149" s="41"/>
      <c r="K149" s="41"/>
      <c r="L149" s="41"/>
      <c r="M149" s="565"/>
      <c r="S149" s="565"/>
      <c r="T149" s="3"/>
      <c r="U149" s="3"/>
      <c r="V149" s="41"/>
      <c r="W149" s="41"/>
      <c r="X149" s="41"/>
      <c r="Y149" s="41"/>
      <c r="Z149" s="41"/>
      <c r="AA149" s="41"/>
      <c r="AB149" s="41"/>
      <c r="AC149" s="41"/>
      <c r="AD149" s="41"/>
      <c r="AE149" s="41"/>
      <c r="AF149" s="41"/>
      <c r="AG149" s="41"/>
    </row>
    <row r="150" spans="1:33" s="39" customFormat="1" x14ac:dyDescent="0.3">
      <c r="G150" s="35" t="s">
        <v>1648</v>
      </c>
      <c r="H150" s="164">
        <v>893</v>
      </c>
      <c r="I150" s="41"/>
      <c r="J150" s="41"/>
      <c r="K150" s="42"/>
      <c r="L150" s="41"/>
      <c r="M150" s="565"/>
      <c r="S150" s="565"/>
      <c r="T150" s="3"/>
      <c r="U150" s="3"/>
      <c r="V150" s="3"/>
      <c r="W150" s="3"/>
      <c r="X150" s="3"/>
      <c r="Y150" s="3"/>
      <c r="Z150" s="3"/>
      <c r="AA150" s="3"/>
    </row>
    <row r="151" spans="1:33" s="39" customFormat="1" x14ac:dyDescent="0.3">
      <c r="G151" s="35" t="s">
        <v>1649</v>
      </c>
      <c r="H151" s="164">
        <v>759</v>
      </c>
      <c r="I151" s="41"/>
      <c r="J151" s="41"/>
      <c r="K151" s="42"/>
      <c r="L151" s="41"/>
      <c r="M151" s="565"/>
      <c r="S151" s="565"/>
      <c r="T151" s="3"/>
      <c r="U151" s="3"/>
      <c r="V151" s="3"/>
      <c r="W151" s="3"/>
      <c r="X151" s="3"/>
      <c r="Y151" s="3"/>
      <c r="Z151" s="3"/>
      <c r="AA151" s="3"/>
    </row>
    <row r="152" spans="1:33" s="39" customFormat="1" x14ac:dyDescent="0.3">
      <c r="G152" s="35" t="s">
        <v>1650</v>
      </c>
      <c r="H152" s="164">
        <v>723</v>
      </c>
      <c r="I152" s="41"/>
      <c r="J152" s="41"/>
      <c r="K152" s="42"/>
      <c r="L152" s="41"/>
      <c r="M152" s="565"/>
      <c r="S152" s="565"/>
      <c r="T152" s="36"/>
      <c r="U152" s="3"/>
      <c r="V152" s="3"/>
      <c r="W152" s="3"/>
      <c r="X152" s="3"/>
      <c r="Y152" s="3"/>
      <c r="Z152" s="3"/>
      <c r="AA152" s="3"/>
    </row>
    <row r="153" spans="1:33" s="39" customFormat="1" x14ac:dyDescent="0.3">
      <c r="G153" s="35" t="s">
        <v>1651</v>
      </c>
      <c r="H153" s="164">
        <v>794</v>
      </c>
      <c r="I153" s="41"/>
      <c r="J153" s="41"/>
      <c r="K153" s="42"/>
      <c r="L153" s="41"/>
      <c r="M153" s="565"/>
      <c r="S153" s="565"/>
      <c r="T153" s="36"/>
      <c r="U153" s="3"/>
      <c r="V153" s="3"/>
      <c r="W153" s="3"/>
      <c r="X153" s="3"/>
      <c r="Y153" s="3"/>
      <c r="Z153" s="3"/>
      <c r="AA153" s="3"/>
    </row>
    <row r="154" spans="1:33" s="39" customFormat="1" x14ac:dyDescent="0.3">
      <c r="G154" s="35" t="s">
        <v>1652</v>
      </c>
      <c r="H154" s="164">
        <v>852</v>
      </c>
      <c r="I154" s="41"/>
      <c r="J154" s="41"/>
      <c r="K154" s="42"/>
      <c r="L154" s="41"/>
      <c r="M154" s="565"/>
      <c r="S154" s="565"/>
      <c r="T154" s="36"/>
      <c r="U154" s="3"/>
      <c r="V154" s="3"/>
      <c r="W154" s="3"/>
      <c r="X154" s="3"/>
      <c r="Y154" s="3"/>
      <c r="Z154" s="3"/>
      <c r="AA154" s="3"/>
    </row>
    <row r="155" spans="1:33" s="39" customFormat="1" x14ac:dyDescent="0.3">
      <c r="G155" s="35" t="s">
        <v>1653</v>
      </c>
      <c r="H155" s="164">
        <v>881</v>
      </c>
      <c r="I155" s="41"/>
      <c r="J155" s="41"/>
      <c r="K155" s="42"/>
      <c r="L155" s="41"/>
      <c r="M155" s="565"/>
      <c r="S155" s="565"/>
      <c r="T155" s="36"/>
      <c r="U155" s="3"/>
      <c r="V155" s="3"/>
      <c r="W155" s="3"/>
      <c r="X155" s="3"/>
      <c r="Y155" s="3"/>
      <c r="Z155" s="3"/>
      <c r="AA155" s="3"/>
    </row>
    <row r="156" spans="1:33" s="39" customFormat="1" x14ac:dyDescent="0.3">
      <c r="G156" s="35" t="s">
        <v>1654</v>
      </c>
      <c r="H156" s="164">
        <v>813</v>
      </c>
      <c r="I156" s="41"/>
      <c r="J156" s="41"/>
      <c r="K156" s="42"/>
      <c r="L156" s="41"/>
      <c r="M156" s="565"/>
      <c r="S156" s="565"/>
      <c r="T156" s="36"/>
      <c r="U156" s="3"/>
      <c r="V156" s="3"/>
      <c r="W156" s="3"/>
      <c r="X156" s="3"/>
      <c r="Y156" s="3"/>
      <c r="Z156" s="3"/>
      <c r="AA156" s="3"/>
    </row>
    <row r="157" spans="1:33" s="39" customFormat="1" x14ac:dyDescent="0.3">
      <c r="G157" s="35" t="s">
        <v>1655</v>
      </c>
      <c r="H157" s="164">
        <v>765</v>
      </c>
      <c r="I157" s="41"/>
      <c r="J157" s="41"/>
      <c r="K157" s="42"/>
      <c r="L157" s="41"/>
      <c r="M157" s="565"/>
      <c r="S157" s="565"/>
      <c r="T157" s="36"/>
      <c r="U157" s="3"/>
      <c r="V157" s="3"/>
      <c r="W157" s="3"/>
      <c r="X157" s="3"/>
      <c r="Y157" s="3"/>
      <c r="Z157" s="3"/>
      <c r="AA157" s="3"/>
    </row>
    <row r="158" spans="1:33" s="39" customFormat="1" x14ac:dyDescent="0.3">
      <c r="G158" s="35" t="s">
        <v>1656</v>
      </c>
      <c r="H158" s="164">
        <v>732</v>
      </c>
      <c r="I158" s="41"/>
      <c r="J158" s="41"/>
      <c r="K158" s="42"/>
      <c r="L158" s="41"/>
      <c r="M158" s="565"/>
      <c r="S158" s="565"/>
      <c r="T158" s="36"/>
      <c r="U158" s="3"/>
      <c r="V158" s="3"/>
      <c r="W158" s="3"/>
      <c r="X158" s="3"/>
      <c r="Y158" s="3"/>
      <c r="Z158" s="3"/>
      <c r="AA158" s="3"/>
    </row>
    <row r="159" spans="1:33" s="39" customFormat="1" x14ac:dyDescent="0.3">
      <c r="G159" s="35" t="s">
        <v>1657</v>
      </c>
      <c r="H159" s="164">
        <v>719</v>
      </c>
      <c r="I159" s="41"/>
      <c r="J159" s="41"/>
      <c r="K159" s="42"/>
      <c r="L159" s="41"/>
      <c r="M159" s="565"/>
      <c r="S159" s="565"/>
      <c r="T159" s="36"/>
      <c r="U159" s="3"/>
      <c r="V159" s="3"/>
      <c r="W159" s="3"/>
      <c r="X159" s="3"/>
      <c r="Y159" s="3"/>
      <c r="Z159" s="3"/>
      <c r="AA159" s="3"/>
    </row>
    <row r="160" spans="1:33" s="39" customFormat="1" x14ac:dyDescent="0.3">
      <c r="G160" s="35" t="s">
        <v>1658</v>
      </c>
      <c r="H160" s="164">
        <v>641</v>
      </c>
      <c r="I160" s="41"/>
      <c r="J160" s="41"/>
      <c r="K160" s="42"/>
      <c r="L160" s="41"/>
      <c r="M160" s="565"/>
      <c r="S160" s="565"/>
      <c r="T160" s="36"/>
      <c r="U160" s="3"/>
      <c r="V160" s="3"/>
      <c r="W160" s="3"/>
      <c r="X160" s="3"/>
      <c r="Y160" s="3"/>
      <c r="Z160" s="3"/>
      <c r="AA160" s="3"/>
    </row>
    <row r="161" spans="1:27" s="39" customFormat="1" x14ac:dyDescent="0.3">
      <c r="G161" s="35" t="s">
        <v>2028</v>
      </c>
      <c r="H161" s="164">
        <v>511</v>
      </c>
      <c r="I161" s="41"/>
      <c r="J161" s="41"/>
      <c r="K161" s="42"/>
      <c r="L161" s="41"/>
      <c r="M161" s="565"/>
      <c r="S161" s="565"/>
      <c r="T161" s="36"/>
      <c r="U161" s="3"/>
      <c r="V161" s="3"/>
      <c r="W161" s="3"/>
      <c r="X161" s="3"/>
      <c r="Y161" s="3"/>
      <c r="Z161" s="3"/>
      <c r="AA161" s="3"/>
    </row>
    <row r="162" spans="1:27" s="39" customFormat="1" x14ac:dyDescent="0.3">
      <c r="B162" s="5" t="s">
        <v>90</v>
      </c>
      <c r="G162" s="35" t="s">
        <v>2029</v>
      </c>
      <c r="H162" s="164">
        <v>448</v>
      </c>
      <c r="I162" s="41"/>
      <c r="J162" s="41"/>
      <c r="K162" s="42"/>
      <c r="L162" s="41"/>
      <c r="M162" s="565"/>
      <c r="S162" s="565"/>
      <c r="T162" s="36"/>
      <c r="U162" s="3"/>
      <c r="V162" s="3"/>
      <c r="W162" s="3"/>
      <c r="X162" s="3"/>
      <c r="Y162" s="3"/>
      <c r="Z162" s="3"/>
      <c r="AA162" s="3"/>
    </row>
    <row r="163" spans="1:27" s="39" customFormat="1" x14ac:dyDescent="0.3">
      <c r="G163" s="35" t="s">
        <v>2030</v>
      </c>
      <c r="H163" s="164">
        <v>358</v>
      </c>
      <c r="I163" s="41"/>
      <c r="J163" s="41"/>
      <c r="K163" s="42"/>
      <c r="L163" s="41"/>
      <c r="M163" s="565"/>
      <c r="S163" s="565"/>
      <c r="T163" s="36"/>
      <c r="U163" s="3"/>
      <c r="V163" s="3"/>
      <c r="W163" s="3"/>
      <c r="X163" s="3"/>
      <c r="Y163" s="3"/>
      <c r="Z163" s="3"/>
      <c r="AA163" s="3"/>
    </row>
    <row r="164" spans="1:27" s="39" customFormat="1" x14ac:dyDescent="0.3">
      <c r="G164" s="35" t="s">
        <v>2031</v>
      </c>
      <c r="H164" s="164">
        <v>313</v>
      </c>
      <c r="I164" s="41"/>
      <c r="J164" s="41"/>
      <c r="K164" s="42"/>
      <c r="L164" s="41"/>
      <c r="M164" s="565"/>
      <c r="S164" s="565"/>
      <c r="T164" s="36"/>
      <c r="U164" s="3"/>
      <c r="V164" s="3"/>
      <c r="W164" s="3"/>
      <c r="X164" s="3"/>
      <c r="Y164" s="3"/>
      <c r="Z164" s="3"/>
      <c r="AA164" s="3"/>
    </row>
    <row r="165" spans="1:27" s="39" customFormat="1" x14ac:dyDescent="0.3">
      <c r="G165" s="35" t="s">
        <v>2032</v>
      </c>
      <c r="H165" s="164">
        <v>272</v>
      </c>
      <c r="I165" s="41"/>
      <c r="J165" s="41"/>
      <c r="K165" s="42"/>
      <c r="L165" s="41"/>
      <c r="M165" s="565"/>
      <c r="S165" s="565"/>
      <c r="T165" s="36"/>
      <c r="U165" s="3"/>
      <c r="V165" s="3"/>
      <c r="W165" s="3"/>
      <c r="X165" s="3"/>
      <c r="Y165" s="3"/>
      <c r="Z165" s="3"/>
      <c r="AA165" s="3"/>
    </row>
    <row r="166" spans="1:27" s="39" customFormat="1" x14ac:dyDescent="0.3">
      <c r="G166" s="35" t="s">
        <v>2033</v>
      </c>
      <c r="H166" s="164">
        <v>325</v>
      </c>
      <c r="I166" s="41"/>
      <c r="J166" s="41"/>
      <c r="K166" s="42"/>
      <c r="L166" s="41"/>
      <c r="M166" s="565"/>
      <c r="S166" s="565"/>
      <c r="T166" s="36"/>
      <c r="U166" s="3"/>
      <c r="V166" s="3"/>
      <c r="W166" s="3"/>
      <c r="X166" s="3"/>
      <c r="Y166" s="3"/>
      <c r="Z166" s="3"/>
      <c r="AA166" s="3"/>
    </row>
    <row r="167" spans="1:27" s="39" customFormat="1" x14ac:dyDescent="0.3">
      <c r="G167" s="35" t="s">
        <v>2034</v>
      </c>
      <c r="H167" s="164">
        <v>319</v>
      </c>
      <c r="I167" s="41"/>
      <c r="J167" s="41"/>
      <c r="K167" s="42"/>
      <c r="L167" s="41"/>
      <c r="M167" s="565"/>
      <c r="S167" s="565"/>
      <c r="T167" s="36"/>
      <c r="U167" s="3"/>
      <c r="V167" s="3"/>
      <c r="W167" s="3"/>
      <c r="X167" s="3"/>
      <c r="Y167" s="3"/>
      <c r="Z167" s="3"/>
      <c r="AA167" s="3"/>
    </row>
    <row r="168" spans="1:27" s="39" customFormat="1" x14ac:dyDescent="0.3">
      <c r="G168" s="35" t="s">
        <v>2035</v>
      </c>
      <c r="H168" s="164">
        <v>312</v>
      </c>
      <c r="I168" s="41"/>
      <c r="J168" s="41"/>
      <c r="K168" s="42"/>
      <c r="L168" s="41"/>
      <c r="M168" s="565"/>
      <c r="S168" s="565"/>
      <c r="T168" s="36"/>
      <c r="U168" s="3"/>
      <c r="V168" s="3"/>
      <c r="W168" s="3"/>
      <c r="X168" s="3"/>
      <c r="Y168" s="3"/>
      <c r="Z168" s="3"/>
      <c r="AA168" s="3"/>
    </row>
    <row r="169" spans="1:27" s="39" customFormat="1" x14ac:dyDescent="0.3">
      <c r="G169" s="35" t="s">
        <v>2036</v>
      </c>
      <c r="H169" s="164">
        <v>389</v>
      </c>
      <c r="I169" s="41"/>
      <c r="J169" s="41"/>
      <c r="K169" s="42"/>
      <c r="L169" s="41"/>
      <c r="M169" s="565"/>
      <c r="S169" s="565"/>
      <c r="T169" s="36"/>
      <c r="U169" s="3"/>
      <c r="V169" s="3"/>
      <c r="W169" s="3"/>
      <c r="X169" s="3"/>
      <c r="Y169" s="3"/>
      <c r="Z169" s="3"/>
      <c r="AA169" s="3"/>
    </row>
    <row r="170" spans="1:27" s="39" customFormat="1" x14ac:dyDescent="0.3">
      <c r="G170" s="35" t="s">
        <v>2037</v>
      </c>
      <c r="H170" s="164">
        <v>386</v>
      </c>
      <c r="I170" s="41"/>
      <c r="J170" s="41"/>
      <c r="K170" s="42"/>
      <c r="L170" s="41"/>
      <c r="M170" s="565"/>
      <c r="S170" s="565"/>
      <c r="T170" s="36"/>
      <c r="U170" s="3"/>
      <c r="V170" s="3"/>
      <c r="W170" s="3"/>
      <c r="X170" s="3"/>
      <c r="Y170" s="3"/>
      <c r="Z170" s="3"/>
      <c r="AA170" s="3"/>
    </row>
    <row r="171" spans="1:27" s="39" customFormat="1" x14ac:dyDescent="0.3">
      <c r="G171" s="35" t="s">
        <v>2038</v>
      </c>
      <c r="H171" s="164">
        <v>376</v>
      </c>
      <c r="I171" s="41"/>
      <c r="J171" s="41"/>
      <c r="K171" s="42"/>
      <c r="L171" s="41"/>
      <c r="M171" s="565"/>
      <c r="S171" s="565"/>
      <c r="T171" s="36"/>
      <c r="U171" s="3"/>
      <c r="V171" s="3"/>
      <c r="W171" s="3"/>
      <c r="X171" s="3"/>
      <c r="Y171" s="3"/>
      <c r="Z171" s="3"/>
      <c r="AA171" s="3"/>
    </row>
    <row r="172" spans="1:27" s="39" customFormat="1" x14ac:dyDescent="0.3">
      <c r="G172" s="35" t="s">
        <v>2039</v>
      </c>
      <c r="H172" s="164">
        <v>345</v>
      </c>
      <c r="I172" s="41"/>
      <c r="J172" s="41"/>
      <c r="K172" s="42"/>
      <c r="L172" s="41"/>
      <c r="M172" s="43"/>
      <c r="S172" s="43"/>
      <c r="T172" s="36"/>
      <c r="U172" s="3"/>
      <c r="V172" s="3"/>
      <c r="W172" s="3"/>
      <c r="X172" s="3"/>
      <c r="Y172" s="3"/>
      <c r="Z172" s="3"/>
      <c r="AA172" s="3"/>
    </row>
    <row r="173" spans="1:27" x14ac:dyDescent="0.3">
      <c r="M173" s="43"/>
      <c r="N173" s="43"/>
      <c r="O173" s="43"/>
      <c r="P173" s="43"/>
      <c r="Q173" s="43"/>
      <c r="R173" s="43"/>
      <c r="S173" s="43"/>
      <c r="T173" s="39"/>
    </row>
    <row r="174" spans="1:27" x14ac:dyDescent="0.3">
      <c r="A174" s="861"/>
      <c r="B174" s="44" t="s">
        <v>2040</v>
      </c>
      <c r="K174" s="20"/>
      <c r="T174" s="39"/>
    </row>
    <row r="175" spans="1:27" x14ac:dyDescent="0.3">
      <c r="G175" s="45"/>
      <c r="H175" s="45"/>
      <c r="I175" s="45"/>
      <c r="J175" s="45"/>
      <c r="K175" s="45"/>
      <c r="L175" s="46"/>
      <c r="M175" s="20"/>
      <c r="N175" s="20"/>
      <c r="T175" s="39"/>
    </row>
    <row r="176" spans="1:27" s="20" customFormat="1" x14ac:dyDescent="0.3">
      <c r="A176" s="260"/>
      <c r="G176" s="15" t="s">
        <v>1084</v>
      </c>
      <c r="H176" s="350">
        <v>2018</v>
      </c>
      <c r="I176" s="538">
        <v>2019</v>
      </c>
      <c r="J176" s="790">
        <v>2020</v>
      </c>
      <c r="K176" s="245">
        <v>2021</v>
      </c>
      <c r="L176" s="47"/>
      <c r="M176" s="3"/>
      <c r="N176" s="3"/>
      <c r="P176" s="3"/>
      <c r="Q176" s="3"/>
      <c r="R176" s="3"/>
      <c r="S176" s="3"/>
      <c r="T176" s="39"/>
      <c r="U176" s="3"/>
      <c r="V176" s="3"/>
      <c r="W176" s="3"/>
      <c r="X176" s="3"/>
      <c r="Y176" s="3"/>
      <c r="Z176" s="3"/>
      <c r="AA176" s="3"/>
    </row>
    <row r="177" spans="1:22" x14ac:dyDescent="0.3">
      <c r="G177" s="19" t="s">
        <v>164</v>
      </c>
      <c r="H177" s="164">
        <v>19130.333333333332</v>
      </c>
      <c r="I177" s="164">
        <v>16616</v>
      </c>
      <c r="J177" s="164">
        <v>16086.333333333334</v>
      </c>
      <c r="K177" s="164">
        <v>15530</v>
      </c>
      <c r="L177" s="47"/>
      <c r="P177" s="39"/>
      <c r="Q177" s="39"/>
      <c r="R177" s="39"/>
      <c r="S177" s="39"/>
      <c r="T177" s="39"/>
    </row>
    <row r="178" spans="1:22" x14ac:dyDescent="0.3">
      <c r="G178" s="19" t="s">
        <v>165</v>
      </c>
      <c r="H178" s="164">
        <v>15985.000000000004</v>
      </c>
      <c r="I178" s="164">
        <v>13611.5</v>
      </c>
      <c r="J178" s="164">
        <v>12594.583333333334</v>
      </c>
      <c r="K178" s="164">
        <v>11308</v>
      </c>
    </row>
    <row r="179" spans="1:22" x14ac:dyDescent="0.3">
      <c r="G179" s="15" t="s">
        <v>16</v>
      </c>
      <c r="H179" s="164">
        <f>SUM(H177:H178)</f>
        <v>35115.333333333336</v>
      </c>
      <c r="I179" s="164">
        <f>SUM(I177:I178)</f>
        <v>30227.5</v>
      </c>
      <c r="J179" s="95">
        <v>28680.916666666668</v>
      </c>
      <c r="K179" s="164">
        <v>26838</v>
      </c>
    </row>
    <row r="180" spans="1:22" x14ac:dyDescent="0.3">
      <c r="H180" s="23"/>
      <c r="I180" s="23"/>
    </row>
    <row r="181" spans="1:22" x14ac:dyDescent="0.3">
      <c r="L181" s="23"/>
    </row>
    <row r="182" spans="1:22" x14ac:dyDescent="0.3">
      <c r="H182" s="14"/>
      <c r="I182" s="14"/>
    </row>
    <row r="183" spans="1:22" x14ac:dyDescent="0.3">
      <c r="H183" s="14"/>
      <c r="I183" s="14"/>
    </row>
    <row r="184" spans="1:22" x14ac:dyDescent="0.3">
      <c r="H184" s="14"/>
      <c r="I184" s="14"/>
    </row>
    <row r="190" spans="1:22" x14ac:dyDescent="0.3">
      <c r="B190" s="5" t="s">
        <v>90</v>
      </c>
    </row>
    <row r="191" spans="1:22" x14ac:dyDescent="0.3">
      <c r="K191" s="252"/>
      <c r="L191" s="252"/>
      <c r="M191" s="252"/>
      <c r="N191" s="252"/>
      <c r="O191" s="252"/>
      <c r="P191" s="252"/>
      <c r="Q191" s="252"/>
      <c r="R191" s="252"/>
      <c r="S191" s="252"/>
      <c r="T191" s="123"/>
      <c r="U191" s="123"/>
      <c r="V191" s="123"/>
    </row>
    <row r="192" spans="1:22" x14ac:dyDescent="0.3">
      <c r="A192" s="861"/>
      <c r="B192" s="9" t="s">
        <v>2041</v>
      </c>
      <c r="K192" s="253"/>
      <c r="L192" s="254"/>
      <c r="M192" s="255"/>
      <c r="N192" s="256"/>
      <c r="O192" s="256"/>
      <c r="P192" s="256"/>
      <c r="Q192" s="256"/>
      <c r="R192" s="256"/>
      <c r="S192" s="256"/>
      <c r="T192" s="123"/>
      <c r="U192" s="123"/>
      <c r="V192" s="123"/>
    </row>
    <row r="193" spans="5:25" s="39" customFormat="1" x14ac:dyDescent="0.3">
      <c r="E193" s="48"/>
      <c r="F193" s="34">
        <v>2020</v>
      </c>
      <c r="G193" s="34">
        <v>2021</v>
      </c>
      <c r="K193" s="253"/>
      <c r="L193" s="257"/>
      <c r="M193" s="255"/>
      <c r="N193" s="256"/>
      <c r="O193" s="256"/>
      <c r="P193" s="256"/>
      <c r="Q193" s="256"/>
      <c r="R193" s="256"/>
      <c r="S193" s="256"/>
      <c r="U193" s="43"/>
      <c r="V193" s="43"/>
      <c r="W193" s="43"/>
      <c r="X193" s="43"/>
      <c r="Y193" s="43"/>
    </row>
    <row r="194" spans="5:25" s="39" customFormat="1" x14ac:dyDescent="0.3">
      <c r="E194" s="49" t="s">
        <v>92</v>
      </c>
      <c r="F194" s="369">
        <v>4465</v>
      </c>
      <c r="G194" s="369">
        <v>2772</v>
      </c>
      <c r="K194" s="253"/>
      <c r="L194" s="257"/>
      <c r="M194" s="256"/>
      <c r="N194" s="256"/>
      <c r="O194" s="255"/>
      <c r="P194" s="256"/>
      <c r="Q194" s="256"/>
      <c r="R194" s="256"/>
      <c r="S194" s="256"/>
      <c r="U194" s="41"/>
      <c r="V194" s="41"/>
      <c r="W194" s="41"/>
      <c r="X194" s="41"/>
      <c r="Y194" s="41"/>
    </row>
    <row r="195" spans="5:25" s="39" customFormat="1" x14ac:dyDescent="0.3">
      <c r="E195" s="49" t="s">
        <v>93</v>
      </c>
      <c r="F195" s="369">
        <v>4151</v>
      </c>
      <c r="G195" s="369">
        <v>2515</v>
      </c>
      <c r="K195" s="253"/>
      <c r="L195" s="257"/>
      <c r="M195" s="255"/>
      <c r="N195" s="256"/>
      <c r="O195" s="255"/>
      <c r="P195" s="256"/>
      <c r="Q195" s="256"/>
      <c r="R195" s="256"/>
      <c r="S195" s="256"/>
      <c r="U195" s="41"/>
      <c r="V195" s="41"/>
      <c r="W195" s="41"/>
      <c r="X195" s="41"/>
      <c r="Y195" s="41"/>
    </row>
    <row r="196" spans="5:25" s="39" customFormat="1" x14ac:dyDescent="0.3">
      <c r="E196" s="49" t="s">
        <v>94</v>
      </c>
      <c r="F196" s="369">
        <v>4277</v>
      </c>
      <c r="G196" s="369">
        <v>2431</v>
      </c>
      <c r="K196" s="253"/>
      <c r="L196" s="257"/>
      <c r="M196" s="255"/>
      <c r="N196" s="256"/>
      <c r="O196" s="255"/>
      <c r="P196" s="256"/>
      <c r="Q196" s="256"/>
      <c r="R196" s="256"/>
      <c r="S196" s="256"/>
      <c r="U196" s="41"/>
      <c r="V196" s="41"/>
      <c r="W196" s="41"/>
      <c r="X196" s="41"/>
      <c r="Y196" s="41"/>
    </row>
    <row r="197" spans="5:25" s="39" customFormat="1" x14ac:dyDescent="0.3">
      <c r="E197" s="49" t="s">
        <v>95</v>
      </c>
      <c r="F197" s="369">
        <v>4288</v>
      </c>
      <c r="G197" s="369">
        <v>2390</v>
      </c>
      <c r="K197" s="253"/>
      <c r="L197" s="257"/>
      <c r="M197" s="255"/>
      <c r="N197" s="256"/>
      <c r="O197" s="255"/>
      <c r="P197" s="256"/>
      <c r="Q197" s="256"/>
      <c r="R197" s="256"/>
      <c r="S197" s="256"/>
      <c r="U197" s="41"/>
      <c r="V197" s="41"/>
      <c r="W197" s="41"/>
      <c r="X197" s="41"/>
      <c r="Y197" s="41"/>
    </row>
    <row r="198" spans="5:25" s="39" customFormat="1" x14ac:dyDescent="0.3">
      <c r="E198" s="49" t="s">
        <v>96</v>
      </c>
      <c r="F198" s="369">
        <v>4066</v>
      </c>
      <c r="G198" s="369">
        <v>2363</v>
      </c>
      <c r="K198" s="253"/>
      <c r="L198" s="257"/>
      <c r="M198" s="255"/>
      <c r="N198" s="256"/>
      <c r="O198" s="255"/>
      <c r="P198" s="256"/>
      <c r="Q198" s="256"/>
      <c r="R198" s="256"/>
      <c r="S198" s="256"/>
      <c r="U198" s="41"/>
      <c r="V198" s="41"/>
      <c r="W198" s="41"/>
      <c r="X198" s="41"/>
      <c r="Y198" s="41"/>
    </row>
    <row r="199" spans="5:25" s="39" customFormat="1" x14ac:dyDescent="0.3">
      <c r="E199" s="49" t="s">
        <v>97</v>
      </c>
      <c r="F199" s="369">
        <v>3888</v>
      </c>
      <c r="G199" s="369">
        <v>2444</v>
      </c>
      <c r="K199" s="253"/>
      <c r="L199" s="257"/>
      <c r="M199" s="255"/>
      <c r="N199" s="256"/>
      <c r="O199" s="255"/>
      <c r="P199" s="256"/>
      <c r="Q199" s="256"/>
      <c r="R199" s="256"/>
      <c r="S199" s="256"/>
      <c r="U199" s="41"/>
      <c r="V199" s="41"/>
      <c r="W199" s="41"/>
      <c r="X199" s="41"/>
      <c r="Y199" s="41"/>
    </row>
    <row r="200" spans="5:25" s="39" customFormat="1" x14ac:dyDescent="0.3">
      <c r="E200" s="49" t="s">
        <v>98</v>
      </c>
      <c r="F200" s="369">
        <v>3746</v>
      </c>
      <c r="G200" s="369">
        <v>2494</v>
      </c>
      <c r="K200" s="253"/>
      <c r="L200" s="257"/>
      <c r="M200" s="256"/>
      <c r="N200" s="256"/>
      <c r="O200" s="255"/>
      <c r="P200" s="256"/>
      <c r="Q200" s="256"/>
      <c r="R200" s="256"/>
      <c r="S200" s="256"/>
      <c r="U200" s="41"/>
      <c r="V200" s="41"/>
      <c r="W200" s="41"/>
      <c r="X200" s="41"/>
      <c r="Y200" s="41"/>
    </row>
    <row r="201" spans="5:25" s="39" customFormat="1" x14ac:dyDescent="0.3">
      <c r="E201" s="49" t="s">
        <v>99</v>
      </c>
      <c r="F201" s="369">
        <v>3477</v>
      </c>
      <c r="G201" s="369">
        <v>2718</v>
      </c>
      <c r="K201" s="253"/>
      <c r="L201" s="257"/>
      <c r="M201" s="255"/>
      <c r="N201" s="256"/>
      <c r="O201" s="255"/>
      <c r="P201" s="256"/>
      <c r="Q201" s="256"/>
      <c r="R201" s="256"/>
      <c r="S201" s="256"/>
      <c r="U201" s="41"/>
      <c r="V201" s="41"/>
      <c r="W201" s="41"/>
      <c r="X201" s="41"/>
      <c r="Y201" s="41"/>
    </row>
    <row r="202" spans="5:25" s="39" customFormat="1" x14ac:dyDescent="0.3">
      <c r="E202" s="49" t="s">
        <v>100</v>
      </c>
      <c r="F202" s="369">
        <v>3356</v>
      </c>
      <c r="G202" s="369">
        <v>2797</v>
      </c>
      <c r="K202" s="253"/>
      <c r="L202" s="257"/>
      <c r="M202" s="255"/>
      <c r="N202" s="256"/>
      <c r="O202" s="255"/>
      <c r="P202" s="256"/>
      <c r="Q202" s="256"/>
      <c r="R202" s="256"/>
      <c r="S202" s="256"/>
      <c r="U202" s="41"/>
      <c r="V202" s="41"/>
      <c r="W202" s="41"/>
      <c r="X202" s="41"/>
      <c r="Y202" s="41"/>
    </row>
    <row r="203" spans="5:25" s="39" customFormat="1" x14ac:dyDescent="0.3">
      <c r="E203" s="49" t="s">
        <v>101</v>
      </c>
      <c r="F203" s="369">
        <v>3365</v>
      </c>
      <c r="G203" s="369">
        <v>2891</v>
      </c>
      <c r="K203" s="253"/>
      <c r="L203" s="257"/>
      <c r="M203" s="256"/>
      <c r="N203" s="256"/>
      <c r="O203" s="255"/>
      <c r="P203" s="256"/>
      <c r="Q203" s="256"/>
      <c r="R203" s="256"/>
      <c r="S203" s="256"/>
      <c r="U203" s="41"/>
      <c r="V203" s="41"/>
      <c r="W203" s="41"/>
      <c r="X203" s="41"/>
      <c r="Y203" s="41"/>
    </row>
    <row r="204" spans="5:25" s="39" customFormat="1" x14ac:dyDescent="0.3">
      <c r="E204" s="49" t="s">
        <v>102</v>
      </c>
      <c r="F204" s="369">
        <v>3291</v>
      </c>
      <c r="G204" s="369">
        <v>2965</v>
      </c>
      <c r="K204" s="253"/>
      <c r="L204" s="254"/>
      <c r="M204" s="255"/>
      <c r="N204" s="256"/>
      <c r="O204" s="255"/>
      <c r="P204" s="256"/>
      <c r="Q204" s="256"/>
      <c r="R204" s="256"/>
      <c r="S204" s="256"/>
      <c r="U204" s="41"/>
      <c r="V204" s="41"/>
      <c r="W204" s="41"/>
      <c r="X204" s="41"/>
      <c r="Y204" s="41"/>
    </row>
    <row r="205" spans="5:25" s="39" customFormat="1" x14ac:dyDescent="0.3">
      <c r="E205" s="49" t="s">
        <v>103</v>
      </c>
      <c r="F205" s="369">
        <v>3087</v>
      </c>
      <c r="G205" s="369">
        <v>2964</v>
      </c>
      <c r="K205" s="253"/>
      <c r="L205" s="257"/>
      <c r="M205" s="255"/>
      <c r="N205" s="256"/>
      <c r="O205" s="255"/>
      <c r="P205" s="256"/>
      <c r="Q205" s="256"/>
      <c r="R205" s="256"/>
      <c r="S205" s="256"/>
      <c r="U205" s="41"/>
      <c r="V205" s="41"/>
      <c r="W205" s="41"/>
      <c r="X205" s="41"/>
      <c r="Y205" s="41"/>
    </row>
    <row r="206" spans="5:25" s="39" customFormat="1" x14ac:dyDescent="0.3">
      <c r="K206" s="253"/>
      <c r="L206" s="257"/>
      <c r="M206" s="255"/>
      <c r="N206" s="256"/>
      <c r="O206" s="255"/>
      <c r="P206" s="256"/>
      <c r="Q206" s="256"/>
      <c r="R206" s="256"/>
      <c r="S206" s="256"/>
      <c r="T206" s="41"/>
      <c r="U206" s="41"/>
      <c r="V206" s="41"/>
      <c r="W206" s="41"/>
      <c r="X206" s="41"/>
      <c r="Y206" s="41"/>
    </row>
    <row r="207" spans="5:25" s="39" customFormat="1" x14ac:dyDescent="0.3">
      <c r="K207" s="253"/>
      <c r="L207" s="257"/>
      <c r="M207" s="255"/>
      <c r="N207" s="256"/>
      <c r="O207" s="255"/>
      <c r="P207" s="256"/>
      <c r="Q207" s="256"/>
      <c r="R207" s="256"/>
      <c r="S207" s="256"/>
      <c r="T207" s="41"/>
      <c r="U207" s="41"/>
      <c r="V207" s="41"/>
      <c r="W207" s="41"/>
      <c r="X207" s="41"/>
      <c r="Y207" s="41"/>
    </row>
    <row r="208" spans="5:25" s="39" customFormat="1" x14ac:dyDescent="0.3">
      <c r="K208" s="253"/>
      <c r="L208" s="257"/>
      <c r="M208" s="255"/>
      <c r="N208" s="256"/>
      <c r="O208" s="255"/>
      <c r="P208" s="256"/>
      <c r="Q208" s="256"/>
      <c r="R208" s="256"/>
      <c r="S208" s="256"/>
      <c r="T208" s="41"/>
      <c r="U208" s="41"/>
      <c r="V208" s="41"/>
      <c r="W208" s="41"/>
      <c r="X208" s="41"/>
      <c r="Y208" s="41"/>
    </row>
    <row r="209" spans="1:29" s="39" customFormat="1" x14ac:dyDescent="0.3">
      <c r="B209" s="5" t="s">
        <v>90</v>
      </c>
      <c r="K209" s="253"/>
      <c r="L209" s="257"/>
      <c r="M209" s="256"/>
      <c r="N209" s="256"/>
      <c r="O209" s="255"/>
      <c r="P209" s="256"/>
      <c r="Q209" s="256"/>
      <c r="R209" s="256"/>
      <c r="S209" s="256"/>
      <c r="T209" s="41"/>
      <c r="U209" s="41"/>
      <c r="V209" s="41"/>
      <c r="W209" s="41"/>
      <c r="X209" s="41"/>
      <c r="Y209" s="41"/>
    </row>
    <row r="210" spans="1:29" s="39" customFormat="1" x14ac:dyDescent="0.3">
      <c r="K210" s="253"/>
      <c r="L210" s="257"/>
      <c r="M210" s="255"/>
      <c r="N210" s="256"/>
      <c r="O210" s="255"/>
      <c r="P210" s="256"/>
      <c r="Q210" s="256"/>
      <c r="R210" s="256"/>
      <c r="S210" s="256"/>
      <c r="T210" s="41"/>
      <c r="U210" s="41"/>
      <c r="V210" s="41"/>
      <c r="W210" s="41"/>
      <c r="X210" s="41"/>
      <c r="Y210" s="41"/>
    </row>
    <row r="211" spans="1:29" s="39" customFormat="1" x14ac:dyDescent="0.3">
      <c r="K211" s="253"/>
      <c r="L211" s="257"/>
      <c r="M211" s="255"/>
      <c r="N211" s="256"/>
      <c r="O211" s="255"/>
      <c r="P211" s="256"/>
      <c r="Q211" s="256"/>
      <c r="R211" s="256"/>
      <c r="S211" s="256"/>
      <c r="T211" s="41"/>
      <c r="U211" s="41"/>
      <c r="V211" s="41"/>
      <c r="W211" s="41"/>
      <c r="X211" s="41"/>
      <c r="Y211" s="41"/>
    </row>
    <row r="212" spans="1:29" s="39" customFormat="1" x14ac:dyDescent="0.3">
      <c r="K212" s="253"/>
      <c r="L212" s="257"/>
      <c r="M212" s="255"/>
      <c r="N212" s="256"/>
      <c r="O212" s="255"/>
      <c r="P212" s="256"/>
      <c r="Q212" s="256"/>
      <c r="R212" s="256"/>
      <c r="S212" s="256"/>
      <c r="T212" s="41"/>
      <c r="U212" s="41"/>
      <c r="V212" s="41"/>
      <c r="W212" s="41"/>
      <c r="X212" s="41"/>
      <c r="Y212" s="41"/>
    </row>
    <row r="213" spans="1:29" s="39" customFormat="1" x14ac:dyDescent="0.3">
      <c r="K213" s="253"/>
      <c r="L213" s="257"/>
      <c r="M213" s="255"/>
      <c r="N213" s="256"/>
      <c r="O213" s="255"/>
      <c r="P213" s="256"/>
      <c r="Q213" s="256"/>
      <c r="R213" s="256"/>
      <c r="S213" s="256"/>
      <c r="T213" s="41"/>
      <c r="U213" s="41"/>
      <c r="V213" s="41"/>
      <c r="W213" s="41"/>
      <c r="X213" s="41"/>
      <c r="Y213" s="41"/>
    </row>
    <row r="214" spans="1:29" s="39" customFormat="1" x14ac:dyDescent="0.3">
      <c r="K214" s="253"/>
      <c r="L214" s="257"/>
      <c r="M214" s="255"/>
      <c r="N214" s="256"/>
      <c r="O214" s="255"/>
      <c r="P214" s="256"/>
      <c r="Q214" s="256"/>
      <c r="R214" s="256"/>
      <c r="S214" s="256"/>
      <c r="T214" s="41"/>
      <c r="U214" s="41"/>
      <c r="V214" s="41"/>
      <c r="W214" s="41"/>
      <c r="X214" s="41"/>
      <c r="Y214" s="41"/>
    </row>
    <row r="215" spans="1:29" s="39" customFormat="1" x14ac:dyDescent="0.3">
      <c r="K215" s="253"/>
      <c r="L215" s="257"/>
      <c r="M215" s="255"/>
      <c r="N215" s="256"/>
      <c r="O215" s="255"/>
      <c r="P215" s="256"/>
      <c r="Q215" s="256"/>
      <c r="R215" s="256"/>
      <c r="S215" s="256"/>
      <c r="T215" s="41"/>
      <c r="U215" s="41"/>
      <c r="V215" s="41"/>
      <c r="W215" s="41"/>
      <c r="X215" s="41"/>
      <c r="Y215" s="41"/>
    </row>
    <row r="216" spans="1:29" x14ac:dyDescent="0.3">
      <c r="K216" s="123"/>
      <c r="L216" s="123"/>
      <c r="M216" s="123"/>
      <c r="N216" s="258"/>
      <c r="O216" s="123"/>
      <c r="P216" s="123"/>
      <c r="Q216" s="123"/>
      <c r="R216" s="123"/>
      <c r="S216" s="123"/>
      <c r="T216" s="123"/>
      <c r="U216" s="123"/>
      <c r="V216" s="123"/>
      <c r="AC216" s="9"/>
    </row>
    <row r="217" spans="1:29" x14ac:dyDescent="0.3">
      <c r="A217" s="861"/>
      <c r="B217" s="9" t="s">
        <v>2042</v>
      </c>
      <c r="N217" s="9"/>
      <c r="AC217" s="9"/>
    </row>
    <row r="218" spans="1:29" x14ac:dyDescent="0.3">
      <c r="A218" s="231"/>
      <c r="N218" s="9"/>
      <c r="AC218" s="9"/>
    </row>
    <row r="219" spans="1:29" x14ac:dyDescent="0.3">
      <c r="F219" s="905" t="s">
        <v>22</v>
      </c>
      <c r="G219" s="908" t="s">
        <v>1087</v>
      </c>
      <c r="H219" s="908"/>
      <c r="I219" s="895" t="s">
        <v>1088</v>
      </c>
      <c r="J219" s="896"/>
      <c r="K219" s="897"/>
      <c r="N219"/>
      <c r="O219"/>
      <c r="P219"/>
      <c r="Q219"/>
      <c r="R219"/>
      <c r="S219"/>
      <c r="AC219" s="9"/>
    </row>
    <row r="220" spans="1:29" ht="33" x14ac:dyDescent="0.3">
      <c r="F220" s="906"/>
      <c r="G220" s="153" t="s">
        <v>1085</v>
      </c>
      <c r="H220" s="153" t="s">
        <v>1086</v>
      </c>
      <c r="I220" s="155" t="s">
        <v>150</v>
      </c>
      <c r="J220" s="153" t="s">
        <v>1085</v>
      </c>
      <c r="K220" s="153" t="s">
        <v>1086</v>
      </c>
      <c r="N220"/>
      <c r="O220"/>
      <c r="P220"/>
      <c r="Q220"/>
      <c r="R220"/>
      <c r="S220"/>
      <c r="AC220" s="9"/>
    </row>
    <row r="221" spans="1:29" x14ac:dyDescent="0.3">
      <c r="F221" s="50" t="s">
        <v>1647</v>
      </c>
      <c r="G221" s="259">
        <f>J221/I221</f>
        <v>0.77603583426651734</v>
      </c>
      <c r="H221" s="259">
        <f>K221/I221</f>
        <v>0.22396416573348266</v>
      </c>
      <c r="I221" s="166">
        <v>4465</v>
      </c>
      <c r="J221" s="147">
        <v>3465</v>
      </c>
      <c r="K221" s="147">
        <f>I221-J221</f>
        <v>1000</v>
      </c>
      <c r="N221" s="367"/>
      <c r="O221" s="368"/>
      <c r="P221" s="368"/>
      <c r="Q221"/>
      <c r="R221"/>
      <c r="S221"/>
      <c r="AC221" s="9"/>
    </row>
    <row r="222" spans="1:29" x14ac:dyDescent="0.3">
      <c r="F222" s="50" t="s">
        <v>1648</v>
      </c>
      <c r="G222" s="259">
        <f t="shared" ref="G222:G244" si="7">J222/I222</f>
        <v>0.75861238255841967</v>
      </c>
      <c r="H222" s="259">
        <f t="shared" ref="H222:H244" si="8">K222/I222</f>
        <v>0.24138761744158035</v>
      </c>
      <c r="I222" s="166">
        <v>4151</v>
      </c>
      <c r="J222" s="147">
        <v>3149</v>
      </c>
      <c r="K222" s="147">
        <f t="shared" ref="K222:K244" si="9">I222-J222</f>
        <v>1002</v>
      </c>
      <c r="N222" s="367"/>
      <c r="O222" s="368"/>
      <c r="P222" s="368"/>
      <c r="Q222"/>
      <c r="R222"/>
      <c r="S222"/>
      <c r="AC222" s="9"/>
    </row>
    <row r="223" spans="1:29" x14ac:dyDescent="0.3">
      <c r="F223" s="50" t="s">
        <v>1649</v>
      </c>
      <c r="G223" s="259">
        <f t="shared" si="7"/>
        <v>0.72924947393032502</v>
      </c>
      <c r="H223" s="259">
        <f t="shared" si="8"/>
        <v>0.27075052606967498</v>
      </c>
      <c r="I223" s="166">
        <v>4277</v>
      </c>
      <c r="J223" s="147">
        <v>3119</v>
      </c>
      <c r="K223" s="147">
        <f t="shared" si="9"/>
        <v>1158</v>
      </c>
      <c r="N223" s="367"/>
      <c r="O223" s="368"/>
      <c r="P223" s="368"/>
      <c r="Q223"/>
      <c r="R223"/>
      <c r="S223"/>
      <c r="AC223" s="9"/>
    </row>
    <row r="224" spans="1:29" x14ac:dyDescent="0.3">
      <c r="F224" s="50" t="s">
        <v>1650</v>
      </c>
      <c r="G224" s="259">
        <f t="shared" si="7"/>
        <v>0.74043843283582089</v>
      </c>
      <c r="H224" s="259">
        <f t="shared" si="8"/>
        <v>0.25956156716417911</v>
      </c>
      <c r="I224" s="166">
        <v>4288</v>
      </c>
      <c r="J224" s="147">
        <v>3175</v>
      </c>
      <c r="K224" s="147">
        <f t="shared" si="9"/>
        <v>1113</v>
      </c>
      <c r="N224" s="367"/>
      <c r="O224" s="368"/>
      <c r="P224" s="368"/>
      <c r="Q224"/>
      <c r="R224"/>
      <c r="S224"/>
      <c r="AC224" s="9"/>
    </row>
    <row r="225" spans="2:29" x14ac:dyDescent="0.3">
      <c r="F225" s="50" t="s">
        <v>1651</v>
      </c>
      <c r="G225" s="259">
        <f t="shared" si="7"/>
        <v>0.76610919822921786</v>
      </c>
      <c r="H225" s="259">
        <f t="shared" si="8"/>
        <v>0.23389080177078209</v>
      </c>
      <c r="I225" s="166">
        <v>4066</v>
      </c>
      <c r="J225" s="147">
        <v>3115</v>
      </c>
      <c r="K225" s="147">
        <f t="shared" si="9"/>
        <v>951</v>
      </c>
      <c r="N225" s="367"/>
      <c r="O225" s="368"/>
      <c r="P225" s="368"/>
      <c r="Q225"/>
      <c r="R225"/>
      <c r="S225"/>
      <c r="AC225" s="9"/>
    </row>
    <row r="226" spans="2:29" x14ac:dyDescent="0.3">
      <c r="F226" s="50" t="s">
        <v>1652</v>
      </c>
      <c r="G226" s="259">
        <f t="shared" si="7"/>
        <v>0.77083333333333337</v>
      </c>
      <c r="H226" s="259">
        <f t="shared" si="8"/>
        <v>0.22916666666666666</v>
      </c>
      <c r="I226" s="166">
        <v>3888</v>
      </c>
      <c r="J226" s="147">
        <v>2997</v>
      </c>
      <c r="K226" s="147">
        <f t="shared" si="9"/>
        <v>891</v>
      </c>
      <c r="N226" s="367"/>
      <c r="O226" s="368"/>
      <c r="P226" s="368"/>
      <c r="Q226"/>
      <c r="R226"/>
      <c r="S226"/>
      <c r="AC226" s="9"/>
    </row>
    <row r="227" spans="2:29" x14ac:dyDescent="0.3">
      <c r="F227" s="50" t="s">
        <v>1653</v>
      </c>
      <c r="G227" s="259">
        <f t="shared" si="7"/>
        <v>0.76775226908702621</v>
      </c>
      <c r="H227" s="259">
        <f t="shared" si="8"/>
        <v>0.23224773091297385</v>
      </c>
      <c r="I227" s="166">
        <v>3746</v>
      </c>
      <c r="J227" s="147">
        <v>2876</v>
      </c>
      <c r="K227" s="147">
        <f t="shared" si="9"/>
        <v>870</v>
      </c>
      <c r="N227" s="367"/>
      <c r="O227" s="368"/>
      <c r="P227" s="368"/>
      <c r="Q227"/>
      <c r="R227"/>
      <c r="S227"/>
      <c r="AC227" s="9"/>
    </row>
    <row r="228" spans="2:29" x14ac:dyDescent="0.3">
      <c r="F228" s="50" t="s">
        <v>1654</v>
      </c>
      <c r="G228" s="259">
        <f t="shared" si="7"/>
        <v>0.76042565429968367</v>
      </c>
      <c r="H228" s="259">
        <f t="shared" si="8"/>
        <v>0.23957434570031635</v>
      </c>
      <c r="I228" s="166">
        <v>3477</v>
      </c>
      <c r="J228" s="147">
        <v>2644</v>
      </c>
      <c r="K228" s="147">
        <f t="shared" si="9"/>
        <v>833</v>
      </c>
      <c r="N228" s="367"/>
      <c r="O228" s="368"/>
      <c r="P228" s="368"/>
      <c r="Q228"/>
      <c r="R228"/>
      <c r="S228"/>
      <c r="AC228" s="9"/>
    </row>
    <row r="229" spans="2:29" x14ac:dyDescent="0.3">
      <c r="F229" s="50" t="s">
        <v>1655</v>
      </c>
      <c r="G229" s="259">
        <f t="shared" si="7"/>
        <v>0.76102502979737785</v>
      </c>
      <c r="H229" s="259">
        <f t="shared" si="8"/>
        <v>0.23897497020262218</v>
      </c>
      <c r="I229" s="166">
        <v>3356</v>
      </c>
      <c r="J229" s="147">
        <v>2554</v>
      </c>
      <c r="K229" s="147">
        <f t="shared" si="9"/>
        <v>802</v>
      </c>
      <c r="N229" s="367"/>
      <c r="O229" s="368"/>
      <c r="P229" s="368"/>
      <c r="Q229"/>
      <c r="R229"/>
      <c r="S229"/>
      <c r="AC229" s="9"/>
    </row>
    <row r="230" spans="2:29" x14ac:dyDescent="0.3">
      <c r="F230" s="50" t="s">
        <v>1656</v>
      </c>
      <c r="G230" s="259">
        <f t="shared" si="7"/>
        <v>0.72154531946508171</v>
      </c>
      <c r="H230" s="259">
        <f t="shared" si="8"/>
        <v>0.27845468053491829</v>
      </c>
      <c r="I230" s="166">
        <v>3365</v>
      </c>
      <c r="J230" s="147">
        <v>2428</v>
      </c>
      <c r="K230" s="147">
        <f t="shared" si="9"/>
        <v>937</v>
      </c>
      <c r="N230" s="367"/>
      <c r="O230" s="368"/>
      <c r="P230" s="368"/>
      <c r="Q230"/>
      <c r="R230"/>
      <c r="S230"/>
      <c r="AC230" s="9"/>
    </row>
    <row r="231" spans="2:29" x14ac:dyDescent="0.3">
      <c r="F231" s="50" t="s">
        <v>1657</v>
      </c>
      <c r="G231" s="259">
        <f t="shared" si="7"/>
        <v>0.73199635369188698</v>
      </c>
      <c r="H231" s="259">
        <f t="shared" si="8"/>
        <v>0.26800364630811302</v>
      </c>
      <c r="I231" s="166">
        <v>3291</v>
      </c>
      <c r="J231" s="170">
        <v>2409</v>
      </c>
      <c r="K231" s="147">
        <f t="shared" si="9"/>
        <v>882</v>
      </c>
      <c r="N231" s="367"/>
      <c r="O231" s="368"/>
      <c r="P231" s="368"/>
      <c r="Q231"/>
      <c r="R231"/>
      <c r="S231"/>
      <c r="AC231" s="9"/>
    </row>
    <row r="232" spans="2:29" x14ac:dyDescent="0.3">
      <c r="F232" s="50" t="s">
        <v>1658</v>
      </c>
      <c r="G232" s="259">
        <f t="shared" si="7"/>
        <v>0.73955296404275994</v>
      </c>
      <c r="H232" s="259">
        <f t="shared" si="8"/>
        <v>0.26044703595724006</v>
      </c>
      <c r="I232" s="166">
        <v>3087</v>
      </c>
      <c r="J232" s="541">
        <v>2283</v>
      </c>
      <c r="K232" s="147">
        <f t="shared" si="9"/>
        <v>804</v>
      </c>
      <c r="N232" s="367"/>
      <c r="O232" s="368"/>
      <c r="P232" s="368"/>
      <c r="Q232"/>
      <c r="R232"/>
      <c r="S232"/>
      <c r="AC232" s="9"/>
    </row>
    <row r="233" spans="2:29" x14ac:dyDescent="0.3">
      <c r="F233" s="50" t="s">
        <v>2028</v>
      </c>
      <c r="G233" s="259">
        <f t="shared" si="7"/>
        <v>0.80086580086580084</v>
      </c>
      <c r="H233" s="259">
        <f t="shared" si="8"/>
        <v>0.19913419913419914</v>
      </c>
      <c r="I233" s="166">
        <v>2772</v>
      </c>
      <c r="J233" s="170">
        <v>2220</v>
      </c>
      <c r="K233" s="147">
        <f t="shared" si="9"/>
        <v>552</v>
      </c>
      <c r="N233" s="367"/>
      <c r="O233" s="368"/>
      <c r="P233" s="368"/>
      <c r="Q233"/>
      <c r="R233"/>
      <c r="S233"/>
      <c r="AC233" s="9"/>
    </row>
    <row r="234" spans="2:29" x14ac:dyDescent="0.3">
      <c r="F234" s="50" t="s">
        <v>2029</v>
      </c>
      <c r="G234" s="259">
        <f t="shared" si="7"/>
        <v>0.78687872763419486</v>
      </c>
      <c r="H234" s="259">
        <f t="shared" si="8"/>
        <v>0.21312127236580516</v>
      </c>
      <c r="I234" s="166">
        <v>2515</v>
      </c>
      <c r="J234" s="541">
        <v>1979</v>
      </c>
      <c r="K234" s="147">
        <f t="shared" si="9"/>
        <v>536</v>
      </c>
      <c r="N234" s="367"/>
      <c r="O234" s="368"/>
      <c r="P234" s="368"/>
      <c r="Q234"/>
      <c r="R234"/>
      <c r="S234"/>
      <c r="AC234" s="9"/>
    </row>
    <row r="235" spans="2:29" x14ac:dyDescent="0.3">
      <c r="F235" s="50" t="s">
        <v>2030</v>
      </c>
      <c r="G235" s="259">
        <f t="shared" si="7"/>
        <v>0.81653640477169886</v>
      </c>
      <c r="H235" s="259">
        <f t="shared" si="8"/>
        <v>0.18346359522830111</v>
      </c>
      <c r="I235" s="166">
        <v>2431</v>
      </c>
      <c r="J235" s="170">
        <v>1985</v>
      </c>
      <c r="K235" s="147">
        <f t="shared" si="9"/>
        <v>446</v>
      </c>
      <c r="N235" s="367"/>
      <c r="O235" s="368"/>
      <c r="P235" s="368"/>
      <c r="Q235"/>
      <c r="R235"/>
      <c r="S235"/>
      <c r="AC235" s="9"/>
    </row>
    <row r="236" spans="2:29" x14ac:dyDescent="0.3">
      <c r="B236" s="5" t="s">
        <v>90</v>
      </c>
      <c r="F236" s="50" t="s">
        <v>2031</v>
      </c>
      <c r="G236" s="259">
        <f t="shared" si="7"/>
        <v>0.80376569037656909</v>
      </c>
      <c r="H236" s="259">
        <f t="shared" si="8"/>
        <v>0.19623430962343097</v>
      </c>
      <c r="I236" s="166">
        <v>2390</v>
      </c>
      <c r="J236" s="170">
        <v>1921</v>
      </c>
      <c r="K236" s="147">
        <f t="shared" si="9"/>
        <v>469</v>
      </c>
      <c r="N236" s="367"/>
      <c r="O236" s="368"/>
      <c r="P236" s="368"/>
      <c r="Q236"/>
      <c r="R236"/>
      <c r="S236"/>
      <c r="AC236" s="9"/>
    </row>
    <row r="237" spans="2:29" x14ac:dyDescent="0.3">
      <c r="F237" s="50" t="s">
        <v>2032</v>
      </c>
      <c r="G237" s="259">
        <f t="shared" si="7"/>
        <v>0.81845112145577659</v>
      </c>
      <c r="H237" s="259">
        <f t="shared" si="8"/>
        <v>0.18154887854422344</v>
      </c>
      <c r="I237" s="166">
        <v>2363</v>
      </c>
      <c r="J237" s="170">
        <v>1934</v>
      </c>
      <c r="K237" s="147">
        <f t="shared" si="9"/>
        <v>429</v>
      </c>
      <c r="N237" s="367"/>
      <c r="O237" s="368"/>
      <c r="P237" s="368"/>
      <c r="Q237"/>
      <c r="R237"/>
      <c r="S237"/>
      <c r="AC237" s="9"/>
    </row>
    <row r="238" spans="2:29" x14ac:dyDescent="0.3">
      <c r="F238" s="50" t="s">
        <v>2033</v>
      </c>
      <c r="G238" s="259">
        <f t="shared" si="7"/>
        <v>0.77454991816693941</v>
      </c>
      <c r="H238" s="259">
        <f t="shared" si="8"/>
        <v>0.22545008183306056</v>
      </c>
      <c r="I238" s="166">
        <v>2444</v>
      </c>
      <c r="J238" s="170">
        <v>1893</v>
      </c>
      <c r="K238" s="147">
        <f t="shared" si="9"/>
        <v>551</v>
      </c>
      <c r="N238" s="367"/>
      <c r="O238" s="368"/>
      <c r="P238" s="368"/>
      <c r="Q238"/>
      <c r="R238"/>
      <c r="S238"/>
      <c r="AC238" s="9"/>
    </row>
    <row r="239" spans="2:29" x14ac:dyDescent="0.3">
      <c r="F239" s="50" t="s">
        <v>2034</v>
      </c>
      <c r="G239" s="259">
        <f t="shared" si="7"/>
        <v>0.80593424218123499</v>
      </c>
      <c r="H239" s="259">
        <f t="shared" si="8"/>
        <v>0.19406575781876503</v>
      </c>
      <c r="I239" s="166">
        <v>2494</v>
      </c>
      <c r="J239" s="170">
        <v>2010</v>
      </c>
      <c r="K239" s="147">
        <f t="shared" si="9"/>
        <v>484</v>
      </c>
      <c r="N239" s="367"/>
      <c r="O239" s="368"/>
      <c r="P239" s="368"/>
      <c r="Q239"/>
      <c r="R239"/>
      <c r="S239"/>
      <c r="AC239" s="9"/>
    </row>
    <row r="240" spans="2:29" x14ac:dyDescent="0.3">
      <c r="F240" s="50" t="s">
        <v>2035</v>
      </c>
      <c r="G240" s="259">
        <f t="shared" si="7"/>
        <v>0.69757174392935983</v>
      </c>
      <c r="H240" s="259">
        <f t="shared" si="8"/>
        <v>0.30242825607064017</v>
      </c>
      <c r="I240" s="166">
        <v>2718</v>
      </c>
      <c r="J240" s="170">
        <v>1896</v>
      </c>
      <c r="K240" s="147">
        <f t="shared" si="9"/>
        <v>822</v>
      </c>
      <c r="N240" s="367"/>
      <c r="O240" s="368"/>
      <c r="P240" s="368"/>
      <c r="Q240"/>
      <c r="R240"/>
      <c r="S240"/>
      <c r="AC240" s="9"/>
    </row>
    <row r="241" spans="1:29" x14ac:dyDescent="0.3">
      <c r="F241" s="50" t="s">
        <v>2036</v>
      </c>
      <c r="G241" s="259">
        <f t="shared" si="7"/>
        <v>0.75616732213085447</v>
      </c>
      <c r="H241" s="259">
        <f t="shared" si="8"/>
        <v>0.2438326778691455</v>
      </c>
      <c r="I241" s="166">
        <v>2797</v>
      </c>
      <c r="J241" s="170">
        <v>2115</v>
      </c>
      <c r="K241" s="147">
        <f t="shared" si="9"/>
        <v>682</v>
      </c>
      <c r="N241" s="367"/>
      <c r="O241" s="368"/>
      <c r="P241" s="368"/>
      <c r="Q241"/>
      <c r="R241"/>
      <c r="S241"/>
      <c r="AC241" s="9"/>
    </row>
    <row r="242" spans="1:29" x14ac:dyDescent="0.3">
      <c r="F242" s="50" t="s">
        <v>2037</v>
      </c>
      <c r="G242" s="259">
        <f t="shared" si="7"/>
        <v>0.76202006226219299</v>
      </c>
      <c r="H242" s="259">
        <f t="shared" si="8"/>
        <v>0.23797993773780698</v>
      </c>
      <c r="I242" s="166">
        <v>2891</v>
      </c>
      <c r="J242" s="170">
        <v>2203</v>
      </c>
      <c r="K242" s="147">
        <f t="shared" si="9"/>
        <v>688</v>
      </c>
      <c r="N242" s="367"/>
      <c r="O242" s="368"/>
      <c r="P242" s="368"/>
      <c r="Q242"/>
      <c r="R242"/>
      <c r="S242"/>
      <c r="W242" s="9"/>
    </row>
    <row r="243" spans="1:29" s="39" customFormat="1" x14ac:dyDescent="0.3">
      <c r="F243" s="50" t="s">
        <v>2038</v>
      </c>
      <c r="G243" s="259">
        <f t="shared" si="7"/>
        <v>0.77908937605396289</v>
      </c>
      <c r="H243" s="259">
        <f t="shared" si="8"/>
        <v>0.22091062394603711</v>
      </c>
      <c r="I243" s="166">
        <v>2965</v>
      </c>
      <c r="J243" s="170">
        <v>2310</v>
      </c>
      <c r="K243" s="147">
        <f t="shared" si="9"/>
        <v>655</v>
      </c>
      <c r="L243" s="3"/>
      <c r="N243" s="367"/>
      <c r="O243" s="368"/>
      <c r="P243" s="368"/>
      <c r="Q243"/>
      <c r="R243"/>
      <c r="S243"/>
      <c r="T243" s="41"/>
      <c r="U243" s="41"/>
      <c r="V243" s="41"/>
      <c r="W243" s="41"/>
      <c r="X243" s="41"/>
      <c r="Y243" s="41"/>
    </row>
    <row r="244" spans="1:29" s="39" customFormat="1" x14ac:dyDescent="0.3">
      <c r="F244" s="50" t="s">
        <v>2039</v>
      </c>
      <c r="G244" s="259">
        <f t="shared" si="7"/>
        <v>0.80668016194331982</v>
      </c>
      <c r="H244" s="259">
        <f t="shared" si="8"/>
        <v>0.19331983805668015</v>
      </c>
      <c r="I244" s="166">
        <v>2964</v>
      </c>
      <c r="J244" s="170">
        <v>2391</v>
      </c>
      <c r="K244" s="147">
        <f t="shared" si="9"/>
        <v>573</v>
      </c>
      <c r="L244" s="3"/>
      <c r="N244" s="367"/>
      <c r="O244" s="368"/>
      <c r="P244" s="368"/>
      <c r="Q244"/>
      <c r="R244"/>
      <c r="S244"/>
      <c r="T244" s="41"/>
      <c r="U244" s="41"/>
      <c r="V244" s="41"/>
      <c r="W244" s="41"/>
      <c r="X244" s="41"/>
      <c r="Y244" s="41"/>
    </row>
    <row r="245" spans="1:29" s="39" customFormat="1" x14ac:dyDescent="0.3">
      <c r="G245" s="43"/>
      <c r="H245" s="43"/>
      <c r="I245" s="43"/>
      <c r="J245" s="43"/>
      <c r="K245" s="43"/>
      <c r="N245"/>
      <c r="O245"/>
      <c r="P245"/>
      <c r="Q245"/>
      <c r="R245"/>
      <c r="S245"/>
      <c r="T245" s="41"/>
      <c r="U245" s="41"/>
      <c r="V245" s="41"/>
      <c r="W245" s="41"/>
      <c r="X245" s="41"/>
      <c r="Y245" s="41"/>
    </row>
    <row r="246" spans="1:29" s="39" customFormat="1" x14ac:dyDescent="0.3">
      <c r="A246" s="861"/>
      <c r="B246" s="43" t="s">
        <v>2043</v>
      </c>
      <c r="G246" s="43"/>
      <c r="H246" s="43"/>
      <c r="I246" s="43"/>
      <c r="J246" s="43"/>
      <c r="K246" s="43"/>
      <c r="N246"/>
      <c r="O246"/>
      <c r="P246"/>
      <c r="Q246"/>
      <c r="R246" s="368"/>
      <c r="S246" s="368"/>
      <c r="T246" s="41"/>
      <c r="U246" s="41"/>
      <c r="V246" s="41"/>
      <c r="W246" s="41"/>
      <c r="X246" s="41"/>
      <c r="Y246" s="41"/>
    </row>
    <row r="247" spans="1:29" s="39" customFormat="1" x14ac:dyDescent="0.3">
      <c r="A247" s="401"/>
      <c r="F247" s="564"/>
      <c r="G247" s="564"/>
      <c r="H247" s="43"/>
      <c r="I247" s="43"/>
      <c r="J247" s="43"/>
      <c r="K247" s="43"/>
      <c r="N247"/>
      <c r="O247"/>
      <c r="P247"/>
      <c r="Q247"/>
      <c r="R247" s="368"/>
      <c r="S247" s="368"/>
      <c r="T247" s="41"/>
      <c r="U247" s="41"/>
      <c r="V247" s="41"/>
      <c r="W247" s="41"/>
      <c r="X247" s="41"/>
      <c r="Y247" s="41"/>
    </row>
    <row r="248" spans="1:29" s="39" customFormat="1" x14ac:dyDescent="0.3">
      <c r="F248" s="48"/>
      <c r="G248" s="34">
        <v>2020</v>
      </c>
      <c r="H248" s="34">
        <v>2021</v>
      </c>
      <c r="I248" s="43"/>
      <c r="J248" s="43"/>
      <c r="K248" s="43"/>
      <c r="N248"/>
      <c r="O248"/>
      <c r="P248"/>
      <c r="Q248"/>
      <c r="R248" s="368"/>
      <c r="S248" s="368"/>
      <c r="T248" s="41"/>
      <c r="U248" s="41"/>
      <c r="V248" s="41"/>
      <c r="W248" s="41"/>
      <c r="X248" s="41"/>
      <c r="Y248" s="41"/>
    </row>
    <row r="249" spans="1:29" s="39" customFormat="1" x14ac:dyDescent="0.3">
      <c r="F249" s="49" t="s">
        <v>92</v>
      </c>
      <c r="G249" s="170">
        <v>499918</v>
      </c>
      <c r="H249" s="170">
        <v>497038</v>
      </c>
      <c r="I249" s="43"/>
      <c r="J249" s="43"/>
      <c r="K249" s="43"/>
      <c r="N249"/>
      <c r="O249"/>
      <c r="P249"/>
      <c r="Q249"/>
      <c r="R249" s="368"/>
      <c r="S249" s="368"/>
      <c r="T249" s="41"/>
      <c r="U249" s="41"/>
      <c r="V249" s="41"/>
      <c r="W249" s="41"/>
      <c r="X249" s="41"/>
      <c r="Y249" s="41"/>
    </row>
    <row r="250" spans="1:29" s="39" customFormat="1" x14ac:dyDescent="0.3">
      <c r="F250" s="49" t="s">
        <v>93</v>
      </c>
      <c r="G250" s="170">
        <v>501463</v>
      </c>
      <c r="H250" s="170">
        <v>507053</v>
      </c>
      <c r="I250" s="43"/>
      <c r="J250" s="43"/>
      <c r="K250" s="43"/>
      <c r="N250"/>
      <c r="O250"/>
      <c r="P250"/>
      <c r="Q250"/>
      <c r="R250" s="368"/>
      <c r="S250" s="368"/>
      <c r="T250" s="41"/>
      <c r="U250" s="41"/>
      <c r="V250" s="41"/>
      <c r="W250" s="41"/>
      <c r="X250" s="41"/>
      <c r="Y250" s="41"/>
    </row>
    <row r="251" spans="1:29" s="39" customFormat="1" x14ac:dyDescent="0.3">
      <c r="F251" s="49" t="s">
        <v>94</v>
      </c>
      <c r="G251" s="170">
        <v>501574</v>
      </c>
      <c r="H251" s="170">
        <v>508941</v>
      </c>
      <c r="I251" s="43"/>
      <c r="J251" s="43"/>
      <c r="K251" s="43"/>
      <c r="N251"/>
      <c r="O251"/>
      <c r="P251"/>
      <c r="Q251"/>
      <c r="R251" s="368"/>
      <c r="S251" s="368"/>
      <c r="T251" s="41"/>
      <c r="U251" s="41"/>
      <c r="V251" s="41"/>
      <c r="W251" s="41"/>
      <c r="X251" s="41"/>
      <c r="Y251" s="41"/>
    </row>
    <row r="252" spans="1:29" s="39" customFormat="1" x14ac:dyDescent="0.3">
      <c r="F252" s="49" t="s">
        <v>95</v>
      </c>
      <c r="G252" s="170">
        <v>501586</v>
      </c>
      <c r="H252" s="170">
        <v>509164</v>
      </c>
      <c r="K252" s="3"/>
      <c r="L252" s="3"/>
      <c r="M252" s="3"/>
      <c r="N252"/>
      <c r="O252"/>
      <c r="P252"/>
      <c r="Q252"/>
      <c r="R252" s="368"/>
      <c r="S252" s="368"/>
      <c r="T252" s="41"/>
      <c r="U252" s="41"/>
      <c r="V252" s="41"/>
      <c r="W252" s="41"/>
      <c r="X252" s="41"/>
      <c r="Y252" s="41"/>
    </row>
    <row r="253" spans="1:29" s="39" customFormat="1" x14ac:dyDescent="0.3">
      <c r="F253" s="49" t="s">
        <v>96</v>
      </c>
      <c r="G253" s="170">
        <v>501587</v>
      </c>
      <c r="H253" s="170">
        <v>509286</v>
      </c>
      <c r="K253" s="3"/>
      <c r="L253" s="3"/>
      <c r="M253" s="3"/>
      <c r="N253"/>
      <c r="O253"/>
      <c r="P253"/>
      <c r="Q253"/>
      <c r="R253" s="368"/>
      <c r="S253" s="368"/>
      <c r="T253" s="41"/>
      <c r="U253" s="41"/>
      <c r="V253" s="41"/>
      <c r="W253" s="41"/>
      <c r="X253" s="41"/>
      <c r="Y253" s="41"/>
    </row>
    <row r="254" spans="1:29" s="39" customFormat="1" x14ac:dyDescent="0.3">
      <c r="F254" s="49" t="s">
        <v>97</v>
      </c>
      <c r="G254" s="170">
        <v>501606</v>
      </c>
      <c r="H254" s="170">
        <v>509411</v>
      </c>
      <c r="L254" s="564"/>
      <c r="M254" s="564"/>
      <c r="N254"/>
      <c r="O254"/>
      <c r="P254"/>
      <c r="Q254"/>
      <c r="R254" s="368"/>
      <c r="S254" s="368"/>
      <c r="T254" s="41"/>
      <c r="U254" s="41"/>
      <c r="V254" s="41"/>
      <c r="W254" s="41"/>
      <c r="X254" s="41"/>
      <c r="Y254" s="41"/>
    </row>
    <row r="255" spans="1:29" s="39" customFormat="1" x14ac:dyDescent="0.3">
      <c r="F255" s="49" t="s">
        <v>98</v>
      </c>
      <c r="G255" s="170">
        <v>57491</v>
      </c>
      <c r="H255" s="170">
        <v>57891</v>
      </c>
      <c r="L255" s="565"/>
      <c r="M255" s="565"/>
      <c r="N255"/>
      <c r="O255"/>
      <c r="P255"/>
      <c r="Q255"/>
      <c r="R255" s="368"/>
      <c r="S255" s="368"/>
      <c r="T255" s="41"/>
      <c r="U255" s="41"/>
      <c r="V255" s="41"/>
      <c r="W255" s="41"/>
      <c r="X255" s="41"/>
      <c r="Y255" s="41"/>
    </row>
    <row r="256" spans="1:29" s="39" customFormat="1" x14ac:dyDescent="0.3">
      <c r="F256" s="49" t="s">
        <v>99</v>
      </c>
      <c r="G256" s="170">
        <v>57489</v>
      </c>
      <c r="H256" s="170">
        <v>58431</v>
      </c>
      <c r="L256" s="565"/>
      <c r="M256" s="565"/>
      <c r="N256"/>
      <c r="O256"/>
      <c r="P256"/>
      <c r="Q256"/>
      <c r="R256" s="368"/>
      <c r="S256" s="368"/>
      <c r="T256" s="41"/>
      <c r="U256" s="41"/>
      <c r="V256" s="41"/>
      <c r="W256" s="41"/>
      <c r="X256" s="41"/>
      <c r="Y256" s="41"/>
    </row>
    <row r="257" spans="1:25" s="39" customFormat="1" x14ac:dyDescent="0.3">
      <c r="F257" s="49" t="s">
        <v>100</v>
      </c>
      <c r="G257" s="170">
        <v>517376</v>
      </c>
      <c r="H257" s="170">
        <v>92237</v>
      </c>
      <c r="L257" s="565"/>
      <c r="M257" s="565"/>
      <c r="N257"/>
      <c r="O257"/>
      <c r="P257"/>
      <c r="Q257"/>
      <c r="R257" s="368"/>
      <c r="S257" s="368"/>
      <c r="T257" s="41"/>
      <c r="U257" s="41"/>
      <c r="V257" s="41"/>
      <c r="W257" s="41"/>
      <c r="X257" s="41"/>
      <c r="Y257" s="41"/>
    </row>
    <row r="258" spans="1:25" s="39" customFormat="1" x14ac:dyDescent="0.3">
      <c r="F258" s="49" t="s">
        <v>101</v>
      </c>
      <c r="G258" s="170">
        <v>517585</v>
      </c>
      <c r="H258" s="170">
        <v>95150</v>
      </c>
      <c r="L258" s="565"/>
      <c r="M258" s="565"/>
      <c r="N258"/>
      <c r="O258"/>
      <c r="P258"/>
      <c r="Q258"/>
      <c r="R258" s="368"/>
      <c r="S258" s="368"/>
      <c r="T258" s="41"/>
      <c r="U258" s="41"/>
      <c r="V258" s="41"/>
      <c r="W258" s="41"/>
      <c r="X258" s="41"/>
      <c r="Y258" s="41"/>
    </row>
    <row r="259" spans="1:25" s="39" customFormat="1" x14ac:dyDescent="0.3">
      <c r="F259" s="49" t="s">
        <v>102</v>
      </c>
      <c r="G259" s="170">
        <v>517697</v>
      </c>
      <c r="H259" s="170">
        <v>95613</v>
      </c>
      <c r="L259" s="565"/>
      <c r="M259" s="565"/>
      <c r="N259"/>
      <c r="O259"/>
      <c r="P259"/>
      <c r="Q259"/>
      <c r="R259" s="368"/>
      <c r="S259" s="368"/>
      <c r="T259" s="41"/>
      <c r="U259" s="41"/>
      <c r="V259" s="41"/>
      <c r="W259" s="41"/>
      <c r="X259" s="41"/>
      <c r="Y259" s="41"/>
    </row>
    <row r="260" spans="1:25" s="39" customFormat="1" x14ac:dyDescent="0.3">
      <c r="F260" s="49" t="s">
        <v>103</v>
      </c>
      <c r="G260" s="170">
        <v>517730</v>
      </c>
      <c r="H260" s="170">
        <v>94346</v>
      </c>
      <c r="L260" s="565"/>
      <c r="M260" s="565"/>
      <c r="N260"/>
      <c r="O260"/>
      <c r="P260"/>
      <c r="Q260"/>
      <c r="R260" s="368"/>
      <c r="S260" s="368"/>
      <c r="T260" s="41"/>
      <c r="U260" s="41"/>
      <c r="V260" s="41"/>
      <c r="W260" s="41"/>
      <c r="X260" s="41"/>
      <c r="Y260" s="41"/>
    </row>
    <row r="261" spans="1:25" s="39" customFormat="1" x14ac:dyDescent="0.3">
      <c r="F261" s="566"/>
      <c r="G261" s="565"/>
      <c r="H261" s="43"/>
      <c r="L261" s="565"/>
      <c r="M261" s="565"/>
      <c r="N261"/>
      <c r="O261"/>
      <c r="P261"/>
      <c r="Q261"/>
      <c r="R261" s="368"/>
      <c r="S261" s="368"/>
      <c r="T261" s="41"/>
      <c r="U261" s="41"/>
      <c r="V261" s="41"/>
      <c r="W261" s="41"/>
      <c r="X261" s="41"/>
      <c r="Y261" s="41"/>
    </row>
    <row r="262" spans="1:25" s="39" customFormat="1" x14ac:dyDescent="0.3">
      <c r="F262" s="566"/>
      <c r="G262" s="565"/>
      <c r="H262" s="43"/>
      <c r="L262" s="565"/>
      <c r="M262" s="565"/>
      <c r="N262"/>
      <c r="O262"/>
      <c r="P262"/>
      <c r="Q262"/>
      <c r="R262" s="368"/>
      <c r="S262" s="368"/>
      <c r="T262" s="41"/>
      <c r="U262" s="41"/>
      <c r="V262" s="41"/>
      <c r="W262" s="41"/>
      <c r="X262" s="41"/>
      <c r="Y262" s="41"/>
    </row>
    <row r="263" spans="1:25" s="39" customFormat="1" x14ac:dyDescent="0.3">
      <c r="B263" s="5" t="s">
        <v>90</v>
      </c>
      <c r="F263" s="566"/>
      <c r="G263" s="565"/>
      <c r="H263" s="43"/>
      <c r="L263" s="565"/>
      <c r="M263" s="565"/>
      <c r="N263"/>
      <c r="O263"/>
      <c r="P263"/>
      <c r="Q263"/>
      <c r="R263" s="368"/>
      <c r="S263" s="368"/>
      <c r="T263" s="41"/>
      <c r="U263" s="41"/>
      <c r="V263" s="41"/>
      <c r="W263" s="41"/>
      <c r="X263" s="41"/>
      <c r="Y263" s="41"/>
    </row>
    <row r="264" spans="1:25" s="39" customFormat="1" x14ac:dyDescent="0.3">
      <c r="F264" s="566"/>
      <c r="G264" s="565"/>
      <c r="H264" s="43"/>
      <c r="L264" s="565"/>
      <c r="M264" s="565"/>
      <c r="N264"/>
      <c r="O264"/>
      <c r="P264"/>
      <c r="Q264"/>
      <c r="R264" s="368"/>
      <c r="S264" s="368"/>
      <c r="T264" s="41"/>
      <c r="U264" s="41"/>
      <c r="V264" s="41"/>
      <c r="W264" s="41"/>
      <c r="X264" s="41"/>
      <c r="Y264" s="41"/>
    </row>
    <row r="265" spans="1:25" s="43" customFormat="1" x14ac:dyDescent="0.3">
      <c r="A265" s="98"/>
      <c r="B265" s="51"/>
      <c r="C265" s="51"/>
      <c r="D265" s="51"/>
      <c r="E265" s="51"/>
      <c r="F265" s="52"/>
      <c r="I265" s="565"/>
      <c r="J265" s="565"/>
      <c r="K265" s="565"/>
      <c r="L265" s="565"/>
      <c r="M265" s="565"/>
    </row>
    <row r="266" spans="1:25" s="39" customFormat="1" ht="49.5" x14ac:dyDescent="0.3">
      <c r="A266" s="861"/>
      <c r="B266" s="9" t="s">
        <v>2046</v>
      </c>
      <c r="C266" s="3"/>
      <c r="F266" s="13"/>
      <c r="G266" s="798" t="s">
        <v>2044</v>
      </c>
      <c r="H266" s="153" t="s">
        <v>2045</v>
      </c>
      <c r="I266" s="565"/>
      <c r="J266" s="565"/>
      <c r="K266" s="565"/>
      <c r="L266" s="565"/>
      <c r="M266" s="565"/>
      <c r="N266" s="45"/>
      <c r="O266" s="45"/>
      <c r="P266" s="45"/>
      <c r="Q266" s="47"/>
    </row>
    <row r="267" spans="1:25" s="39" customFormat="1" x14ac:dyDescent="0.3">
      <c r="B267" s="3"/>
      <c r="C267" s="3"/>
      <c r="F267" s="15" t="s">
        <v>156</v>
      </c>
      <c r="G267" s="157">
        <v>43955.4</v>
      </c>
      <c r="H267" s="157">
        <v>136</v>
      </c>
      <c r="I267" s="565"/>
      <c r="J267" s="565"/>
      <c r="K267" s="565"/>
      <c r="L267" s="565"/>
      <c r="M267" s="565"/>
      <c r="N267" s="41"/>
      <c r="O267" s="41"/>
      <c r="P267" s="41"/>
      <c r="Q267" s="47"/>
    </row>
    <row r="268" spans="1:25" s="39" customFormat="1" x14ac:dyDescent="0.3">
      <c r="B268" s="3"/>
      <c r="C268" s="3"/>
      <c r="F268" s="15" t="s">
        <v>157</v>
      </c>
      <c r="G268" s="157">
        <v>31961.1</v>
      </c>
      <c r="H268" s="157">
        <v>317</v>
      </c>
      <c r="I268" s="565"/>
      <c r="J268" s="565"/>
      <c r="K268" s="565"/>
      <c r="L268" s="565"/>
      <c r="M268" s="565"/>
      <c r="N268" s="41"/>
      <c r="O268" s="41"/>
      <c r="P268" s="41"/>
      <c r="Q268" s="47"/>
    </row>
    <row r="269" spans="1:25" s="39" customFormat="1" x14ac:dyDescent="0.3">
      <c r="B269" s="3"/>
      <c r="C269" s="3"/>
      <c r="F269" s="15" t="s">
        <v>158</v>
      </c>
      <c r="G269" s="157">
        <v>30988.9</v>
      </c>
      <c r="H269" s="157">
        <v>272.5</v>
      </c>
      <c r="I269" s="565"/>
      <c r="J269" s="565"/>
      <c r="K269" s="565"/>
      <c r="L269" s="565"/>
      <c r="M269" s="565"/>
      <c r="N269" s="3"/>
      <c r="O269" s="3"/>
      <c r="P269" s="3"/>
      <c r="Q269" s="3"/>
    </row>
    <row r="270" spans="1:25" x14ac:dyDescent="0.3">
      <c r="F270" s="15" t="s">
        <v>159</v>
      </c>
      <c r="G270" s="157">
        <v>37949.300000000003</v>
      </c>
      <c r="H270" s="157">
        <v>1220.5</v>
      </c>
      <c r="I270" s="565"/>
      <c r="J270" s="565"/>
      <c r="K270" s="565"/>
      <c r="L270" s="565"/>
      <c r="M270" s="565"/>
    </row>
    <row r="271" spans="1:25" x14ac:dyDescent="0.3">
      <c r="F271" s="15" t="s">
        <v>160</v>
      </c>
      <c r="G271" s="157">
        <v>43651.199999999997</v>
      </c>
      <c r="H271" s="157">
        <v>543.5</v>
      </c>
      <c r="I271" s="43"/>
      <c r="J271" s="43"/>
      <c r="K271" s="43"/>
      <c r="L271" s="43"/>
      <c r="M271" s="43"/>
    </row>
    <row r="272" spans="1:25" x14ac:dyDescent="0.3">
      <c r="F272" s="15" t="s">
        <v>161</v>
      </c>
      <c r="G272" s="157">
        <v>40203.199999999997</v>
      </c>
      <c r="H272" s="157">
        <v>6493.5</v>
      </c>
    </row>
    <row r="273" spans="2:11" x14ac:dyDescent="0.3">
      <c r="F273" s="15" t="s">
        <v>162</v>
      </c>
      <c r="G273" s="157">
        <v>64884.3</v>
      </c>
      <c r="H273" s="157">
        <v>11543</v>
      </c>
    </row>
    <row r="274" spans="2:11" x14ac:dyDescent="0.3">
      <c r="F274" s="15" t="s">
        <v>163</v>
      </c>
      <c r="G274" s="157">
        <v>59826.7</v>
      </c>
      <c r="H274" s="157">
        <v>9441</v>
      </c>
    </row>
    <row r="278" spans="2:11" x14ac:dyDescent="0.3">
      <c r="D278" s="23"/>
      <c r="E278" s="23"/>
      <c r="F278" s="23"/>
      <c r="G278" s="23"/>
      <c r="H278" s="23"/>
      <c r="I278" s="23"/>
      <c r="J278" s="23"/>
      <c r="K278" s="23"/>
    </row>
    <row r="288" spans="2:11" x14ac:dyDescent="0.3">
      <c r="B288" s="5" t="s">
        <v>90</v>
      </c>
    </row>
    <row r="290" spans="1:2" x14ac:dyDescent="0.3">
      <c r="A290" s="861"/>
      <c r="B290" s="9" t="s">
        <v>2047</v>
      </c>
    </row>
    <row r="307" spans="1:7" x14ac:dyDescent="0.3">
      <c r="B307" s="5" t="s">
        <v>90</v>
      </c>
    </row>
    <row r="308" spans="1:7" x14ac:dyDescent="0.3">
      <c r="A308" s="577"/>
    </row>
    <row r="309" spans="1:7" x14ac:dyDescent="0.3">
      <c r="A309" s="577"/>
    </row>
    <row r="310" spans="1:7" x14ac:dyDescent="0.3">
      <c r="A310" s="861"/>
      <c r="B310" s="9" t="s">
        <v>1732</v>
      </c>
    </row>
    <row r="312" spans="1:7" x14ac:dyDescent="0.3">
      <c r="F312" s="13" t="s">
        <v>1121</v>
      </c>
      <c r="G312" s="13" t="s">
        <v>1669</v>
      </c>
    </row>
    <row r="313" spans="1:7" x14ac:dyDescent="0.3">
      <c r="F313" s="13" t="s">
        <v>1659</v>
      </c>
      <c r="G313" s="95">
        <v>149.57142857142858</v>
      </c>
    </row>
    <row r="314" spans="1:7" x14ac:dyDescent="0.3">
      <c r="F314" s="13" t="s">
        <v>1660</v>
      </c>
      <c r="G314" s="95">
        <v>3243.1428571428573</v>
      </c>
    </row>
    <row r="315" spans="1:7" x14ac:dyDescent="0.3">
      <c r="F315" s="13" t="s">
        <v>1661</v>
      </c>
      <c r="G315" s="95">
        <v>3423.1428571428573</v>
      </c>
    </row>
    <row r="316" spans="1:7" x14ac:dyDescent="0.3">
      <c r="F316" s="13" t="s">
        <v>1662</v>
      </c>
      <c r="G316" s="95">
        <v>3004.2857142857142</v>
      </c>
    </row>
    <row r="317" spans="1:7" x14ac:dyDescent="0.3">
      <c r="F317" s="13" t="s">
        <v>1663</v>
      </c>
      <c r="G317" s="95">
        <v>2943.5714285714284</v>
      </c>
    </row>
    <row r="318" spans="1:7" x14ac:dyDescent="0.3">
      <c r="F318" s="13" t="s">
        <v>1664</v>
      </c>
      <c r="G318" s="95">
        <v>2763.5714285714284</v>
      </c>
    </row>
    <row r="319" spans="1:7" x14ac:dyDescent="0.3">
      <c r="F319" s="13" t="s">
        <v>1665</v>
      </c>
      <c r="G319" s="95">
        <v>2594.1428571428573</v>
      </c>
    </row>
    <row r="320" spans="1:7" x14ac:dyDescent="0.3">
      <c r="F320" s="13" t="s">
        <v>1666</v>
      </c>
      <c r="G320" s="95">
        <v>2071.2857142857142</v>
      </c>
    </row>
    <row r="321" spans="1:7" x14ac:dyDescent="0.3">
      <c r="F321" s="13" t="s">
        <v>1667</v>
      </c>
      <c r="G321" s="95">
        <v>1906.5714285714287</v>
      </c>
    </row>
    <row r="322" spans="1:7" x14ac:dyDescent="0.3">
      <c r="F322" s="13" t="s">
        <v>1668</v>
      </c>
      <c r="G322" s="95">
        <v>954.42857142857144</v>
      </c>
    </row>
    <row r="327" spans="1:7" x14ac:dyDescent="0.3">
      <c r="B327" s="5" t="s">
        <v>90</v>
      </c>
    </row>
    <row r="328" spans="1:7" x14ac:dyDescent="0.3">
      <c r="A328" s="577"/>
    </row>
    <row r="329" spans="1:7" x14ac:dyDescent="0.3">
      <c r="A329" s="861"/>
      <c r="B329" s="9" t="s">
        <v>1733</v>
      </c>
    </row>
    <row r="330" spans="1:7" x14ac:dyDescent="0.3">
      <c r="F330" s="13" t="s">
        <v>167</v>
      </c>
      <c r="G330" s="13" t="s">
        <v>1669</v>
      </c>
    </row>
    <row r="331" spans="1:7" x14ac:dyDescent="0.3">
      <c r="F331" s="13" t="s">
        <v>156</v>
      </c>
      <c r="G331" s="539">
        <v>1695.8571428571429</v>
      </c>
    </row>
    <row r="332" spans="1:7" x14ac:dyDescent="0.3">
      <c r="F332" s="13" t="s">
        <v>157</v>
      </c>
      <c r="G332" s="539">
        <v>1321.2857142857142</v>
      </c>
    </row>
    <row r="333" spans="1:7" x14ac:dyDescent="0.3">
      <c r="F333" s="13" t="s">
        <v>158</v>
      </c>
      <c r="G333" s="539">
        <v>2138.1428571428573</v>
      </c>
    </row>
    <row r="334" spans="1:7" x14ac:dyDescent="0.3">
      <c r="F334" s="13" t="s">
        <v>159</v>
      </c>
      <c r="G334" s="539">
        <v>2267</v>
      </c>
    </row>
    <row r="335" spans="1:7" x14ac:dyDescent="0.3">
      <c r="F335" s="13" t="s">
        <v>160</v>
      </c>
      <c r="G335" s="539">
        <v>3394</v>
      </c>
    </row>
    <row r="336" spans="1:7" x14ac:dyDescent="0.3">
      <c r="F336" s="13" t="s">
        <v>161</v>
      </c>
      <c r="G336" s="539">
        <v>3140.1428571428573</v>
      </c>
    </row>
    <row r="337" spans="1:7" x14ac:dyDescent="0.3">
      <c r="F337" s="13" t="s">
        <v>162</v>
      </c>
      <c r="G337" s="539">
        <v>5701.1428571428569</v>
      </c>
    </row>
    <row r="338" spans="1:7" x14ac:dyDescent="0.3">
      <c r="F338" s="13" t="s">
        <v>163</v>
      </c>
      <c r="G338" s="539">
        <v>3396.1428571428573</v>
      </c>
    </row>
    <row r="347" spans="1:7" x14ac:dyDescent="0.3">
      <c r="B347" s="5" t="s">
        <v>90</v>
      </c>
    </row>
    <row r="349" spans="1:7" x14ac:dyDescent="0.3">
      <c r="A349" s="123"/>
      <c r="B349" s="123"/>
      <c r="C349" s="123"/>
      <c r="D349" s="123"/>
      <c r="E349" s="123"/>
      <c r="F349" s="123"/>
      <c r="G349" s="123"/>
    </row>
    <row r="350" spans="1:7" x14ac:dyDescent="0.3">
      <c r="A350" s="123"/>
      <c r="B350" s="123"/>
      <c r="C350" s="123"/>
      <c r="D350" s="123"/>
      <c r="E350" s="123"/>
      <c r="F350" s="123"/>
      <c r="G350" s="123"/>
    </row>
    <row r="351" spans="1:7" x14ac:dyDescent="0.3">
      <c r="A351" s="123"/>
      <c r="B351" s="123"/>
      <c r="C351" s="123"/>
      <c r="D351" s="123"/>
      <c r="E351" s="123"/>
      <c r="F351" s="123"/>
      <c r="G351" s="123"/>
    </row>
    <row r="352" spans="1:7" ht="18.75" x14ac:dyDescent="0.3">
      <c r="A352" s="672"/>
      <c r="B352" s="910"/>
      <c r="C352" s="910"/>
      <c r="D352" s="910"/>
      <c r="E352" s="673"/>
      <c r="F352" s="673"/>
      <c r="G352" s="673"/>
    </row>
    <row r="353" spans="1:7" x14ac:dyDescent="0.3">
      <c r="A353" s="672"/>
      <c r="B353" s="673"/>
      <c r="C353" s="911"/>
      <c r="D353" s="911"/>
      <c r="E353" s="673"/>
      <c r="F353" s="673"/>
      <c r="G353" s="673"/>
    </row>
    <row r="354" spans="1:7" x14ac:dyDescent="0.3">
      <c r="A354" s="123"/>
      <c r="B354" s="673"/>
      <c r="C354" s="673"/>
      <c r="D354" s="674"/>
      <c r="E354" s="673"/>
      <c r="F354" s="673"/>
      <c r="G354" s="673"/>
    </row>
    <row r="355" spans="1:7" x14ac:dyDescent="0.3">
      <c r="A355" s="123"/>
      <c r="B355" s="912"/>
      <c r="C355" s="912"/>
      <c r="D355" s="912"/>
      <c r="E355" s="673"/>
      <c r="F355" s="673"/>
      <c r="G355" s="673"/>
    </row>
    <row r="356" spans="1:7" x14ac:dyDescent="0.3">
      <c r="A356" s="123"/>
      <c r="B356" s="675"/>
      <c r="C356" s="676"/>
      <c r="D356" s="676"/>
      <c r="E356" s="673"/>
      <c r="F356" s="673"/>
      <c r="G356" s="673"/>
    </row>
    <row r="357" spans="1:7" x14ac:dyDescent="0.3">
      <c r="A357" s="123"/>
      <c r="B357" s="677"/>
      <c r="C357" s="676"/>
      <c r="D357" s="676"/>
      <c r="E357" s="673"/>
      <c r="F357" s="673"/>
      <c r="G357" s="673"/>
    </row>
    <row r="358" spans="1:7" x14ac:dyDescent="0.3">
      <c r="A358" s="123"/>
      <c r="B358" s="677"/>
      <c r="C358" s="676"/>
      <c r="D358" s="676"/>
      <c r="E358" s="673"/>
      <c r="F358" s="673"/>
      <c r="G358" s="673"/>
    </row>
    <row r="359" spans="1:7" x14ac:dyDescent="0.3">
      <c r="A359" s="123"/>
      <c r="B359" s="677"/>
      <c r="C359" s="676"/>
      <c r="D359" s="676"/>
      <c r="E359" s="673"/>
      <c r="F359" s="673"/>
      <c r="G359" s="673"/>
    </row>
    <row r="360" spans="1:7" x14ac:dyDescent="0.3">
      <c r="A360" s="123"/>
      <c r="B360" s="677"/>
      <c r="C360" s="676"/>
      <c r="D360" s="676"/>
      <c r="E360" s="673"/>
      <c r="F360" s="673"/>
      <c r="G360" s="673"/>
    </row>
    <row r="361" spans="1:7" x14ac:dyDescent="0.3">
      <c r="A361" s="123"/>
      <c r="B361" s="677"/>
      <c r="C361" s="676"/>
      <c r="D361" s="676"/>
      <c r="E361" s="673"/>
      <c r="F361" s="673"/>
      <c r="G361" s="673"/>
    </row>
    <row r="362" spans="1:7" x14ac:dyDescent="0.3">
      <c r="A362" s="123"/>
      <c r="B362" s="678"/>
      <c r="C362" s="679"/>
      <c r="D362" s="679"/>
      <c r="E362" s="673"/>
      <c r="F362" s="673"/>
      <c r="G362" s="673"/>
    </row>
    <row r="363" spans="1:7" x14ac:dyDescent="0.3">
      <c r="A363" s="123"/>
      <c r="B363" s="677"/>
      <c r="C363" s="676"/>
      <c r="D363" s="676"/>
      <c r="E363" s="673"/>
      <c r="F363" s="673"/>
      <c r="G363" s="673"/>
    </row>
    <row r="364" spans="1:7" x14ac:dyDescent="0.3">
      <c r="A364" s="123"/>
      <c r="B364" s="677"/>
      <c r="C364" s="676"/>
      <c r="D364" s="676"/>
      <c r="E364" s="673"/>
      <c r="F364" s="673"/>
      <c r="G364" s="673"/>
    </row>
    <row r="365" spans="1:7" x14ac:dyDescent="0.3">
      <c r="A365" s="123"/>
      <c r="B365" s="677"/>
      <c r="C365" s="676"/>
      <c r="D365" s="676"/>
      <c r="E365" s="673"/>
      <c r="F365" s="673"/>
      <c r="G365" s="673"/>
    </row>
    <row r="366" spans="1:7" x14ac:dyDescent="0.3">
      <c r="A366" s="123"/>
      <c r="B366" s="678"/>
      <c r="C366" s="679"/>
      <c r="D366" s="679"/>
      <c r="E366" s="673"/>
      <c r="F366" s="673"/>
      <c r="G366" s="673"/>
    </row>
    <row r="367" spans="1:7" x14ac:dyDescent="0.3">
      <c r="A367" s="123"/>
      <c r="B367" s="678"/>
      <c r="C367" s="679"/>
      <c r="D367" s="679"/>
      <c r="E367" s="673"/>
      <c r="F367" s="673"/>
      <c r="G367" s="673"/>
    </row>
    <row r="368" spans="1:7" x14ac:dyDescent="0.3">
      <c r="A368" s="123"/>
      <c r="B368" s="680"/>
      <c r="C368" s="681"/>
      <c r="D368" s="681"/>
      <c r="E368" s="673"/>
      <c r="F368" s="673"/>
      <c r="G368" s="673"/>
    </row>
    <row r="369" spans="1:7" x14ac:dyDescent="0.3">
      <c r="A369" s="123"/>
      <c r="B369" s="673"/>
      <c r="C369" s="256"/>
      <c r="D369" s="673"/>
      <c r="E369" s="673"/>
      <c r="F369" s="673"/>
      <c r="G369" s="673"/>
    </row>
    <row r="370" spans="1:7" x14ac:dyDescent="0.3">
      <c r="A370" s="123"/>
      <c r="B370" s="913"/>
      <c r="C370" s="913"/>
      <c r="D370" s="677"/>
      <c r="E370" s="673"/>
      <c r="F370" s="673"/>
      <c r="G370" s="673"/>
    </row>
    <row r="371" spans="1:7" x14ac:dyDescent="0.3">
      <c r="A371" s="123"/>
      <c r="B371" s="682"/>
      <c r="C371" s="683"/>
      <c r="D371" s="682"/>
      <c r="E371" s="673"/>
      <c r="F371" s="673"/>
      <c r="G371" s="673"/>
    </row>
    <row r="372" spans="1:7" x14ac:dyDescent="0.3">
      <c r="A372" s="123"/>
      <c r="B372" s="682"/>
      <c r="C372" s="683"/>
      <c r="D372" s="682"/>
      <c r="E372" s="673"/>
      <c r="F372" s="673"/>
      <c r="G372" s="673"/>
    </row>
    <row r="373" spans="1:7" x14ac:dyDescent="0.3">
      <c r="A373" s="123"/>
      <c r="B373" s="682"/>
      <c r="C373" s="683"/>
      <c r="D373" s="682"/>
      <c r="E373" s="673"/>
      <c r="F373" s="673"/>
      <c r="G373" s="673"/>
    </row>
    <row r="374" spans="1:7" x14ac:dyDescent="0.3">
      <c r="A374" s="123"/>
      <c r="B374" s="909"/>
      <c r="C374" s="909"/>
      <c r="D374" s="909"/>
      <c r="E374" s="909"/>
      <c r="F374" s="909"/>
      <c r="G374" s="909"/>
    </row>
    <row r="375" spans="1:7" x14ac:dyDescent="0.3">
      <c r="A375" s="123"/>
      <c r="B375" s="673"/>
      <c r="C375" s="673"/>
      <c r="D375" s="673"/>
      <c r="E375" s="673"/>
      <c r="F375" s="673"/>
      <c r="G375" s="673"/>
    </row>
    <row r="376" spans="1:7" x14ac:dyDescent="0.3">
      <c r="A376" s="123"/>
      <c r="B376" s="909"/>
      <c r="C376" s="909"/>
      <c r="D376" s="909"/>
      <c r="E376" s="909"/>
      <c r="F376" s="909"/>
      <c r="G376" s="909"/>
    </row>
    <row r="377" spans="1:7" x14ac:dyDescent="0.3">
      <c r="A377" s="123"/>
      <c r="B377" s="673"/>
      <c r="C377" s="673"/>
      <c r="D377" s="673"/>
      <c r="E377" s="673"/>
      <c r="F377" s="673"/>
      <c r="G377" s="673"/>
    </row>
    <row r="378" spans="1:7" x14ac:dyDescent="0.3">
      <c r="A378" s="123"/>
      <c r="B378" s="673"/>
      <c r="C378" s="673"/>
      <c r="D378" s="673"/>
      <c r="E378" s="673"/>
      <c r="F378" s="673"/>
      <c r="G378" s="673"/>
    </row>
    <row r="379" spans="1:7" x14ac:dyDescent="0.3">
      <c r="A379" s="123"/>
      <c r="B379" s="673"/>
      <c r="C379" s="673"/>
      <c r="D379" s="673"/>
      <c r="E379" s="673"/>
      <c r="F379" s="673"/>
      <c r="G379" s="673"/>
    </row>
    <row r="380" spans="1:7" x14ac:dyDescent="0.3">
      <c r="A380" s="123"/>
      <c r="B380" s="673"/>
      <c r="C380" s="673"/>
      <c r="D380" s="673"/>
      <c r="E380" s="673"/>
      <c r="F380" s="673"/>
      <c r="G380" s="673"/>
    </row>
    <row r="381" spans="1:7" x14ac:dyDescent="0.3">
      <c r="A381" s="123"/>
      <c r="B381" s="123"/>
      <c r="C381" s="123"/>
      <c r="D381" s="123"/>
      <c r="E381" s="123"/>
      <c r="F381" s="123"/>
      <c r="G381" s="123"/>
    </row>
    <row r="382" spans="1:7" x14ac:dyDescent="0.3">
      <c r="A382" s="123"/>
      <c r="B382" s="123"/>
      <c r="C382" s="123"/>
      <c r="D382" s="123"/>
      <c r="E382" s="123"/>
      <c r="F382" s="123"/>
      <c r="G382" s="123"/>
    </row>
    <row r="383" spans="1:7" x14ac:dyDescent="0.3">
      <c r="A383" s="123"/>
      <c r="B383" s="123"/>
      <c r="C383" s="123"/>
      <c r="D383" s="123"/>
      <c r="E383" s="123"/>
      <c r="F383" s="123"/>
      <c r="G383" s="123"/>
    </row>
    <row r="384" spans="1:7" x14ac:dyDescent="0.3">
      <c r="A384" s="123"/>
      <c r="B384" s="123"/>
      <c r="C384" s="123"/>
      <c r="D384" s="123"/>
      <c r="E384" s="123"/>
      <c r="F384" s="123"/>
      <c r="G384" s="123"/>
    </row>
    <row r="385" spans="1:7" x14ac:dyDescent="0.3">
      <c r="A385" s="123"/>
      <c r="B385" s="123"/>
      <c r="C385" s="123"/>
      <c r="D385" s="123"/>
      <c r="E385" s="123"/>
      <c r="F385" s="123"/>
      <c r="G385" s="123"/>
    </row>
    <row r="386" spans="1:7" x14ac:dyDescent="0.3">
      <c r="A386" s="123"/>
      <c r="B386" s="123"/>
      <c r="C386" s="123"/>
      <c r="D386" s="123"/>
      <c r="E386" s="123"/>
      <c r="F386" s="123"/>
      <c r="G386" s="123"/>
    </row>
    <row r="387" spans="1:7" x14ac:dyDescent="0.3">
      <c r="A387" s="123"/>
      <c r="B387" s="123"/>
      <c r="C387" s="123"/>
      <c r="D387" s="123"/>
      <c r="E387" s="123"/>
      <c r="F387" s="123"/>
      <c r="G387" s="123"/>
    </row>
    <row r="388" spans="1:7" x14ac:dyDescent="0.3">
      <c r="A388" s="123"/>
      <c r="B388" s="123"/>
      <c r="C388" s="123"/>
      <c r="D388" s="123"/>
      <c r="E388" s="123"/>
      <c r="F388" s="123"/>
      <c r="G388" s="123"/>
    </row>
    <row r="389" spans="1:7" x14ac:dyDescent="0.3">
      <c r="A389" s="123"/>
      <c r="B389" s="123"/>
      <c r="C389" s="123"/>
      <c r="D389" s="123"/>
      <c r="E389" s="123"/>
      <c r="F389" s="123"/>
      <c r="G389" s="123"/>
    </row>
  </sheetData>
  <sortState ref="N63:P70">
    <sortCondition ref="N63:N70"/>
  </sortState>
  <mergeCells count="11">
    <mergeCell ref="B376:G376"/>
    <mergeCell ref="B352:D352"/>
    <mergeCell ref="C353:D353"/>
    <mergeCell ref="B355:D355"/>
    <mergeCell ref="B370:C370"/>
    <mergeCell ref="B374:G374"/>
    <mergeCell ref="F219:F220"/>
    <mergeCell ref="H78:J78"/>
    <mergeCell ref="K78:M78"/>
    <mergeCell ref="G219:H219"/>
    <mergeCell ref="I219:K219"/>
  </mergeCells>
  <pageMargins left="0.7" right="0.7" top="0.75" bottom="0.75" header="0.3" footer="0.3"/>
  <pageSetup paperSize="9" orientation="portrait" r:id="rId1"/>
  <ignoredErrors>
    <ignoredError sqref="H179:I17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Y32"/>
  <sheetViews>
    <sheetView zoomScale="80" zoomScaleNormal="80" workbookViewId="0">
      <selection activeCell="O26" sqref="O26"/>
    </sheetView>
  </sheetViews>
  <sheetFormatPr defaultRowHeight="16.5" x14ac:dyDescent="0.3"/>
  <cols>
    <col min="1" max="1" width="9.140625" style="32"/>
    <col min="2" max="4" width="9.140625" style="3"/>
    <col min="5" max="5" width="12.42578125" style="3" customWidth="1"/>
    <col min="6" max="6" width="14.28515625" style="3" customWidth="1"/>
    <col min="7" max="15" width="9.140625" style="3"/>
    <col min="16" max="16" width="10.7109375" style="3" customWidth="1"/>
    <col min="17" max="17" width="11.85546875" style="3" customWidth="1"/>
    <col min="18" max="20" width="16.28515625" style="3" bestFit="1" customWidth="1"/>
    <col min="21" max="21" width="12.5703125" style="3" customWidth="1"/>
    <col min="22" max="22" width="10.7109375" style="3" customWidth="1"/>
    <col min="23" max="23" width="13.85546875" style="3" customWidth="1"/>
    <col min="24" max="24" width="16" style="3" customWidth="1"/>
    <col min="25" max="16384" width="9.140625" style="3"/>
  </cols>
  <sheetData>
    <row r="2" spans="1:25" x14ac:dyDescent="0.3">
      <c r="A2" s="577"/>
      <c r="B2" s="9" t="s">
        <v>1786</v>
      </c>
    </row>
    <row r="3" spans="1:25" x14ac:dyDescent="0.3">
      <c r="P3" s="99"/>
      <c r="Q3" s="907">
        <v>2020</v>
      </c>
      <c r="R3" s="907"/>
      <c r="S3" s="907"/>
      <c r="T3" s="907"/>
      <c r="U3" s="907">
        <v>2021</v>
      </c>
      <c r="V3" s="907"/>
      <c r="W3" s="907"/>
      <c r="X3" s="907"/>
    </row>
    <row r="4" spans="1:25" ht="66" x14ac:dyDescent="0.3">
      <c r="P4" s="100"/>
      <c r="Q4" s="19" t="s">
        <v>1587</v>
      </c>
      <c r="R4" s="19" t="s">
        <v>1588</v>
      </c>
      <c r="S4" s="19" t="s">
        <v>1589</v>
      </c>
      <c r="T4" s="19" t="s">
        <v>1590</v>
      </c>
      <c r="U4" s="19" t="s">
        <v>1782</v>
      </c>
      <c r="V4" s="19" t="s">
        <v>1783</v>
      </c>
      <c r="W4" s="19" t="s">
        <v>1784</v>
      </c>
      <c r="X4" s="19" t="s">
        <v>1785</v>
      </c>
    </row>
    <row r="5" spans="1:25" x14ac:dyDescent="0.3">
      <c r="P5" s="100" t="s">
        <v>92</v>
      </c>
      <c r="Q5" s="119">
        <v>6134</v>
      </c>
      <c r="R5" s="119">
        <v>818</v>
      </c>
      <c r="S5" s="119">
        <v>3931</v>
      </c>
      <c r="T5" s="119">
        <v>458</v>
      </c>
      <c r="U5" s="119">
        <v>6835</v>
      </c>
      <c r="V5" s="119">
        <v>904</v>
      </c>
      <c r="W5" s="119">
        <v>4451</v>
      </c>
      <c r="X5" s="119">
        <v>500</v>
      </c>
      <c r="Y5" s="14"/>
    </row>
    <row r="6" spans="1:25" x14ac:dyDescent="0.3">
      <c r="P6" s="15" t="s">
        <v>93</v>
      </c>
      <c r="Q6" s="119">
        <v>6336</v>
      </c>
      <c r="R6" s="119">
        <v>816</v>
      </c>
      <c r="S6" s="119">
        <v>4060</v>
      </c>
      <c r="T6" s="119">
        <v>458</v>
      </c>
      <c r="U6" s="119">
        <v>6825</v>
      </c>
      <c r="V6" s="119">
        <v>931</v>
      </c>
      <c r="W6" s="119">
        <v>4457</v>
      </c>
      <c r="X6" s="119">
        <v>509</v>
      </c>
      <c r="Y6" s="14"/>
    </row>
    <row r="7" spans="1:25" x14ac:dyDescent="0.3">
      <c r="P7" s="15" t="s">
        <v>94</v>
      </c>
      <c r="Q7" s="119">
        <v>6478</v>
      </c>
      <c r="R7" s="119">
        <v>826</v>
      </c>
      <c r="S7" s="119">
        <v>4184</v>
      </c>
      <c r="T7" s="119">
        <v>463</v>
      </c>
      <c r="U7" s="119">
        <v>6839</v>
      </c>
      <c r="V7" s="119">
        <v>938</v>
      </c>
      <c r="W7" s="119">
        <v>4467</v>
      </c>
      <c r="X7" s="119">
        <v>513</v>
      </c>
      <c r="Y7" s="14"/>
    </row>
    <row r="8" spans="1:25" x14ac:dyDescent="0.3">
      <c r="P8" s="15" t="s">
        <v>95</v>
      </c>
      <c r="Q8" s="119">
        <v>6581</v>
      </c>
      <c r="R8" s="119">
        <v>827</v>
      </c>
      <c r="S8" s="119">
        <v>4258</v>
      </c>
      <c r="T8" s="119">
        <v>463</v>
      </c>
      <c r="U8" s="119">
        <v>6790</v>
      </c>
      <c r="V8" s="119">
        <v>940</v>
      </c>
      <c r="W8" s="119">
        <v>4414</v>
      </c>
      <c r="X8" s="119">
        <v>517</v>
      </c>
      <c r="Y8" s="14"/>
    </row>
    <row r="9" spans="1:25" x14ac:dyDescent="0.3">
      <c r="P9" s="15" t="s">
        <v>96</v>
      </c>
      <c r="Q9" s="119">
        <v>6716</v>
      </c>
      <c r="R9" s="119">
        <v>838</v>
      </c>
      <c r="S9" s="119">
        <v>4343</v>
      </c>
      <c r="T9" s="119">
        <v>475</v>
      </c>
      <c r="U9" s="119">
        <v>6822</v>
      </c>
      <c r="V9" s="119">
        <v>952</v>
      </c>
      <c r="W9" s="119">
        <v>4431</v>
      </c>
      <c r="X9" s="119">
        <v>524</v>
      </c>
      <c r="Y9" s="14"/>
    </row>
    <row r="10" spans="1:25" x14ac:dyDescent="0.3">
      <c r="P10" s="15" t="s">
        <v>97</v>
      </c>
      <c r="Q10" s="119">
        <v>6827</v>
      </c>
      <c r="R10" s="119">
        <v>869</v>
      </c>
      <c r="S10" s="119">
        <v>4406</v>
      </c>
      <c r="T10" s="119">
        <v>487</v>
      </c>
      <c r="U10" s="119">
        <v>6780</v>
      </c>
      <c r="V10" s="119">
        <v>963</v>
      </c>
      <c r="W10" s="119">
        <v>4413</v>
      </c>
      <c r="X10" s="119">
        <v>527</v>
      </c>
      <c r="Y10" s="14"/>
    </row>
    <row r="11" spans="1:25" x14ac:dyDescent="0.3">
      <c r="P11" s="15" t="s">
        <v>98</v>
      </c>
      <c r="Q11" s="119">
        <v>6938</v>
      </c>
      <c r="R11" s="119">
        <v>890</v>
      </c>
      <c r="S11" s="119">
        <v>4475</v>
      </c>
      <c r="T11" s="119">
        <v>498</v>
      </c>
      <c r="U11" s="119">
        <v>6735</v>
      </c>
      <c r="V11" s="119">
        <v>1007</v>
      </c>
      <c r="W11" s="119">
        <v>4384</v>
      </c>
      <c r="X11" s="119">
        <v>544</v>
      </c>
      <c r="Y11" s="14"/>
    </row>
    <row r="12" spans="1:25" x14ac:dyDescent="0.3">
      <c r="P12" s="15" t="s">
        <v>99</v>
      </c>
      <c r="Q12" s="119">
        <v>6829</v>
      </c>
      <c r="R12" s="119">
        <v>886</v>
      </c>
      <c r="S12" s="119">
        <v>4416</v>
      </c>
      <c r="T12" s="119">
        <v>497</v>
      </c>
      <c r="U12" s="119">
        <v>6698</v>
      </c>
      <c r="V12" s="119">
        <v>1040</v>
      </c>
      <c r="W12" s="119">
        <v>4357</v>
      </c>
      <c r="X12" s="119">
        <v>563</v>
      </c>
      <c r="Y12" s="14"/>
    </row>
    <row r="13" spans="1:25" x14ac:dyDescent="0.3">
      <c r="P13" s="15" t="s">
        <v>100</v>
      </c>
      <c r="Q13" s="119">
        <v>6945</v>
      </c>
      <c r="R13" s="119">
        <v>902</v>
      </c>
      <c r="S13" s="119">
        <v>4463</v>
      </c>
      <c r="T13" s="119">
        <v>503</v>
      </c>
      <c r="U13" s="119">
        <v>6721</v>
      </c>
      <c r="V13" s="119">
        <v>1062</v>
      </c>
      <c r="W13" s="119">
        <v>4356</v>
      </c>
      <c r="X13" s="119">
        <v>574</v>
      </c>
      <c r="Y13" s="14"/>
    </row>
    <row r="14" spans="1:25" x14ac:dyDescent="0.3">
      <c r="P14" s="15" t="s">
        <v>101</v>
      </c>
      <c r="Q14" s="119">
        <v>6779</v>
      </c>
      <c r="R14" s="119">
        <v>892</v>
      </c>
      <c r="S14" s="119">
        <v>4410</v>
      </c>
      <c r="T14" s="119">
        <v>498</v>
      </c>
      <c r="U14" s="119">
        <v>6399</v>
      </c>
      <c r="V14" s="119">
        <v>1028</v>
      </c>
      <c r="W14" s="119">
        <v>4193</v>
      </c>
      <c r="X14" s="119">
        <v>563</v>
      </c>
      <c r="Y14" s="14"/>
    </row>
    <row r="15" spans="1:25" x14ac:dyDescent="0.3">
      <c r="P15" s="15" t="s">
        <v>102</v>
      </c>
      <c r="Q15" s="119">
        <v>6768</v>
      </c>
      <c r="R15" s="119">
        <v>892</v>
      </c>
      <c r="S15" s="119">
        <v>4413</v>
      </c>
      <c r="T15" s="119">
        <v>502</v>
      </c>
      <c r="U15" s="119">
        <v>6351</v>
      </c>
      <c r="V15" s="119">
        <v>1033</v>
      </c>
      <c r="W15" s="119">
        <v>4172</v>
      </c>
      <c r="X15" s="119">
        <v>567</v>
      </c>
      <c r="Y15" s="14"/>
    </row>
    <row r="16" spans="1:25" x14ac:dyDescent="0.3">
      <c r="B16" s="5" t="s">
        <v>90</v>
      </c>
      <c r="P16" s="15" t="s">
        <v>103</v>
      </c>
      <c r="Q16" s="119">
        <v>6864</v>
      </c>
      <c r="R16" s="119">
        <v>904</v>
      </c>
      <c r="S16" s="119">
        <v>4478</v>
      </c>
      <c r="T16" s="119">
        <v>502</v>
      </c>
      <c r="U16" s="119">
        <v>6374</v>
      </c>
      <c r="V16" s="119">
        <v>1054</v>
      </c>
      <c r="W16" s="119">
        <v>4190</v>
      </c>
      <c r="X16" s="119">
        <v>568</v>
      </c>
      <c r="Y16" s="14"/>
    </row>
    <row r="17" spans="4:25" hidden="1" x14ac:dyDescent="0.3">
      <c r="P17" s="15" t="s">
        <v>104</v>
      </c>
      <c r="Q17" s="16">
        <f>AVERAGE(Q5:Q16)</f>
        <v>6682.916666666667</v>
      </c>
      <c r="R17" s="16">
        <f t="shared" ref="R17:X17" si="0">AVERAGE(R5:R16)</f>
        <v>863.33333333333337</v>
      </c>
      <c r="S17" s="16">
        <f>AVERAGE(S5:S16)</f>
        <v>4319.75</v>
      </c>
      <c r="T17" s="16">
        <f t="shared" si="0"/>
        <v>483.66666666666669</v>
      </c>
      <c r="U17" s="16">
        <f t="shared" si="0"/>
        <v>6680.75</v>
      </c>
      <c r="V17" s="16">
        <f t="shared" si="0"/>
        <v>987.66666666666663</v>
      </c>
      <c r="W17" s="16">
        <f t="shared" si="0"/>
        <v>4357.083333333333</v>
      </c>
      <c r="X17" s="16">
        <f t="shared" si="0"/>
        <v>539.08333333333337</v>
      </c>
      <c r="Y17" s="14"/>
    </row>
    <row r="18" spans="4:25" x14ac:dyDescent="0.3">
      <c r="U18" s="14"/>
      <c r="V18" s="14"/>
      <c r="W18" s="14"/>
      <c r="X18" s="14"/>
      <c r="Y18" s="14"/>
    </row>
    <row r="19" spans="4:25" x14ac:dyDescent="0.3">
      <c r="U19" s="7"/>
      <c r="V19" s="7"/>
      <c r="W19" s="7"/>
      <c r="X19" s="7"/>
    </row>
    <row r="21" spans="4:25" x14ac:dyDescent="0.3">
      <c r="D21" s="123"/>
      <c r="E21" s="123"/>
      <c r="F21" s="123"/>
      <c r="G21" s="123"/>
      <c r="H21" s="123"/>
      <c r="I21" s="123"/>
      <c r="J21" s="123"/>
      <c r="K21" s="123"/>
      <c r="L21" s="123"/>
      <c r="M21" s="123"/>
    </row>
    <row r="22" spans="4:25" x14ac:dyDescent="0.3">
      <c r="D22" s="654"/>
      <c r="E22" s="655"/>
      <c r="F22" s="655"/>
      <c r="G22" s="656"/>
      <c r="H22" s="656"/>
      <c r="I22" s="123"/>
      <c r="J22" s="123"/>
      <c r="K22" s="123"/>
      <c r="L22" s="123"/>
      <c r="M22" s="123"/>
    </row>
    <row r="23" spans="4:25" x14ac:dyDescent="0.3">
      <c r="D23" s="657"/>
      <c r="E23" s="658"/>
      <c r="F23" s="658"/>
      <c r="G23" s="658"/>
      <c r="H23" s="659"/>
      <c r="I23" s="123"/>
      <c r="J23" s="660"/>
      <c r="K23" s="123"/>
      <c r="L23" s="123"/>
      <c r="M23" s="123"/>
    </row>
    <row r="24" spans="4:25" x14ac:dyDescent="0.3">
      <c r="D24" s="657"/>
      <c r="E24" s="658"/>
      <c r="F24" s="658"/>
      <c r="G24" s="658"/>
      <c r="H24" s="659"/>
      <c r="I24" s="123"/>
      <c r="J24" s="660"/>
      <c r="K24" s="123"/>
      <c r="L24" s="123"/>
      <c r="M24" s="123"/>
    </row>
    <row r="25" spans="4:25" x14ac:dyDescent="0.3">
      <c r="D25" s="657"/>
      <c r="E25" s="658"/>
      <c r="F25" s="658"/>
      <c r="G25" s="658"/>
      <c r="H25" s="659"/>
      <c r="I25" s="123"/>
      <c r="J25" s="660"/>
      <c r="K25" s="123"/>
      <c r="L25" s="123"/>
      <c r="M25" s="123"/>
    </row>
    <row r="26" spans="4:25" x14ac:dyDescent="0.3">
      <c r="D26" s="657"/>
      <c r="E26" s="658"/>
      <c r="F26" s="658"/>
      <c r="G26" s="658"/>
      <c r="H26" s="659"/>
      <c r="I26" s="123"/>
      <c r="J26" s="660"/>
      <c r="K26" s="123"/>
      <c r="L26" s="123"/>
      <c r="M26" s="123"/>
    </row>
    <row r="27" spans="4:25" x14ac:dyDescent="0.3">
      <c r="D27" s="661"/>
      <c r="E27" s="662"/>
      <c r="F27" s="662"/>
      <c r="G27" s="662"/>
      <c r="H27" s="663"/>
      <c r="I27" s="123"/>
      <c r="J27" s="660"/>
      <c r="K27" s="123"/>
      <c r="L27" s="123"/>
      <c r="M27" s="123"/>
    </row>
    <row r="28" spans="4:25" x14ac:dyDescent="0.3">
      <c r="D28" s="123"/>
      <c r="E28" s="123"/>
      <c r="F28" s="123"/>
      <c r="G28" s="123"/>
      <c r="H28" s="123"/>
      <c r="I28" s="123"/>
      <c r="J28" s="123"/>
      <c r="K28" s="123"/>
      <c r="L28" s="123"/>
      <c r="M28" s="123"/>
    </row>
    <row r="29" spans="4:25" x14ac:dyDescent="0.3">
      <c r="D29" s="123"/>
      <c r="E29" s="123"/>
      <c r="F29" s="123"/>
      <c r="G29" s="123"/>
      <c r="H29" s="123"/>
      <c r="I29" s="123"/>
      <c r="J29" s="123"/>
      <c r="K29" s="123"/>
      <c r="L29" s="123"/>
      <c r="M29" s="123"/>
    </row>
    <row r="30" spans="4:25" x14ac:dyDescent="0.3">
      <c r="D30" s="123"/>
      <c r="E30" s="123"/>
      <c r="F30" s="123"/>
      <c r="G30" s="123"/>
      <c r="H30" s="123"/>
      <c r="I30" s="123"/>
      <c r="J30" s="123"/>
      <c r="K30" s="123"/>
      <c r="L30" s="123"/>
      <c r="M30" s="123"/>
    </row>
    <row r="31" spans="4:25" x14ac:dyDescent="0.3">
      <c r="D31" s="123"/>
      <c r="E31" s="123"/>
      <c r="F31" s="123"/>
      <c r="G31" s="123"/>
      <c r="H31" s="123"/>
      <c r="I31" s="123"/>
      <c r="J31" s="123"/>
      <c r="K31" s="123"/>
      <c r="L31" s="123"/>
      <c r="M31" s="123"/>
    </row>
    <row r="32" spans="4:25" x14ac:dyDescent="0.3">
      <c r="D32" s="123"/>
      <c r="E32" s="123"/>
      <c r="F32" s="123"/>
      <c r="G32" s="123"/>
      <c r="H32" s="123"/>
      <c r="I32" s="123"/>
      <c r="J32" s="123"/>
      <c r="K32" s="123"/>
      <c r="L32" s="123"/>
      <c r="M32" s="123"/>
    </row>
  </sheetData>
  <mergeCells count="2">
    <mergeCell ref="Q3:T3"/>
    <mergeCell ref="U3:X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R83"/>
  <sheetViews>
    <sheetView zoomScale="80" zoomScaleNormal="80" workbookViewId="0">
      <selection sqref="A1:A1048576"/>
    </sheetView>
  </sheetViews>
  <sheetFormatPr defaultRowHeight="16.5" x14ac:dyDescent="0.3"/>
  <cols>
    <col min="1" max="1" width="9.140625" style="98"/>
    <col min="2" max="2" width="44.85546875" style="3" customWidth="1"/>
    <col min="3" max="3" width="25.7109375" style="3" customWidth="1"/>
    <col min="4" max="4" width="20.85546875" style="3" customWidth="1"/>
    <col min="5" max="5" width="12.85546875" style="3" customWidth="1"/>
    <col min="6" max="6" width="11.85546875" style="3" customWidth="1"/>
    <col min="7" max="8" width="9.140625" style="3"/>
    <col min="9" max="9" width="13.42578125" style="3" customWidth="1"/>
    <col min="10" max="16384" width="9.140625" style="3"/>
  </cols>
  <sheetData>
    <row r="2" spans="1:12" ht="17.25" thickBot="1" x14ac:dyDescent="0.35">
      <c r="A2" s="860"/>
      <c r="B2" s="6" t="s">
        <v>2307</v>
      </c>
    </row>
    <row r="3" spans="1:12" ht="17.25" thickBot="1" x14ac:dyDescent="0.35">
      <c r="B3" s="884" t="s">
        <v>155</v>
      </c>
      <c r="C3" s="884" t="s">
        <v>168</v>
      </c>
      <c r="D3" s="881" t="s">
        <v>169</v>
      </c>
      <c r="E3" s="883"/>
      <c r="F3" s="883"/>
      <c r="G3" s="882"/>
    </row>
    <row r="4" spans="1:12" ht="17.25" customHeight="1" thickBot="1" x14ac:dyDescent="0.35">
      <c r="B4" s="898"/>
      <c r="C4" s="898"/>
      <c r="D4" s="881" t="s">
        <v>170</v>
      </c>
      <c r="E4" s="882"/>
      <c r="F4" s="881" t="s">
        <v>171</v>
      </c>
      <c r="G4" s="882"/>
    </row>
    <row r="5" spans="1:12" x14ac:dyDescent="0.3">
      <c r="B5" s="898"/>
      <c r="C5" s="898"/>
      <c r="D5" s="108" t="s">
        <v>172</v>
      </c>
      <c r="E5" s="108" t="s">
        <v>173</v>
      </c>
      <c r="F5" s="108" t="s">
        <v>172</v>
      </c>
      <c r="G5" s="108" t="s">
        <v>173</v>
      </c>
    </row>
    <row r="6" spans="1:12" x14ac:dyDescent="0.3">
      <c r="B6" s="104">
        <v>2020</v>
      </c>
      <c r="C6" s="107">
        <v>12508</v>
      </c>
      <c r="D6" s="106">
        <v>3666</v>
      </c>
      <c r="E6" s="106">
        <v>2194</v>
      </c>
      <c r="F6" s="106">
        <v>4522</v>
      </c>
      <c r="G6" s="106">
        <v>2126</v>
      </c>
    </row>
    <row r="7" spans="1:12" x14ac:dyDescent="0.3">
      <c r="B7" s="104">
        <v>2021</v>
      </c>
      <c r="C7" s="107">
        <v>14007</v>
      </c>
      <c r="D7" s="106">
        <v>4489</v>
      </c>
      <c r="E7" s="106">
        <v>2878</v>
      </c>
      <c r="F7" s="106">
        <v>4506</v>
      </c>
      <c r="G7" s="106">
        <v>2134</v>
      </c>
    </row>
    <row r="8" spans="1:12" x14ac:dyDescent="0.3">
      <c r="B8" s="5" t="s">
        <v>185</v>
      </c>
    </row>
    <row r="10" spans="1:12" x14ac:dyDescent="0.3">
      <c r="A10" s="860"/>
      <c r="B10" s="6" t="s">
        <v>2308</v>
      </c>
    </row>
    <row r="11" spans="1:12" ht="63" customHeight="1" x14ac:dyDescent="0.3">
      <c r="B11" s="110" t="s">
        <v>155</v>
      </c>
      <c r="C11" s="111" t="s">
        <v>808</v>
      </c>
      <c r="D11" s="111" t="s">
        <v>175</v>
      </c>
      <c r="E11" s="111" t="s">
        <v>176</v>
      </c>
      <c r="F11" s="111" t="s">
        <v>177</v>
      </c>
      <c r="G11" s="111" t="s">
        <v>16</v>
      </c>
    </row>
    <row r="12" spans="1:12" x14ac:dyDescent="0.3">
      <c r="B12" s="109">
        <v>2020</v>
      </c>
      <c r="C12" s="105">
        <v>96</v>
      </c>
      <c r="D12" s="105">
        <v>947</v>
      </c>
      <c r="E12" s="105">
        <v>68</v>
      </c>
      <c r="F12" s="105">
        <v>151</v>
      </c>
      <c r="G12" s="107">
        <v>1262</v>
      </c>
      <c r="H12" s="47"/>
    </row>
    <row r="13" spans="1:12" x14ac:dyDescent="0.3">
      <c r="B13" s="104">
        <v>2021</v>
      </c>
      <c r="C13" s="105">
        <v>87</v>
      </c>
      <c r="D13" s="105">
        <v>1007</v>
      </c>
      <c r="E13" s="105">
        <v>85</v>
      </c>
      <c r="F13" s="105">
        <v>159</v>
      </c>
      <c r="G13" s="107">
        <v>1338</v>
      </c>
    </row>
    <row r="14" spans="1:12" x14ac:dyDescent="0.3">
      <c r="B14" s="5" t="s">
        <v>178</v>
      </c>
      <c r="C14" s="101"/>
      <c r="D14" s="101"/>
      <c r="E14" s="101"/>
      <c r="F14" s="101"/>
      <c r="G14" s="101"/>
      <c r="H14" s="101"/>
      <c r="I14" s="101"/>
      <c r="J14" s="101"/>
      <c r="K14" s="101"/>
      <c r="L14" s="101"/>
    </row>
    <row r="16" spans="1:12" x14ac:dyDescent="0.3">
      <c r="A16" s="577"/>
      <c r="B16" s="6" t="s">
        <v>2309</v>
      </c>
    </row>
    <row r="17" spans="1:8" ht="17.25" thickBot="1" x14ac:dyDescent="0.35">
      <c r="B17" s="802" t="s">
        <v>0</v>
      </c>
      <c r="C17" s="801"/>
      <c r="D17" s="102"/>
      <c r="E17" s="102"/>
    </row>
    <row r="18" spans="1:8" ht="17.25" thickBot="1" x14ac:dyDescent="0.35">
      <c r="B18" s="229" t="s">
        <v>179</v>
      </c>
      <c r="C18" s="64" t="s">
        <v>2048</v>
      </c>
      <c r="D18" s="102"/>
      <c r="E18" s="102"/>
    </row>
    <row r="19" spans="1:8" ht="24" customHeight="1" thickBot="1" x14ac:dyDescent="0.35">
      <c r="B19" s="330" t="s">
        <v>180</v>
      </c>
      <c r="C19" s="64" t="s">
        <v>2049</v>
      </c>
      <c r="D19" s="102"/>
      <c r="E19" s="102"/>
    </row>
    <row r="20" spans="1:8" ht="17.25" thickBot="1" x14ac:dyDescent="0.35">
      <c r="B20" s="330" t="s">
        <v>181</v>
      </c>
      <c r="C20" s="64"/>
      <c r="D20" s="102"/>
      <c r="E20" s="102"/>
    </row>
    <row r="21" spans="1:8" ht="17.25" thickBot="1" x14ac:dyDescent="0.35">
      <c r="B21" s="404" t="s">
        <v>2050</v>
      </c>
      <c r="C21" s="64" t="s">
        <v>2051</v>
      </c>
      <c r="D21" s="102"/>
      <c r="E21" s="102"/>
    </row>
    <row r="22" spans="1:8" ht="17.25" thickBot="1" x14ac:dyDescent="0.35">
      <c r="B22" s="404" t="s">
        <v>2052</v>
      </c>
      <c r="C22" s="64" t="s">
        <v>2053</v>
      </c>
      <c r="D22" s="102"/>
      <c r="E22" s="102"/>
    </row>
    <row r="23" spans="1:8" ht="18" customHeight="1" thickBot="1" x14ac:dyDescent="0.35">
      <c r="B23" s="404" t="s">
        <v>2054</v>
      </c>
      <c r="C23" s="64" t="s">
        <v>2055</v>
      </c>
      <c r="D23" s="102"/>
      <c r="E23" s="102"/>
    </row>
    <row r="24" spans="1:8" ht="17.25" thickBot="1" x14ac:dyDescent="0.35">
      <c r="B24" s="330" t="s">
        <v>182</v>
      </c>
      <c r="C24" s="64" t="s">
        <v>2056</v>
      </c>
      <c r="D24" s="102"/>
      <c r="E24" s="102"/>
    </row>
    <row r="25" spans="1:8" ht="18.75" customHeight="1" thickBot="1" x14ac:dyDescent="0.35">
      <c r="B25" s="330" t="s">
        <v>183</v>
      </c>
      <c r="C25" s="64" t="s">
        <v>2057</v>
      </c>
      <c r="D25" s="102"/>
      <c r="E25" s="102"/>
    </row>
    <row r="26" spans="1:8" ht="17.25" thickBot="1" x14ac:dyDescent="0.35">
      <c r="B26" s="330" t="s">
        <v>184</v>
      </c>
      <c r="C26" s="64" t="s">
        <v>2058</v>
      </c>
    </row>
    <row r="27" spans="1:8" x14ac:dyDescent="0.3">
      <c r="B27" s="55" t="s">
        <v>185</v>
      </c>
      <c r="C27" s="403"/>
      <c r="D27" s="403"/>
      <c r="E27" s="403"/>
    </row>
    <row r="28" spans="1:8" x14ac:dyDescent="0.3">
      <c r="B28" s="5" t="s">
        <v>1734</v>
      </c>
      <c r="C28" s="57"/>
      <c r="D28" s="57"/>
    </row>
    <row r="30" spans="1:8" x14ac:dyDescent="0.3">
      <c r="A30" s="650"/>
      <c r="B30" s="9" t="s">
        <v>1735</v>
      </c>
    </row>
    <row r="31" spans="1:8" x14ac:dyDescent="0.3">
      <c r="A31" s="577"/>
      <c r="F31" s="27" t="s">
        <v>1583</v>
      </c>
      <c r="G31" s="361">
        <v>2020</v>
      </c>
      <c r="H31" s="361">
        <v>2021</v>
      </c>
    </row>
    <row r="32" spans="1:8" x14ac:dyDescent="0.3">
      <c r="F32" s="27" t="s">
        <v>1584</v>
      </c>
      <c r="G32" s="521">
        <v>3092.75</v>
      </c>
      <c r="H32" s="521">
        <v>3012</v>
      </c>
    </row>
    <row r="33" spans="2:8" x14ac:dyDescent="0.3">
      <c r="F33" s="27" t="s">
        <v>1585</v>
      </c>
      <c r="G33" s="521">
        <v>3097.3333333333335</v>
      </c>
      <c r="H33" s="521">
        <v>3058</v>
      </c>
    </row>
    <row r="34" spans="2:8" x14ac:dyDescent="0.3">
      <c r="F34" s="27" t="s">
        <v>1586</v>
      </c>
      <c r="G34" s="521">
        <v>2690.3333333333335</v>
      </c>
      <c r="H34" s="521">
        <v>2833</v>
      </c>
    </row>
    <row r="44" spans="2:8" x14ac:dyDescent="0.3">
      <c r="B44" s="5" t="s">
        <v>90</v>
      </c>
    </row>
    <row r="48" spans="2:8" x14ac:dyDescent="0.3">
      <c r="B48" s="98"/>
    </row>
    <row r="49" spans="2:44" x14ac:dyDescent="0.3">
      <c r="B49" s="98"/>
    </row>
    <row r="50" spans="2:44" x14ac:dyDescent="0.3">
      <c r="B50" s="98"/>
    </row>
    <row r="60" spans="2:44" x14ac:dyDescent="0.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row>
    <row r="61" spans="2:44" x14ac:dyDescent="0.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row>
    <row r="62" spans="2:44" x14ac:dyDescent="0.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row>
    <row r="63" spans="2:44" x14ac:dyDescent="0.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row>
    <row r="64" spans="2:44" x14ac:dyDescent="0.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row>
    <row r="65" spans="6:44" x14ac:dyDescent="0.3">
      <c r="F65" s="123"/>
      <c r="G65" s="12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23"/>
      <c r="AJ65" s="123"/>
      <c r="AK65" s="123"/>
      <c r="AL65" s="123"/>
      <c r="AM65" s="123"/>
      <c r="AN65" s="123"/>
      <c r="AO65" s="123"/>
      <c r="AP65" s="123"/>
      <c r="AQ65" s="123"/>
      <c r="AR65" s="123"/>
    </row>
    <row r="66" spans="6:44" x14ac:dyDescent="0.3">
      <c r="F66" s="123"/>
      <c r="G66" s="123"/>
      <c r="H66" s="39"/>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2"/>
      <c r="AG66" s="652"/>
      <c r="AH66" s="652"/>
      <c r="AI66" s="123"/>
      <c r="AJ66" s="123"/>
      <c r="AK66" s="123"/>
      <c r="AL66" s="123"/>
      <c r="AM66" s="123"/>
      <c r="AN66" s="123"/>
      <c r="AO66" s="123"/>
      <c r="AP66" s="123"/>
      <c r="AQ66" s="123"/>
      <c r="AR66" s="123"/>
    </row>
    <row r="67" spans="6:44" x14ac:dyDescent="0.3">
      <c r="F67" s="123"/>
      <c r="G67" s="123"/>
      <c r="H67" s="39"/>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1"/>
      <c r="AF67" s="652"/>
      <c r="AG67" s="652"/>
      <c r="AH67" s="652"/>
      <c r="AI67" s="123"/>
      <c r="AJ67" s="123"/>
      <c r="AK67" s="123"/>
      <c r="AL67" s="123"/>
      <c r="AM67" s="123"/>
      <c r="AN67" s="123"/>
      <c r="AO67" s="123"/>
      <c r="AP67" s="123"/>
      <c r="AQ67" s="123"/>
      <c r="AR67" s="123"/>
    </row>
    <row r="68" spans="6:44" x14ac:dyDescent="0.3">
      <c r="F68" s="123"/>
      <c r="G68" s="123"/>
      <c r="H68" s="39"/>
      <c r="I68" s="651"/>
      <c r="J68" s="651"/>
      <c r="K68" s="651"/>
      <c r="L68" s="651"/>
      <c r="M68" s="651"/>
      <c r="N68" s="651"/>
      <c r="O68" s="651"/>
      <c r="P68" s="651"/>
      <c r="Q68" s="651"/>
      <c r="R68" s="651"/>
      <c r="S68" s="651"/>
      <c r="T68" s="651"/>
      <c r="U68" s="651"/>
      <c r="V68" s="651"/>
      <c r="W68" s="651"/>
      <c r="X68" s="651"/>
      <c r="Y68" s="651"/>
      <c r="Z68" s="651"/>
      <c r="AA68" s="651"/>
      <c r="AB68" s="651"/>
      <c r="AC68" s="651"/>
      <c r="AD68" s="651"/>
      <c r="AE68" s="651"/>
      <c r="AF68" s="652"/>
      <c r="AG68" s="652"/>
      <c r="AH68" s="652"/>
      <c r="AI68" s="123"/>
      <c r="AJ68" s="123"/>
      <c r="AK68" s="123"/>
      <c r="AL68" s="123"/>
      <c r="AM68" s="123"/>
      <c r="AN68" s="123"/>
      <c r="AO68" s="123"/>
      <c r="AP68" s="123"/>
      <c r="AQ68" s="123"/>
      <c r="AR68" s="123"/>
    </row>
    <row r="69" spans="6:44" x14ac:dyDescent="0.3">
      <c r="F69" s="123"/>
      <c r="G69" s="123"/>
      <c r="H69" s="39"/>
      <c r="I69" s="651"/>
      <c r="J69" s="651"/>
      <c r="K69" s="651"/>
      <c r="L69" s="651"/>
      <c r="M69" s="651"/>
      <c r="N69" s="651"/>
      <c r="O69" s="651"/>
      <c r="P69" s="651"/>
      <c r="Q69" s="651"/>
      <c r="R69" s="651"/>
      <c r="S69" s="651"/>
      <c r="T69" s="651"/>
      <c r="U69" s="651"/>
      <c r="V69" s="651"/>
      <c r="W69" s="651"/>
      <c r="X69" s="651"/>
      <c r="Y69" s="651"/>
      <c r="Z69" s="651"/>
      <c r="AA69" s="651"/>
      <c r="AB69" s="651"/>
      <c r="AC69" s="651"/>
      <c r="AD69" s="651"/>
      <c r="AE69" s="651"/>
      <c r="AF69" s="652"/>
      <c r="AG69" s="652"/>
      <c r="AH69" s="652"/>
      <c r="AI69" s="123"/>
      <c r="AJ69" s="123"/>
      <c r="AK69" s="123"/>
      <c r="AL69" s="123"/>
      <c r="AM69" s="123"/>
      <c r="AN69" s="123"/>
      <c r="AO69" s="123"/>
      <c r="AP69" s="123"/>
      <c r="AQ69" s="123"/>
      <c r="AR69" s="123"/>
    </row>
    <row r="70" spans="6:44" x14ac:dyDescent="0.3">
      <c r="F70" s="123"/>
      <c r="G70" s="123"/>
      <c r="H70" s="39"/>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2"/>
      <c r="AG70" s="652"/>
      <c r="AH70" s="652"/>
      <c r="AI70" s="123"/>
      <c r="AJ70" s="123"/>
      <c r="AK70" s="123"/>
      <c r="AL70" s="123"/>
      <c r="AM70" s="123"/>
      <c r="AN70" s="123"/>
      <c r="AO70" s="123"/>
      <c r="AP70" s="123"/>
      <c r="AQ70" s="123"/>
      <c r="AR70" s="123"/>
    </row>
    <row r="71" spans="6:44" x14ac:dyDescent="0.3">
      <c r="F71" s="123"/>
      <c r="G71" s="123"/>
      <c r="H71" s="39"/>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652"/>
      <c r="AG71" s="652"/>
      <c r="AH71" s="652"/>
      <c r="AI71" s="123"/>
      <c r="AJ71" s="123"/>
      <c r="AK71" s="123"/>
      <c r="AL71" s="123"/>
      <c r="AM71" s="123"/>
      <c r="AN71" s="123"/>
      <c r="AO71" s="123"/>
      <c r="AP71" s="123"/>
      <c r="AQ71" s="123"/>
      <c r="AR71" s="123"/>
    </row>
    <row r="72" spans="6:44" x14ac:dyDescent="0.3">
      <c r="F72" s="123"/>
      <c r="G72" s="123"/>
      <c r="H72" s="39"/>
      <c r="I72" s="651"/>
      <c r="J72" s="651"/>
      <c r="K72" s="651"/>
      <c r="L72" s="651"/>
      <c r="M72" s="651"/>
      <c r="N72" s="651"/>
      <c r="O72" s="651"/>
      <c r="P72" s="651"/>
      <c r="Q72" s="651"/>
      <c r="R72" s="651"/>
      <c r="S72" s="651"/>
      <c r="T72" s="651"/>
      <c r="U72" s="651"/>
      <c r="V72" s="651"/>
      <c r="W72" s="651"/>
      <c r="X72" s="651"/>
      <c r="Y72" s="651"/>
      <c r="Z72" s="651"/>
      <c r="AA72" s="651"/>
      <c r="AB72" s="651"/>
      <c r="AC72" s="651"/>
      <c r="AD72" s="651"/>
      <c r="AE72" s="651"/>
      <c r="AF72" s="652"/>
      <c r="AG72" s="652"/>
      <c r="AH72" s="652"/>
      <c r="AI72" s="123"/>
      <c r="AJ72" s="123"/>
      <c r="AK72" s="123"/>
      <c r="AL72" s="123"/>
      <c r="AM72" s="123"/>
      <c r="AN72" s="123"/>
      <c r="AO72" s="123"/>
      <c r="AP72" s="123"/>
      <c r="AQ72" s="123"/>
      <c r="AR72" s="123"/>
    </row>
    <row r="73" spans="6:44" x14ac:dyDescent="0.3">
      <c r="F73" s="123"/>
      <c r="G73" s="123"/>
      <c r="H73" s="39"/>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2"/>
      <c r="AG73" s="652"/>
      <c r="AH73" s="652"/>
      <c r="AI73" s="123"/>
      <c r="AJ73" s="123"/>
      <c r="AK73" s="123"/>
      <c r="AL73" s="123"/>
      <c r="AM73" s="123"/>
      <c r="AN73" s="123"/>
      <c r="AO73" s="123"/>
      <c r="AP73" s="123"/>
      <c r="AQ73" s="123"/>
      <c r="AR73" s="123"/>
    </row>
    <row r="74" spans="6:44" x14ac:dyDescent="0.3">
      <c r="F74" s="123"/>
      <c r="G74" s="123"/>
      <c r="H74" s="39"/>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2"/>
      <c r="AG74" s="652"/>
      <c r="AH74" s="652"/>
      <c r="AI74" s="123"/>
      <c r="AJ74" s="123"/>
      <c r="AK74" s="123"/>
      <c r="AL74" s="123"/>
      <c r="AM74" s="123"/>
      <c r="AN74" s="123"/>
      <c r="AO74" s="123"/>
      <c r="AP74" s="123"/>
      <c r="AQ74" s="123"/>
      <c r="AR74" s="123"/>
    </row>
    <row r="75" spans="6:44" x14ac:dyDescent="0.3">
      <c r="F75" s="123"/>
      <c r="G75" s="123"/>
      <c r="H75" s="39"/>
      <c r="I75" s="651"/>
      <c r="J75" s="651"/>
      <c r="K75" s="651"/>
      <c r="L75" s="651"/>
      <c r="M75" s="651"/>
      <c r="N75" s="651"/>
      <c r="O75" s="651"/>
      <c r="P75" s="651"/>
      <c r="Q75" s="651"/>
      <c r="R75" s="651"/>
      <c r="S75" s="651"/>
      <c r="T75" s="651"/>
      <c r="U75" s="651"/>
      <c r="V75" s="651"/>
      <c r="W75" s="651"/>
      <c r="X75" s="651"/>
      <c r="Y75" s="651"/>
      <c r="Z75" s="651"/>
      <c r="AA75" s="651"/>
      <c r="AB75" s="651"/>
      <c r="AC75" s="651"/>
      <c r="AD75" s="651"/>
      <c r="AE75" s="651"/>
      <c r="AF75" s="652"/>
      <c r="AG75" s="652"/>
      <c r="AH75" s="652"/>
      <c r="AI75" s="123"/>
      <c r="AJ75" s="123"/>
      <c r="AK75" s="123"/>
      <c r="AL75" s="123"/>
      <c r="AM75" s="123"/>
      <c r="AN75" s="123"/>
      <c r="AO75" s="123"/>
      <c r="AP75" s="123"/>
      <c r="AQ75" s="123"/>
      <c r="AR75" s="123"/>
    </row>
    <row r="76" spans="6:44" x14ac:dyDescent="0.3">
      <c r="F76" s="123"/>
      <c r="G76" s="123"/>
      <c r="H76" s="39"/>
      <c r="I76" s="651"/>
      <c r="J76" s="651"/>
      <c r="K76" s="651"/>
      <c r="L76" s="651"/>
      <c r="M76" s="651"/>
      <c r="N76" s="651"/>
      <c r="O76" s="651"/>
      <c r="P76" s="651"/>
      <c r="Q76" s="651"/>
      <c r="R76" s="651"/>
      <c r="S76" s="651"/>
      <c r="T76" s="651"/>
      <c r="U76" s="651"/>
      <c r="V76" s="651"/>
      <c r="W76" s="651"/>
      <c r="X76" s="651"/>
      <c r="Y76" s="651"/>
      <c r="Z76" s="651"/>
      <c r="AA76" s="651"/>
      <c r="AB76" s="651"/>
      <c r="AC76" s="651"/>
      <c r="AD76" s="651"/>
      <c r="AE76" s="651"/>
      <c r="AF76" s="652"/>
      <c r="AG76" s="652"/>
      <c r="AH76" s="652"/>
      <c r="AI76" s="123"/>
      <c r="AJ76" s="123"/>
      <c r="AK76" s="123"/>
      <c r="AL76" s="123"/>
      <c r="AM76" s="123"/>
      <c r="AN76" s="123"/>
      <c r="AO76" s="123"/>
      <c r="AP76" s="123"/>
      <c r="AQ76" s="123"/>
      <c r="AR76" s="123"/>
    </row>
    <row r="77" spans="6:44" x14ac:dyDescent="0.3">
      <c r="F77" s="123"/>
      <c r="G77" s="123"/>
      <c r="H77" s="39"/>
      <c r="I77" s="651"/>
      <c r="J77" s="651"/>
      <c r="K77" s="651"/>
      <c r="L77" s="651"/>
      <c r="M77" s="651"/>
      <c r="N77" s="651"/>
      <c r="O77" s="651"/>
      <c r="P77" s="651"/>
      <c r="Q77" s="651"/>
      <c r="R77" s="651"/>
      <c r="S77" s="651"/>
      <c r="T77" s="651"/>
      <c r="U77" s="651"/>
      <c r="V77" s="651"/>
      <c r="W77" s="651"/>
      <c r="X77" s="651"/>
      <c r="Y77" s="651"/>
      <c r="Z77" s="651"/>
      <c r="AA77" s="651"/>
      <c r="AB77" s="651"/>
      <c r="AC77" s="651"/>
      <c r="AD77" s="651"/>
      <c r="AE77" s="651"/>
      <c r="AF77" s="652"/>
      <c r="AG77" s="652"/>
      <c r="AH77" s="652"/>
      <c r="AI77" s="123"/>
      <c r="AJ77" s="123"/>
      <c r="AK77" s="123"/>
      <c r="AL77" s="123"/>
      <c r="AM77" s="123"/>
      <c r="AN77" s="123"/>
      <c r="AO77" s="123"/>
      <c r="AP77" s="123"/>
      <c r="AQ77" s="123"/>
      <c r="AR77" s="123"/>
    </row>
    <row r="78" spans="6:44" x14ac:dyDescent="0.3">
      <c r="F78" s="123"/>
      <c r="G78" s="123"/>
      <c r="H78" s="4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3"/>
      <c r="AI78" s="123"/>
      <c r="AJ78" s="123"/>
      <c r="AK78" s="123"/>
      <c r="AL78" s="123"/>
      <c r="AM78" s="123"/>
      <c r="AN78" s="123"/>
      <c r="AO78" s="123"/>
      <c r="AP78" s="123"/>
      <c r="AQ78" s="123"/>
      <c r="AR78" s="123"/>
    </row>
    <row r="79" spans="6:44" x14ac:dyDescent="0.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row>
    <row r="80" spans="6:44" x14ac:dyDescent="0.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row>
    <row r="81" spans="6:44" x14ac:dyDescent="0.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row>
    <row r="82" spans="6:44" x14ac:dyDescent="0.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row>
    <row r="83" spans="6:44" x14ac:dyDescent="0.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row>
  </sheetData>
  <mergeCells count="5">
    <mergeCell ref="B3:B5"/>
    <mergeCell ref="C3:C5"/>
    <mergeCell ref="D3:G3"/>
    <mergeCell ref="D4:E4"/>
    <mergeCell ref="F4:G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pageSetUpPr fitToPage="1"/>
  </sheetPr>
  <dimension ref="A1:S200"/>
  <sheetViews>
    <sheetView zoomScale="80" zoomScaleNormal="80" workbookViewId="0"/>
  </sheetViews>
  <sheetFormatPr defaultRowHeight="16.5" x14ac:dyDescent="0.3"/>
  <cols>
    <col min="1" max="1" width="6.5703125" style="32" customWidth="1"/>
    <col min="2" max="2" width="62.140625" style="3" customWidth="1"/>
    <col min="3" max="3" width="19" style="3" customWidth="1"/>
    <col min="4" max="4" width="19.7109375" style="3" customWidth="1"/>
    <col min="5" max="5" width="14.5703125" style="3" customWidth="1"/>
    <col min="6" max="6" width="19" style="3" customWidth="1"/>
    <col min="7" max="7" width="14.140625" style="3" customWidth="1"/>
    <col min="8" max="8" width="16.28515625" style="3" customWidth="1"/>
    <col min="9" max="9" width="9.140625" style="3"/>
    <col min="10" max="10" width="11.28515625" style="3" customWidth="1"/>
    <col min="11" max="11" width="9.140625" style="3"/>
    <col min="12" max="12" width="12" style="3" bestFit="1" customWidth="1"/>
    <col min="13" max="13" width="14.28515625" style="3" customWidth="1"/>
    <col min="14" max="15" width="13.7109375" style="3" bestFit="1" customWidth="1"/>
    <col min="16" max="16" width="9.140625" style="3"/>
    <col min="17" max="17" width="11" style="3" customWidth="1"/>
    <col min="18" max="18" width="12.85546875" style="3" customWidth="1"/>
    <col min="19" max="19" width="9.140625" style="3"/>
    <col min="20" max="20" width="13.7109375" style="3" customWidth="1"/>
    <col min="21" max="22" width="9.140625" style="3"/>
    <col min="23" max="23" width="10.5703125" style="3" customWidth="1"/>
    <col min="24" max="25" width="9.140625" style="3"/>
    <col min="26" max="26" width="12.7109375" style="3" customWidth="1"/>
    <col min="27" max="28" width="9.140625" style="3"/>
    <col min="29" max="29" width="13.7109375" style="3" customWidth="1"/>
    <col min="30" max="16384" width="9.140625" style="3"/>
  </cols>
  <sheetData>
    <row r="1" spans="1:4" ht="17.25" thickBot="1" x14ac:dyDescent="0.35">
      <c r="A1" s="862"/>
      <c r="B1" s="408" t="s">
        <v>2310</v>
      </c>
    </row>
    <row r="2" spans="1:4" ht="33.75" thickBot="1" x14ac:dyDescent="0.35">
      <c r="A2" s="341"/>
      <c r="B2" s="113" t="s">
        <v>204</v>
      </c>
      <c r="C2" s="72" t="s">
        <v>205</v>
      </c>
    </row>
    <row r="3" spans="1:4" ht="17.25" thickBot="1" x14ac:dyDescent="0.35">
      <c r="B3" s="582" t="s">
        <v>206</v>
      </c>
      <c r="C3" s="381" t="s">
        <v>1187</v>
      </c>
      <c r="D3" s="57"/>
    </row>
    <row r="4" spans="1:4" ht="17.25" thickBot="1" x14ac:dyDescent="0.35">
      <c r="B4" s="583" t="s">
        <v>1372</v>
      </c>
      <c r="C4" s="379" t="s">
        <v>207</v>
      </c>
      <c r="D4" s="57"/>
    </row>
    <row r="5" spans="1:4" ht="17.25" thickBot="1" x14ac:dyDescent="0.35">
      <c r="B5" s="583" t="s">
        <v>1373</v>
      </c>
      <c r="C5" s="379" t="s">
        <v>1188</v>
      </c>
      <c r="D5" s="57"/>
    </row>
    <row r="6" spans="1:4" ht="17.25" thickBot="1" x14ac:dyDescent="0.35">
      <c r="B6" s="583" t="s">
        <v>1374</v>
      </c>
      <c r="C6" s="379">
        <v>331.94</v>
      </c>
      <c r="D6" s="57"/>
    </row>
    <row r="7" spans="1:4" ht="17.25" thickBot="1" x14ac:dyDescent="0.35">
      <c r="B7" s="582" t="s">
        <v>208</v>
      </c>
      <c r="C7" s="381" t="s">
        <v>1187</v>
      </c>
      <c r="D7" s="57"/>
    </row>
    <row r="8" spans="1:4" ht="17.25" thickBot="1" x14ac:dyDescent="0.35">
      <c r="B8" s="582" t="s">
        <v>209</v>
      </c>
      <c r="C8" s="381" t="s">
        <v>1187</v>
      </c>
      <c r="D8" s="57"/>
    </row>
    <row r="9" spans="1:4" ht="17.25" thickBot="1" x14ac:dyDescent="0.35">
      <c r="B9" s="582" t="s">
        <v>210</v>
      </c>
      <c r="C9" s="392">
        <v>11617.88</v>
      </c>
      <c r="D9" s="57"/>
    </row>
    <row r="10" spans="1:4" ht="17.25" thickBot="1" x14ac:dyDescent="0.35">
      <c r="B10" s="582" t="s">
        <v>211</v>
      </c>
      <c r="C10" s="381" t="s">
        <v>1189</v>
      </c>
      <c r="D10" s="57"/>
    </row>
    <row r="11" spans="1:4" ht="17.25" thickBot="1" x14ac:dyDescent="0.35">
      <c r="B11" s="583" t="s">
        <v>1375</v>
      </c>
      <c r="C11" s="379" t="s">
        <v>1190</v>
      </c>
      <c r="D11" s="57"/>
    </row>
    <row r="12" spans="1:4" ht="17.25" thickBot="1" x14ac:dyDescent="0.35">
      <c r="B12" s="582" t="s">
        <v>212</v>
      </c>
      <c r="C12" s="381" t="s">
        <v>1189</v>
      </c>
      <c r="D12" s="57"/>
    </row>
    <row r="13" spans="1:4" x14ac:dyDescent="0.3">
      <c r="B13" s="584" t="s">
        <v>213</v>
      </c>
      <c r="C13" s="916" t="s">
        <v>1189</v>
      </c>
      <c r="D13" s="57"/>
    </row>
    <row r="14" spans="1:4" ht="17.25" thickBot="1" x14ac:dyDescent="0.35">
      <c r="B14" s="582" t="s">
        <v>214</v>
      </c>
      <c r="C14" s="917"/>
      <c r="D14" s="57"/>
    </row>
    <row r="15" spans="1:4" ht="17.25" customHeight="1" thickBot="1" x14ac:dyDescent="0.35">
      <c r="B15" s="582" t="s">
        <v>1371</v>
      </c>
      <c r="C15" s="381" t="s">
        <v>207</v>
      </c>
      <c r="D15" s="57"/>
    </row>
    <row r="16" spans="1:4" x14ac:dyDescent="0.3">
      <c r="B16" s="411" t="s">
        <v>185</v>
      </c>
      <c r="C16" s="57"/>
      <c r="D16" s="57"/>
    </row>
    <row r="17" spans="1:4" x14ac:dyDescent="0.3">
      <c r="B17" s="114"/>
    </row>
    <row r="18" spans="1:4" ht="17.25" thickBot="1" x14ac:dyDescent="0.35">
      <c r="A18" s="862"/>
      <c r="B18" s="408" t="s">
        <v>2311</v>
      </c>
    </row>
    <row r="19" spans="1:4" ht="33.75" thickBot="1" x14ac:dyDescent="0.35">
      <c r="A19" s="341"/>
      <c r="B19" s="83" t="s">
        <v>192</v>
      </c>
      <c r="C19" s="121" t="s">
        <v>1774</v>
      </c>
      <c r="D19" s="311" t="s">
        <v>1773</v>
      </c>
    </row>
    <row r="20" spans="1:4" ht="17.25" thickBot="1" x14ac:dyDescent="0.35">
      <c r="B20" s="409" t="s">
        <v>1492</v>
      </c>
      <c r="C20" s="379">
        <v>4.18</v>
      </c>
      <c r="D20" s="379">
        <v>4.82</v>
      </c>
    </row>
    <row r="21" spans="1:4" ht="17.25" thickBot="1" x14ac:dyDescent="0.35">
      <c r="B21" s="409" t="s">
        <v>193</v>
      </c>
      <c r="C21" s="379">
        <v>109.61</v>
      </c>
      <c r="D21" s="379">
        <v>111.26</v>
      </c>
    </row>
    <row r="22" spans="1:4" ht="17.25" thickBot="1" x14ac:dyDescent="0.35">
      <c r="B22" s="409" t="s">
        <v>1493</v>
      </c>
      <c r="C22" s="379"/>
      <c r="D22" s="379"/>
    </row>
    <row r="23" spans="1:4" ht="17.25" thickBot="1" x14ac:dyDescent="0.35">
      <c r="B23" s="412" t="s">
        <v>1494</v>
      </c>
      <c r="C23" s="379"/>
      <c r="D23" s="379"/>
    </row>
    <row r="24" spans="1:4" ht="17.25" thickBot="1" x14ac:dyDescent="0.35">
      <c r="B24" s="382" t="s">
        <v>194</v>
      </c>
      <c r="C24" s="379">
        <v>39.880000000000003</v>
      </c>
      <c r="D24" s="379">
        <v>40.479999999999997</v>
      </c>
    </row>
    <row r="25" spans="1:4" ht="17.25" thickBot="1" x14ac:dyDescent="0.35">
      <c r="B25" s="382" t="s">
        <v>195</v>
      </c>
      <c r="C25" s="379">
        <v>19.940000000000001</v>
      </c>
      <c r="D25" s="379">
        <v>20.239999999999998</v>
      </c>
    </row>
    <row r="26" spans="1:4" ht="17.25" thickBot="1" x14ac:dyDescent="0.35">
      <c r="B26" s="382" t="s">
        <v>196</v>
      </c>
      <c r="C26" s="379">
        <v>11.97</v>
      </c>
      <c r="D26" s="379">
        <v>12.15</v>
      </c>
    </row>
    <row r="27" spans="1:4" ht="33.75" thickBot="1" x14ac:dyDescent="0.35">
      <c r="B27" s="412" t="s">
        <v>1495</v>
      </c>
      <c r="C27" s="379">
        <v>19.940000000000001</v>
      </c>
      <c r="D27" s="379">
        <v>20.239999999999998</v>
      </c>
    </row>
    <row r="28" spans="1:4" ht="17.25" thickBot="1" x14ac:dyDescent="0.35">
      <c r="B28" s="412" t="s">
        <v>1496</v>
      </c>
      <c r="C28" s="379">
        <v>35.880000000000003</v>
      </c>
      <c r="D28" s="379">
        <v>36.42</v>
      </c>
    </row>
    <row r="29" spans="1:4" ht="17.25" thickBot="1" x14ac:dyDescent="0.35">
      <c r="B29" s="412" t="s">
        <v>1497</v>
      </c>
      <c r="C29" s="379">
        <v>47.85</v>
      </c>
      <c r="D29" s="379">
        <v>48.57</v>
      </c>
    </row>
    <row r="30" spans="1:4" ht="17.25" thickBot="1" x14ac:dyDescent="0.35">
      <c r="B30" s="409" t="s">
        <v>1498</v>
      </c>
      <c r="C30" s="379"/>
      <c r="D30" s="379"/>
    </row>
    <row r="31" spans="1:4" ht="35.25" thickBot="1" x14ac:dyDescent="0.35">
      <c r="B31" s="412" t="s">
        <v>1499</v>
      </c>
      <c r="C31" s="379"/>
      <c r="D31" s="379"/>
    </row>
    <row r="32" spans="1:4" ht="17.25" thickBot="1" x14ac:dyDescent="0.35">
      <c r="B32" s="382" t="s">
        <v>197</v>
      </c>
      <c r="C32" s="379">
        <v>476.74</v>
      </c>
      <c r="D32" s="379">
        <v>508.44</v>
      </c>
    </row>
    <row r="33" spans="1:4" ht="17.25" thickBot="1" x14ac:dyDescent="0.35">
      <c r="B33" s="382" t="s">
        <v>198</v>
      </c>
      <c r="C33" s="379">
        <v>634.05999999999995</v>
      </c>
      <c r="D33" s="379">
        <v>676.22</v>
      </c>
    </row>
    <row r="34" spans="1:4" ht="17.25" thickBot="1" x14ac:dyDescent="0.35">
      <c r="B34" s="382" t="s">
        <v>199</v>
      </c>
      <c r="C34" s="379">
        <v>476.74</v>
      </c>
      <c r="D34" s="379">
        <v>508.44</v>
      </c>
    </row>
    <row r="35" spans="1:4" ht="33.75" thickBot="1" x14ac:dyDescent="0.35">
      <c r="B35" s="382" t="s">
        <v>200</v>
      </c>
      <c r="C35" s="379">
        <v>634.05999999999995</v>
      </c>
      <c r="D35" s="379">
        <v>676.22</v>
      </c>
    </row>
    <row r="36" spans="1:4" ht="50.25" thickBot="1" x14ac:dyDescent="0.35">
      <c r="B36" s="382" t="s">
        <v>201</v>
      </c>
      <c r="C36" s="379">
        <v>634.05999999999995</v>
      </c>
      <c r="D36" s="379">
        <v>676.22</v>
      </c>
    </row>
    <row r="37" spans="1:4" ht="33.75" thickBot="1" x14ac:dyDescent="0.35">
      <c r="B37" s="412" t="s">
        <v>1500</v>
      </c>
      <c r="C37" s="379"/>
      <c r="D37" s="379"/>
    </row>
    <row r="38" spans="1:4" ht="17.25" thickBot="1" x14ac:dyDescent="0.35">
      <c r="B38" s="382" t="s">
        <v>202</v>
      </c>
      <c r="C38" s="379">
        <v>238.37</v>
      </c>
      <c r="D38" s="379">
        <v>254.22</v>
      </c>
    </row>
    <row r="39" spans="1:4" ht="17.25" thickBot="1" x14ac:dyDescent="0.35">
      <c r="B39" s="382" t="s">
        <v>198</v>
      </c>
      <c r="C39" s="379">
        <v>317.02999999999997</v>
      </c>
      <c r="D39" s="379">
        <v>338.11</v>
      </c>
    </row>
    <row r="40" spans="1:4" ht="17.25" thickBot="1" x14ac:dyDescent="0.35">
      <c r="B40" s="382" t="s">
        <v>1071</v>
      </c>
      <c r="C40" s="379">
        <v>209.77</v>
      </c>
      <c r="D40" s="379">
        <v>223.71</v>
      </c>
    </row>
    <row r="41" spans="1:4" ht="33.75" thickBot="1" x14ac:dyDescent="0.35">
      <c r="B41" s="382" t="s">
        <v>1185</v>
      </c>
      <c r="C41" s="379">
        <v>298.83999999999997</v>
      </c>
      <c r="D41" s="379">
        <v>314.44</v>
      </c>
    </row>
    <row r="42" spans="1:4" ht="50.25" thickBot="1" x14ac:dyDescent="0.35">
      <c r="B42" s="382" t="s">
        <v>1186</v>
      </c>
      <c r="C42" s="379">
        <v>307.52</v>
      </c>
      <c r="D42" s="379">
        <v>327.97</v>
      </c>
    </row>
    <row r="43" spans="1:4" x14ac:dyDescent="0.3">
      <c r="B43" s="411" t="s">
        <v>203</v>
      </c>
      <c r="C43" s="57"/>
      <c r="D43" s="57"/>
    </row>
    <row r="44" spans="1:4" s="301" customFormat="1" x14ac:dyDescent="0.3">
      <c r="A44" s="317"/>
      <c r="B44" s="55" t="s">
        <v>1595</v>
      </c>
      <c r="C44" s="413"/>
      <c r="D44" s="57"/>
    </row>
    <row r="45" spans="1:4" x14ac:dyDescent="0.3">
      <c r="A45" s="261"/>
    </row>
    <row r="46" spans="1:4" ht="17.25" thickBot="1" x14ac:dyDescent="0.35">
      <c r="A46" s="862"/>
      <c r="B46" s="6" t="s">
        <v>2312</v>
      </c>
    </row>
    <row r="47" spans="1:4" ht="16.5" customHeight="1" thickBot="1" x14ac:dyDescent="0.35">
      <c r="A47" s="317"/>
      <c r="B47" s="884" t="s">
        <v>187</v>
      </c>
      <c r="C47" s="881" t="s">
        <v>22</v>
      </c>
      <c r="D47" s="882"/>
    </row>
    <row r="48" spans="1:4" ht="12.75" customHeight="1" thickBot="1" x14ac:dyDescent="0.35">
      <c r="B48" s="885"/>
      <c r="C48" s="61" t="s">
        <v>1775</v>
      </c>
      <c r="D48" s="61" t="s">
        <v>1776</v>
      </c>
    </row>
    <row r="49" spans="1:5" ht="17.25" thickBot="1" x14ac:dyDescent="0.35">
      <c r="B49" s="382" t="s">
        <v>188</v>
      </c>
      <c r="C49" s="764">
        <v>177704</v>
      </c>
      <c r="D49" s="764">
        <v>176625</v>
      </c>
      <c r="E49" s="57"/>
    </row>
    <row r="50" spans="1:5" ht="17.25" thickBot="1" x14ac:dyDescent="0.35">
      <c r="B50" s="382" t="s">
        <v>189</v>
      </c>
      <c r="C50" s="764">
        <v>159443</v>
      </c>
      <c r="D50" s="62">
        <v>154696</v>
      </c>
      <c r="E50" s="57"/>
    </row>
    <row r="51" spans="1:5" ht="33.75" thickBot="1" x14ac:dyDescent="0.35">
      <c r="B51" s="409" t="s">
        <v>1184</v>
      </c>
      <c r="C51" s="763">
        <v>337147</v>
      </c>
      <c r="D51" s="779">
        <v>331321</v>
      </c>
      <c r="E51" s="57"/>
    </row>
    <row r="52" spans="1:5" ht="17.25" thickBot="1" x14ac:dyDescent="0.35">
      <c r="B52" s="409" t="s">
        <v>190</v>
      </c>
      <c r="C52" s="763">
        <v>108137</v>
      </c>
      <c r="D52" s="779">
        <v>109227</v>
      </c>
      <c r="E52" s="57"/>
    </row>
    <row r="53" spans="1:5" x14ac:dyDescent="0.3">
      <c r="B53" s="114" t="s">
        <v>191</v>
      </c>
    </row>
    <row r="55" spans="1:5" ht="17.25" thickBot="1" x14ac:dyDescent="0.35">
      <c r="A55" s="862"/>
      <c r="B55" s="6" t="s">
        <v>2313</v>
      </c>
    </row>
    <row r="56" spans="1:5" ht="42" customHeight="1" thickBot="1" x14ac:dyDescent="0.35">
      <c r="B56" s="83" t="s">
        <v>215</v>
      </c>
      <c r="C56" s="72" t="s">
        <v>216</v>
      </c>
      <c r="D56" s="72" t="s">
        <v>217</v>
      </c>
    </row>
    <row r="57" spans="1:5" ht="17.25" thickBot="1" x14ac:dyDescent="0.35">
      <c r="B57" s="382" t="s">
        <v>218</v>
      </c>
      <c r="C57" s="383">
        <v>154195</v>
      </c>
      <c r="D57" s="414">
        <v>174892115</v>
      </c>
    </row>
    <row r="58" spans="1:5" ht="17.25" thickBot="1" x14ac:dyDescent="0.35">
      <c r="B58" s="382" t="s">
        <v>219</v>
      </c>
      <c r="C58" s="383">
        <v>62917</v>
      </c>
      <c r="D58" s="414">
        <v>318377800</v>
      </c>
    </row>
    <row r="59" spans="1:5" ht="17.25" thickBot="1" x14ac:dyDescent="0.35">
      <c r="B59" s="409" t="s">
        <v>150</v>
      </c>
      <c r="C59" s="414">
        <v>217112</v>
      </c>
      <c r="D59" s="414">
        <v>493269915</v>
      </c>
      <c r="E59" s="14"/>
    </row>
    <row r="60" spans="1:5" x14ac:dyDescent="0.3">
      <c r="B60" s="114" t="s">
        <v>90</v>
      </c>
    </row>
    <row r="61" spans="1:5" x14ac:dyDescent="0.3">
      <c r="B61" s="114" t="s">
        <v>809</v>
      </c>
    </row>
    <row r="62" spans="1:5" x14ac:dyDescent="0.3">
      <c r="A62" s="231"/>
    </row>
    <row r="63" spans="1:5" x14ac:dyDescent="0.3">
      <c r="A63" s="862"/>
      <c r="B63" s="6" t="s">
        <v>1736</v>
      </c>
    </row>
    <row r="65" spans="1:10" x14ac:dyDescent="0.3">
      <c r="H65" s="15"/>
      <c r="I65" s="245">
        <v>2020</v>
      </c>
      <c r="J65" s="245">
        <v>2021</v>
      </c>
    </row>
    <row r="66" spans="1:10" x14ac:dyDescent="0.3">
      <c r="H66" s="15" t="s">
        <v>92</v>
      </c>
      <c r="I66" s="95">
        <v>157468</v>
      </c>
      <c r="J66" s="95">
        <v>156737</v>
      </c>
    </row>
    <row r="67" spans="1:10" x14ac:dyDescent="0.3">
      <c r="H67" s="15" t="s">
        <v>93</v>
      </c>
      <c r="I67" s="95">
        <v>157873</v>
      </c>
      <c r="J67" s="95">
        <v>155929</v>
      </c>
    </row>
    <row r="68" spans="1:10" x14ac:dyDescent="0.3">
      <c r="H68" s="15" t="s">
        <v>94</v>
      </c>
      <c r="I68" s="95">
        <v>158249</v>
      </c>
      <c r="J68" s="95">
        <v>155180</v>
      </c>
    </row>
    <row r="69" spans="1:10" x14ac:dyDescent="0.3">
      <c r="H69" s="15" t="s">
        <v>95</v>
      </c>
      <c r="I69" s="95">
        <v>157605</v>
      </c>
      <c r="J69" s="95">
        <v>154536</v>
      </c>
    </row>
    <row r="70" spans="1:10" x14ac:dyDescent="0.3">
      <c r="H70" s="15" t="s">
        <v>96</v>
      </c>
      <c r="I70" s="95">
        <v>158357</v>
      </c>
      <c r="J70" s="95">
        <v>154133</v>
      </c>
    </row>
    <row r="71" spans="1:10" x14ac:dyDescent="0.3">
      <c r="H71" s="15" t="s">
        <v>97</v>
      </c>
      <c r="I71" s="95">
        <v>158697</v>
      </c>
      <c r="J71" s="95">
        <v>154068</v>
      </c>
    </row>
    <row r="72" spans="1:10" x14ac:dyDescent="0.3">
      <c r="H72" s="15" t="s">
        <v>98</v>
      </c>
      <c r="I72" s="95">
        <v>158654</v>
      </c>
      <c r="J72" s="95">
        <v>153763</v>
      </c>
    </row>
    <row r="73" spans="1:10" x14ac:dyDescent="0.3">
      <c r="H73" s="15" t="s">
        <v>99</v>
      </c>
      <c r="I73" s="95">
        <v>157118</v>
      </c>
      <c r="J73" s="95">
        <v>153618</v>
      </c>
    </row>
    <row r="74" spans="1:10" x14ac:dyDescent="0.3">
      <c r="H74" s="15" t="s">
        <v>100</v>
      </c>
      <c r="I74" s="95">
        <v>157997</v>
      </c>
      <c r="J74" s="95">
        <v>153625</v>
      </c>
    </row>
    <row r="75" spans="1:10" x14ac:dyDescent="0.3">
      <c r="H75" s="15" t="s">
        <v>101</v>
      </c>
      <c r="I75" s="95">
        <v>157963</v>
      </c>
      <c r="J75" s="95">
        <v>153401</v>
      </c>
    </row>
    <row r="76" spans="1:10" x14ac:dyDescent="0.3">
      <c r="H76" s="15" t="s">
        <v>102</v>
      </c>
      <c r="I76" s="95">
        <v>157568</v>
      </c>
      <c r="J76" s="95">
        <v>153088</v>
      </c>
    </row>
    <row r="77" spans="1:10" x14ac:dyDescent="0.3">
      <c r="B77" s="5" t="s">
        <v>221</v>
      </c>
      <c r="H77" s="15" t="s">
        <v>103</v>
      </c>
      <c r="I77" s="95">
        <v>157607</v>
      </c>
      <c r="J77" s="95">
        <v>152264</v>
      </c>
    </row>
    <row r="78" spans="1:10" x14ac:dyDescent="0.3">
      <c r="B78" s="5" t="s">
        <v>220</v>
      </c>
    </row>
    <row r="80" spans="1:10" ht="17.25" thickBot="1" x14ac:dyDescent="0.35">
      <c r="A80" s="862"/>
      <c r="B80" s="6" t="s">
        <v>2314</v>
      </c>
    </row>
    <row r="81" spans="2:13" ht="17.25" thickBot="1" x14ac:dyDescent="0.35">
      <c r="B81" s="884" t="s">
        <v>222</v>
      </c>
      <c r="C81" s="881">
        <v>2020</v>
      </c>
      <c r="D81" s="883"/>
      <c r="E81" s="882"/>
      <c r="F81" s="881">
        <v>2021</v>
      </c>
      <c r="G81" s="883"/>
      <c r="H81" s="883"/>
      <c r="I81" s="122"/>
    </row>
    <row r="82" spans="2:13" ht="16.5" customHeight="1" x14ac:dyDescent="0.3">
      <c r="B82" s="898"/>
      <c r="C82" s="884" t="s">
        <v>216</v>
      </c>
      <c r="D82" s="884" t="s">
        <v>223</v>
      </c>
      <c r="E82" s="884" t="s">
        <v>217</v>
      </c>
      <c r="F82" s="884" t="s">
        <v>216</v>
      </c>
      <c r="G82" s="901" t="s">
        <v>223</v>
      </c>
      <c r="H82" s="884" t="s">
        <v>217</v>
      </c>
      <c r="I82" s="915"/>
    </row>
    <row r="83" spans="2:13" ht="36" customHeight="1" thickBot="1" x14ac:dyDescent="0.35">
      <c r="B83" s="885"/>
      <c r="C83" s="885"/>
      <c r="D83" s="885"/>
      <c r="E83" s="885"/>
      <c r="F83" s="885"/>
      <c r="G83" s="903"/>
      <c r="H83" s="885"/>
      <c r="I83" s="915"/>
    </row>
    <row r="84" spans="2:13" ht="17.25" thickBot="1" x14ac:dyDescent="0.35">
      <c r="B84" s="415" t="s">
        <v>224</v>
      </c>
      <c r="C84" s="383">
        <v>11117</v>
      </c>
      <c r="D84" s="416">
        <v>578.91999999999996</v>
      </c>
      <c r="E84" s="417" t="s">
        <v>1596</v>
      </c>
      <c r="F84" s="383">
        <v>11515</v>
      </c>
      <c r="G84" s="416">
        <v>613.29</v>
      </c>
      <c r="H84" s="417">
        <v>86233232</v>
      </c>
      <c r="I84" s="122"/>
    </row>
    <row r="85" spans="2:13" ht="15.75" customHeight="1" thickBot="1" x14ac:dyDescent="0.35">
      <c r="B85" s="415" t="s">
        <v>193</v>
      </c>
      <c r="C85" s="383">
        <v>3084</v>
      </c>
      <c r="D85" s="416">
        <v>76.5</v>
      </c>
      <c r="E85" s="417" t="s">
        <v>1597</v>
      </c>
      <c r="F85" s="383">
        <v>3276</v>
      </c>
      <c r="G85" s="416">
        <v>74.27</v>
      </c>
      <c r="H85" s="417">
        <v>2959066</v>
      </c>
      <c r="I85" s="122"/>
      <c r="J85" s="47"/>
    </row>
    <row r="86" spans="2:13" ht="17.25" thickBot="1" x14ac:dyDescent="0.35">
      <c r="B86" s="415" t="s">
        <v>225</v>
      </c>
      <c r="C86" s="383">
        <v>152566</v>
      </c>
      <c r="D86" s="416">
        <v>34.869999999999997</v>
      </c>
      <c r="E86" s="417" t="s">
        <v>1598</v>
      </c>
      <c r="F86" s="383">
        <v>148540</v>
      </c>
      <c r="G86" s="416">
        <v>35.520000000000003</v>
      </c>
      <c r="H86" s="417">
        <v>64116268</v>
      </c>
      <c r="I86" s="122"/>
    </row>
    <row r="87" spans="2:13" ht="17.25" thickBot="1" x14ac:dyDescent="0.35">
      <c r="B87" s="418" t="s">
        <v>1191</v>
      </c>
      <c r="C87" s="383">
        <v>50210</v>
      </c>
      <c r="D87" s="416">
        <v>24.71</v>
      </c>
      <c r="E87" s="417" t="s">
        <v>1599</v>
      </c>
      <c r="F87" s="383">
        <v>48929</v>
      </c>
      <c r="G87" s="416">
        <v>25.64</v>
      </c>
      <c r="H87" s="417">
        <v>15223098</v>
      </c>
      <c r="I87" s="122"/>
    </row>
    <row r="88" spans="2:13" ht="17.25" thickBot="1" x14ac:dyDescent="0.35">
      <c r="B88" s="418" t="s">
        <v>226</v>
      </c>
      <c r="C88" s="383">
        <v>83217</v>
      </c>
      <c r="D88" s="416">
        <v>19.68</v>
      </c>
      <c r="E88" s="417" t="s">
        <v>1600</v>
      </c>
      <c r="F88" s="383">
        <v>80914</v>
      </c>
      <c r="G88" s="416">
        <v>20.059999999999999</v>
      </c>
      <c r="H88" s="417">
        <v>19741809</v>
      </c>
      <c r="I88" s="122"/>
    </row>
    <row r="89" spans="2:13" ht="17.25" thickBot="1" x14ac:dyDescent="0.35">
      <c r="B89" s="418" t="s">
        <v>1072</v>
      </c>
      <c r="C89" s="383">
        <v>68828</v>
      </c>
      <c r="D89" s="416">
        <v>35.43</v>
      </c>
      <c r="E89" s="417" t="s">
        <v>1601</v>
      </c>
      <c r="F89" s="383">
        <v>66380</v>
      </c>
      <c r="G89" s="416">
        <v>36.1</v>
      </c>
      <c r="H89" s="417">
        <v>29122813</v>
      </c>
      <c r="I89" s="122"/>
      <c r="J89" s="20"/>
      <c r="L89" s="14"/>
    </row>
    <row r="90" spans="2:13" ht="17.25" thickBot="1" x14ac:dyDescent="0.35">
      <c r="B90" s="418" t="s">
        <v>1073</v>
      </c>
      <c r="C90" s="379">
        <v>51</v>
      </c>
      <c r="D90" s="416">
        <v>47.15</v>
      </c>
      <c r="E90" s="417">
        <v>31266</v>
      </c>
      <c r="F90" s="379">
        <v>47</v>
      </c>
      <c r="G90" s="416">
        <v>48.14</v>
      </c>
      <c r="H90" s="417">
        <v>28548</v>
      </c>
      <c r="I90" s="122"/>
    </row>
    <row r="91" spans="2:13" ht="17.25" thickBot="1" x14ac:dyDescent="0.35">
      <c r="B91" s="415" t="s">
        <v>186</v>
      </c>
      <c r="C91" s="383">
        <v>61734</v>
      </c>
      <c r="D91" s="416">
        <v>363.13</v>
      </c>
      <c r="E91" s="417" t="s">
        <v>1602</v>
      </c>
      <c r="F91" s="383">
        <v>62917</v>
      </c>
      <c r="G91" s="416">
        <v>403.97</v>
      </c>
      <c r="H91" s="417">
        <v>318377800</v>
      </c>
      <c r="L91" s="14"/>
    </row>
    <row r="92" spans="2:13" ht="50.25" thickBot="1" x14ac:dyDescent="0.35">
      <c r="B92" s="65" t="s">
        <v>227</v>
      </c>
      <c r="C92" s="581" t="s">
        <v>228</v>
      </c>
      <c r="D92" s="581" t="s">
        <v>229</v>
      </c>
      <c r="E92" s="581" t="s">
        <v>217</v>
      </c>
      <c r="F92" s="580" t="s">
        <v>228</v>
      </c>
      <c r="G92" s="580" t="s">
        <v>229</v>
      </c>
      <c r="H92" s="580" t="s">
        <v>217</v>
      </c>
    </row>
    <row r="93" spans="2:13" ht="17.25" thickBot="1" x14ac:dyDescent="0.35">
      <c r="B93" s="415" t="s">
        <v>230</v>
      </c>
      <c r="C93" s="419">
        <v>2217</v>
      </c>
      <c r="D93" s="420">
        <v>822.09</v>
      </c>
      <c r="E93" s="419" t="s">
        <v>1603</v>
      </c>
      <c r="F93" s="419">
        <v>1918</v>
      </c>
      <c r="G93" s="420">
        <v>932.02</v>
      </c>
      <c r="H93" s="419">
        <v>1783939</v>
      </c>
      <c r="I93" s="318"/>
      <c r="M93" s="686"/>
    </row>
    <row r="94" spans="2:13" ht="17.25" thickBot="1" x14ac:dyDescent="0.35">
      <c r="B94" s="415" t="s">
        <v>231</v>
      </c>
      <c r="C94" s="421">
        <v>17</v>
      </c>
      <c r="D94" s="420">
        <v>973.06</v>
      </c>
      <c r="E94" s="419">
        <v>18542</v>
      </c>
      <c r="F94" s="421">
        <v>15</v>
      </c>
      <c r="G94" s="420">
        <v>1290.1099999999999</v>
      </c>
      <c r="H94" s="419">
        <v>19352</v>
      </c>
      <c r="I94" s="318"/>
      <c r="M94" s="686"/>
    </row>
    <row r="95" spans="2:13" ht="17.25" thickBot="1" x14ac:dyDescent="0.35">
      <c r="B95" s="415" t="s">
        <v>232</v>
      </c>
      <c r="C95" s="421">
        <v>4</v>
      </c>
      <c r="D95" s="420">
        <v>625.5</v>
      </c>
      <c r="E95" s="419" t="s">
        <v>1604</v>
      </c>
      <c r="F95" s="421">
        <v>10</v>
      </c>
      <c r="G95" s="420">
        <v>541.79</v>
      </c>
      <c r="H95" s="419">
        <v>5418</v>
      </c>
      <c r="I95" s="318"/>
      <c r="M95" s="686"/>
    </row>
    <row r="96" spans="2:13" ht="15.75" customHeight="1" thickBot="1" x14ac:dyDescent="0.35">
      <c r="B96" s="415" t="s">
        <v>233</v>
      </c>
      <c r="C96" s="421">
        <v>951</v>
      </c>
      <c r="D96" s="420">
        <v>313.08999999999997</v>
      </c>
      <c r="E96" s="419">
        <v>296785</v>
      </c>
      <c r="F96" s="421">
        <v>787</v>
      </c>
      <c r="G96" s="420">
        <v>311.12</v>
      </c>
      <c r="H96" s="419">
        <v>244745</v>
      </c>
      <c r="I96" s="318"/>
      <c r="M96" s="686"/>
    </row>
    <row r="97" spans="1:18" ht="17.25" thickBot="1" x14ac:dyDescent="0.35">
      <c r="B97" s="415" t="s">
        <v>234</v>
      </c>
      <c r="C97" s="419">
        <v>1017</v>
      </c>
      <c r="D97" s="420" t="s">
        <v>1605</v>
      </c>
      <c r="E97" s="419" t="s">
        <v>1606</v>
      </c>
      <c r="F97" s="419">
        <v>1110</v>
      </c>
      <c r="G97" s="420">
        <v>9219.36</v>
      </c>
      <c r="H97" s="419">
        <v>10141840</v>
      </c>
      <c r="I97" s="318"/>
      <c r="M97" s="686"/>
    </row>
    <row r="98" spans="1:18" ht="17.25" thickBot="1" x14ac:dyDescent="0.35">
      <c r="B98" s="415" t="s">
        <v>235</v>
      </c>
      <c r="C98" s="419">
        <v>1091</v>
      </c>
      <c r="D98" s="420" t="s">
        <v>1607</v>
      </c>
      <c r="E98" s="419" t="s">
        <v>1608</v>
      </c>
      <c r="F98" s="419">
        <v>1034</v>
      </c>
      <c r="G98" s="420">
        <v>6798.76</v>
      </c>
      <c r="H98" s="419">
        <v>7029227</v>
      </c>
      <c r="I98" s="318"/>
      <c r="M98" s="686"/>
    </row>
    <row r="99" spans="1:18" ht="17.25" thickBot="1" x14ac:dyDescent="0.35">
      <c r="B99" s="415" t="s">
        <v>236</v>
      </c>
      <c r="C99" s="421">
        <v>112</v>
      </c>
      <c r="D99" s="420" t="s">
        <v>1609</v>
      </c>
      <c r="E99" s="419">
        <v>497076</v>
      </c>
      <c r="F99" s="421">
        <v>99</v>
      </c>
      <c r="G99" s="420">
        <v>3874.64</v>
      </c>
      <c r="H99" s="419">
        <v>383590</v>
      </c>
      <c r="I99" s="318"/>
      <c r="M99" s="686"/>
    </row>
    <row r="100" spans="1:18" ht="17.25" thickBot="1" x14ac:dyDescent="0.35">
      <c r="B100" s="415" t="s">
        <v>237</v>
      </c>
      <c r="C100" s="421">
        <v>357</v>
      </c>
      <c r="D100" s="420" t="s">
        <v>1610</v>
      </c>
      <c r="E100" s="419">
        <v>966006</v>
      </c>
      <c r="F100" s="421">
        <v>278</v>
      </c>
      <c r="G100" s="420">
        <v>2855.61</v>
      </c>
      <c r="H100" s="419">
        <v>789936</v>
      </c>
      <c r="I100" s="318"/>
      <c r="M100" s="686"/>
    </row>
    <row r="101" spans="1:18" ht="17.25" thickBot="1" x14ac:dyDescent="0.35">
      <c r="B101" s="415" t="s">
        <v>238</v>
      </c>
      <c r="C101" s="421">
        <v>694</v>
      </c>
      <c r="D101" s="420" t="s">
        <v>1611</v>
      </c>
      <c r="E101" s="419" t="s">
        <v>1612</v>
      </c>
      <c r="F101" s="421">
        <v>473</v>
      </c>
      <c r="G101" s="420">
        <v>2504.2600000000002</v>
      </c>
      <c r="H101" s="419">
        <v>1176770</v>
      </c>
      <c r="I101" s="318"/>
      <c r="J101" s="101"/>
      <c r="M101" s="686"/>
    </row>
    <row r="102" spans="1:18" ht="17.25" thickBot="1" x14ac:dyDescent="0.35">
      <c r="B102" s="415" t="s">
        <v>239</v>
      </c>
      <c r="C102" s="421">
        <v>4</v>
      </c>
      <c r="D102" s="420" t="s">
        <v>1613</v>
      </c>
      <c r="E102" s="419">
        <v>5154</v>
      </c>
      <c r="F102" s="421">
        <v>6</v>
      </c>
      <c r="G102" s="420">
        <v>1455.13</v>
      </c>
      <c r="H102" s="419">
        <v>8731</v>
      </c>
      <c r="I102" s="318"/>
      <c r="J102" s="101"/>
      <c r="K102" s="101"/>
      <c r="M102" s="686"/>
    </row>
    <row r="103" spans="1:18" ht="17.25" thickBot="1" x14ac:dyDescent="0.35">
      <c r="B103" s="89" t="s">
        <v>240</v>
      </c>
      <c r="C103" s="914">
        <v>453424794</v>
      </c>
      <c r="D103" s="883"/>
      <c r="E103" s="883"/>
      <c r="F103" s="914">
        <v>473844724</v>
      </c>
      <c r="G103" s="883"/>
      <c r="H103" s="883"/>
      <c r="I103" s="47"/>
    </row>
    <row r="104" spans="1:18" x14ac:dyDescent="0.3">
      <c r="B104" s="422" t="s">
        <v>1737</v>
      </c>
    </row>
    <row r="105" spans="1:18" x14ac:dyDescent="0.3">
      <c r="B105" s="55" t="s">
        <v>1192</v>
      </c>
    </row>
    <row r="107" spans="1:18" s="32" customFormat="1" x14ac:dyDescent="0.3">
      <c r="A107" s="862"/>
      <c r="B107" s="33" t="s">
        <v>1777</v>
      </c>
    </row>
    <row r="108" spans="1:18" x14ac:dyDescent="0.3">
      <c r="A108" s="577"/>
    </row>
    <row r="109" spans="1:18" x14ac:dyDescent="0.3">
      <c r="D109" s="98"/>
      <c r="G109" s="115"/>
      <c r="H109" s="116"/>
      <c r="I109" s="116"/>
      <c r="J109" s="116"/>
      <c r="K109" s="116"/>
      <c r="L109" s="116"/>
      <c r="M109" s="116"/>
      <c r="N109" s="695" t="s">
        <v>166</v>
      </c>
      <c r="O109" s="696"/>
      <c r="P109" s="696"/>
      <c r="Q109" s="696"/>
      <c r="R109" s="97"/>
    </row>
    <row r="110" spans="1:18" ht="33" x14ac:dyDescent="0.3">
      <c r="G110" s="117"/>
      <c r="H110" s="162" t="s">
        <v>1793</v>
      </c>
      <c r="I110" s="162" t="s">
        <v>1794</v>
      </c>
      <c r="J110" s="162" t="s">
        <v>1795</v>
      </c>
      <c r="K110" s="162" t="s">
        <v>1796</v>
      </c>
      <c r="L110" s="162" t="s">
        <v>1797</v>
      </c>
      <c r="M110" s="34" t="s">
        <v>122</v>
      </c>
      <c r="N110" s="694" t="s">
        <v>1793</v>
      </c>
      <c r="O110" s="694" t="s">
        <v>1794</v>
      </c>
      <c r="P110" s="694" t="s">
        <v>1795</v>
      </c>
      <c r="Q110" s="694" t="s">
        <v>1796</v>
      </c>
      <c r="R110" s="694" t="s">
        <v>1797</v>
      </c>
    </row>
    <row r="111" spans="1:18" x14ac:dyDescent="0.3">
      <c r="G111" s="118">
        <v>2020</v>
      </c>
      <c r="H111" s="162">
        <v>329</v>
      </c>
      <c r="I111" s="162">
        <v>1202</v>
      </c>
      <c r="J111" s="162">
        <v>7540</v>
      </c>
      <c r="K111" s="162">
        <v>2030</v>
      </c>
      <c r="L111" s="162">
        <v>17</v>
      </c>
      <c r="M111" s="34">
        <f>SUM(H111:L111)</f>
        <v>11118</v>
      </c>
      <c r="N111" s="263">
        <f>H111/M111</f>
        <v>2.9591653175031481E-2</v>
      </c>
      <c r="O111" s="263">
        <f>I111/M111</f>
        <v>0.10811296995862565</v>
      </c>
      <c r="P111" s="263">
        <f>J111/M111</f>
        <v>0.67817952869221088</v>
      </c>
      <c r="Q111" s="263">
        <f>K111/M111</f>
        <v>0.18258679618636445</v>
      </c>
      <c r="R111" s="263">
        <f>L111/M111</f>
        <v>1.5290519877675841E-3</v>
      </c>
    </row>
    <row r="112" spans="1:18" x14ac:dyDescent="0.3">
      <c r="G112" s="118">
        <v>2021</v>
      </c>
      <c r="H112" s="162">
        <v>333</v>
      </c>
      <c r="I112" s="162">
        <v>1112</v>
      </c>
      <c r="J112" s="162">
        <v>7670</v>
      </c>
      <c r="K112" s="162">
        <v>2322</v>
      </c>
      <c r="L112" s="162">
        <v>79</v>
      </c>
      <c r="M112" s="34">
        <f>SUM(H112:L112)</f>
        <v>11516</v>
      </c>
      <c r="N112" s="263">
        <f>H112/M112</f>
        <v>2.891629037860368E-2</v>
      </c>
      <c r="O112" s="263">
        <f>I112/M112</f>
        <v>9.6561306009030914E-2</v>
      </c>
      <c r="P112" s="263">
        <f>J112/M112</f>
        <v>0.66602987148315385</v>
      </c>
      <c r="Q112" s="263">
        <f>K112/M112</f>
        <v>0.2016325112886419</v>
      </c>
      <c r="R112" s="263">
        <f>L112/M112</f>
        <v>6.8600208405696422E-3</v>
      </c>
    </row>
    <row r="113" spans="1:19" x14ac:dyDescent="0.3">
      <c r="H113" s="47"/>
      <c r="I113" s="312"/>
      <c r="J113" s="313"/>
      <c r="K113" s="313"/>
      <c r="L113" s="313"/>
      <c r="M113" s="313"/>
      <c r="N113" s="314"/>
      <c r="O113" s="315"/>
      <c r="P113" s="315"/>
      <c r="Q113" s="315"/>
      <c r="R113" s="315"/>
      <c r="S113" s="47"/>
    </row>
    <row r="114" spans="1:19" x14ac:dyDescent="0.3">
      <c r="H114" s="47"/>
      <c r="I114" s="315"/>
      <c r="J114" s="313"/>
      <c r="K114" s="313"/>
      <c r="L114" s="313"/>
      <c r="M114" s="313"/>
      <c r="N114" s="314"/>
      <c r="O114" s="316"/>
      <c r="P114" s="316"/>
      <c r="Q114" s="316"/>
      <c r="R114" s="316"/>
      <c r="S114" s="47"/>
    </row>
    <row r="115" spans="1:19" x14ac:dyDescent="0.3">
      <c r="H115" s="47"/>
      <c r="I115" s="315"/>
      <c r="J115" s="313"/>
      <c r="K115" s="313"/>
      <c r="L115" s="313"/>
      <c r="M115" s="313"/>
      <c r="N115" s="314"/>
      <c r="O115" s="316"/>
      <c r="P115" s="316"/>
      <c r="Q115" s="316"/>
      <c r="R115" s="316"/>
      <c r="S115" s="47"/>
    </row>
    <row r="120" spans="1:19" x14ac:dyDescent="0.3">
      <c r="B120" s="5" t="s">
        <v>90</v>
      </c>
    </row>
    <row r="123" spans="1:19" ht="17.25" thickBot="1" x14ac:dyDescent="0.35">
      <c r="A123" s="862"/>
      <c r="B123" s="6" t="s">
        <v>2315</v>
      </c>
    </row>
    <row r="124" spans="1:19" ht="17.25" thickBot="1" x14ac:dyDescent="0.35">
      <c r="B124" s="127"/>
      <c r="C124" s="691">
        <v>2020</v>
      </c>
      <c r="D124" s="691">
        <v>2021</v>
      </c>
    </row>
    <row r="125" spans="1:19" ht="17.25" thickBot="1" x14ac:dyDescent="0.35">
      <c r="B125" s="339" t="s">
        <v>1792</v>
      </c>
      <c r="C125" s="64">
        <v>329</v>
      </c>
      <c r="D125" s="64">
        <v>333</v>
      </c>
    </row>
    <row r="126" spans="1:19" ht="17.25" thickBot="1" x14ac:dyDescent="0.35">
      <c r="B126" s="339" t="s">
        <v>1788</v>
      </c>
      <c r="C126" s="62">
        <v>1202</v>
      </c>
      <c r="D126" s="62">
        <v>1112</v>
      </c>
    </row>
    <row r="127" spans="1:19" ht="17.25" thickBot="1" x14ac:dyDescent="0.35">
      <c r="B127" s="339" t="s">
        <v>1789</v>
      </c>
      <c r="C127" s="62">
        <v>7540</v>
      </c>
      <c r="D127" s="62">
        <v>7670</v>
      </c>
    </row>
    <row r="128" spans="1:19" ht="17.25" thickBot="1" x14ac:dyDescent="0.35">
      <c r="B128" s="339" t="s">
        <v>1790</v>
      </c>
      <c r="C128" s="62">
        <v>2030</v>
      </c>
      <c r="D128" s="62">
        <v>2322</v>
      </c>
    </row>
    <row r="129" spans="1:14" ht="17.25" thickBot="1" x14ac:dyDescent="0.35">
      <c r="B129" s="339" t="s">
        <v>1791</v>
      </c>
      <c r="C129" s="64">
        <v>17</v>
      </c>
      <c r="D129" s="64">
        <v>79</v>
      </c>
    </row>
    <row r="130" spans="1:14" ht="17.25" thickBot="1" x14ac:dyDescent="0.35">
      <c r="B130" s="692" t="s">
        <v>16</v>
      </c>
      <c r="C130" s="693">
        <v>11118</v>
      </c>
      <c r="D130" s="693">
        <v>11516</v>
      </c>
    </row>
    <row r="131" spans="1:14" x14ac:dyDescent="0.3">
      <c r="B131" s="55" t="s">
        <v>90</v>
      </c>
      <c r="C131" s="57"/>
      <c r="D131" s="57"/>
    </row>
    <row r="133" spans="1:14" x14ac:dyDescent="0.3">
      <c r="A133" s="862"/>
      <c r="B133" s="9" t="s">
        <v>1778</v>
      </c>
    </row>
    <row r="134" spans="1:14" x14ac:dyDescent="0.3">
      <c r="H134" s="3" t="s">
        <v>810</v>
      </c>
    </row>
    <row r="135" spans="1:14" x14ac:dyDescent="0.3">
      <c r="H135" s="13"/>
      <c r="I135" s="245">
        <v>2020</v>
      </c>
      <c r="J135" s="245">
        <v>2021</v>
      </c>
    </row>
    <row r="136" spans="1:14" x14ac:dyDescent="0.3">
      <c r="H136" s="15" t="s">
        <v>92</v>
      </c>
      <c r="I136" s="16">
        <v>152372</v>
      </c>
      <c r="J136" s="16">
        <v>151381</v>
      </c>
    </row>
    <row r="137" spans="1:14" x14ac:dyDescent="0.3">
      <c r="F137" s="32"/>
      <c r="G137" s="32"/>
      <c r="H137" s="27" t="s">
        <v>93</v>
      </c>
      <c r="I137" s="119">
        <v>152487</v>
      </c>
      <c r="J137" s="119">
        <v>150314</v>
      </c>
      <c r="K137" s="32"/>
      <c r="L137" s="32"/>
      <c r="M137" s="32"/>
      <c r="N137" s="32"/>
    </row>
    <row r="138" spans="1:14" x14ac:dyDescent="0.3">
      <c r="F138" s="32"/>
      <c r="G138" s="32"/>
      <c r="H138" s="27" t="s">
        <v>94</v>
      </c>
      <c r="I138" s="119">
        <v>152498</v>
      </c>
      <c r="J138" s="119">
        <v>149532</v>
      </c>
      <c r="K138" s="32"/>
      <c r="L138" s="32"/>
      <c r="M138" s="32"/>
      <c r="N138" s="32"/>
    </row>
    <row r="139" spans="1:14" x14ac:dyDescent="0.3">
      <c r="F139" s="32"/>
      <c r="G139" s="32"/>
      <c r="H139" s="27" t="s">
        <v>95</v>
      </c>
      <c r="I139" s="119">
        <v>152716</v>
      </c>
      <c r="J139" s="119">
        <v>148908</v>
      </c>
      <c r="K139" s="32"/>
      <c r="L139" s="32"/>
      <c r="M139" s="32"/>
      <c r="N139" s="32"/>
    </row>
    <row r="140" spans="1:14" x14ac:dyDescent="0.3">
      <c r="F140" s="32"/>
      <c r="G140" s="32"/>
      <c r="H140" s="27" t="s">
        <v>96</v>
      </c>
      <c r="I140" s="119">
        <v>152910</v>
      </c>
      <c r="J140" s="119">
        <v>148143</v>
      </c>
      <c r="K140" s="32"/>
      <c r="L140" s="32"/>
      <c r="M140" s="32"/>
      <c r="N140" s="32"/>
    </row>
    <row r="141" spans="1:14" x14ac:dyDescent="0.3">
      <c r="F141" s="32"/>
      <c r="G141" s="32"/>
      <c r="H141" s="27" t="s">
        <v>97</v>
      </c>
      <c r="I141" s="119">
        <v>153095</v>
      </c>
      <c r="J141" s="119">
        <v>148405</v>
      </c>
      <c r="K141" s="32"/>
      <c r="L141" s="32"/>
      <c r="M141" s="32"/>
      <c r="N141" s="32"/>
    </row>
    <row r="142" spans="1:14" x14ac:dyDescent="0.3">
      <c r="F142" s="32"/>
      <c r="G142" s="32"/>
      <c r="H142" s="27" t="s">
        <v>98</v>
      </c>
      <c r="I142" s="119">
        <v>153046</v>
      </c>
      <c r="J142" s="119">
        <v>148142</v>
      </c>
      <c r="K142" s="32"/>
      <c r="L142" s="32"/>
      <c r="M142" s="32"/>
      <c r="N142" s="32"/>
    </row>
    <row r="143" spans="1:14" x14ac:dyDescent="0.3">
      <c r="F143" s="32"/>
      <c r="G143" s="32"/>
      <c r="H143" s="27" t="s">
        <v>99</v>
      </c>
      <c r="I143" s="119">
        <v>151833</v>
      </c>
      <c r="J143" s="119">
        <v>147969</v>
      </c>
      <c r="K143" s="32"/>
      <c r="L143" s="32"/>
      <c r="M143" s="32"/>
      <c r="N143" s="32"/>
    </row>
    <row r="144" spans="1:14" x14ac:dyDescent="0.3">
      <c r="H144" s="15" t="s">
        <v>100</v>
      </c>
      <c r="I144" s="16">
        <v>152683</v>
      </c>
      <c r="J144" s="16">
        <v>147980</v>
      </c>
    </row>
    <row r="145" spans="1:13" x14ac:dyDescent="0.3">
      <c r="H145" s="15" t="s">
        <v>101</v>
      </c>
      <c r="I145" s="16">
        <v>152635</v>
      </c>
      <c r="J145" s="16">
        <v>147722</v>
      </c>
    </row>
    <row r="146" spans="1:13" x14ac:dyDescent="0.3">
      <c r="H146" s="15" t="s">
        <v>102</v>
      </c>
      <c r="I146" s="16">
        <v>152418</v>
      </c>
      <c r="J146" s="16">
        <v>147388</v>
      </c>
    </row>
    <row r="147" spans="1:13" x14ac:dyDescent="0.3">
      <c r="H147" s="15" t="s">
        <v>103</v>
      </c>
      <c r="I147" s="16">
        <v>152101</v>
      </c>
      <c r="J147" s="16">
        <v>146597</v>
      </c>
    </row>
    <row r="148" spans="1:13" s="32" customFormat="1" x14ac:dyDescent="0.3">
      <c r="B148" s="5" t="s">
        <v>90</v>
      </c>
      <c r="F148" s="3"/>
      <c r="G148" s="3"/>
      <c r="H148" s="3"/>
      <c r="I148" s="3"/>
      <c r="J148" s="3"/>
      <c r="K148" s="3"/>
      <c r="L148" s="3"/>
      <c r="M148" s="3"/>
    </row>
    <row r="150" spans="1:13" x14ac:dyDescent="0.3">
      <c r="A150" s="862"/>
      <c r="B150" s="9" t="s">
        <v>1779</v>
      </c>
    </row>
    <row r="151" spans="1:13" x14ac:dyDescent="0.3">
      <c r="H151" s="3" t="s">
        <v>241</v>
      </c>
      <c r="I151" s="223"/>
      <c r="J151" s="223"/>
    </row>
    <row r="152" spans="1:13" x14ac:dyDescent="0.3">
      <c r="H152" s="15"/>
      <c r="I152" s="245">
        <v>2020</v>
      </c>
      <c r="J152" s="245">
        <v>2021</v>
      </c>
    </row>
    <row r="153" spans="1:13" x14ac:dyDescent="0.3">
      <c r="H153" s="15" t="s">
        <v>92</v>
      </c>
      <c r="I153" s="262">
        <v>59741</v>
      </c>
      <c r="J153" s="262">
        <v>63361</v>
      </c>
    </row>
    <row r="154" spans="1:13" x14ac:dyDescent="0.3">
      <c r="H154" s="15" t="s">
        <v>93</v>
      </c>
      <c r="I154" s="262">
        <v>60227</v>
      </c>
      <c r="J154" s="262">
        <v>63187</v>
      </c>
    </row>
    <row r="155" spans="1:13" x14ac:dyDescent="0.3">
      <c r="H155" s="15" t="s">
        <v>94</v>
      </c>
      <c r="I155" s="262">
        <v>60615</v>
      </c>
      <c r="J155" s="262">
        <v>62922</v>
      </c>
    </row>
    <row r="156" spans="1:13" x14ac:dyDescent="0.3">
      <c r="H156" s="15" t="s">
        <v>95</v>
      </c>
      <c r="I156" s="262">
        <v>60707</v>
      </c>
      <c r="J156" s="262">
        <v>62659</v>
      </c>
    </row>
    <row r="157" spans="1:13" x14ac:dyDescent="0.3">
      <c r="H157" s="15" t="s">
        <v>96</v>
      </c>
      <c r="I157" s="262">
        <v>61367</v>
      </c>
      <c r="J157" s="262">
        <v>62481</v>
      </c>
    </row>
    <row r="158" spans="1:13" x14ac:dyDescent="0.3">
      <c r="H158" s="15" t="s">
        <v>97</v>
      </c>
      <c r="I158" s="262">
        <v>62035</v>
      </c>
      <c r="J158" s="262">
        <v>62702</v>
      </c>
    </row>
    <row r="159" spans="1:13" x14ac:dyDescent="0.3">
      <c r="H159" s="15" t="s">
        <v>98</v>
      </c>
      <c r="I159" s="262">
        <v>62301</v>
      </c>
      <c r="J159" s="262">
        <v>62711</v>
      </c>
    </row>
    <row r="160" spans="1:13" x14ac:dyDescent="0.3">
      <c r="H160" s="15" t="s">
        <v>99</v>
      </c>
      <c r="I160" s="262">
        <v>62312</v>
      </c>
      <c r="J160" s="262">
        <v>62680</v>
      </c>
    </row>
    <row r="161" spans="1:19" x14ac:dyDescent="0.3">
      <c r="H161" s="15" t="s">
        <v>100</v>
      </c>
      <c r="I161" s="262">
        <v>62392</v>
      </c>
      <c r="J161" s="262">
        <v>62840</v>
      </c>
    </row>
    <row r="162" spans="1:19" x14ac:dyDescent="0.3">
      <c r="H162" s="15" t="s">
        <v>101</v>
      </c>
      <c r="I162" s="262">
        <v>62704</v>
      </c>
      <c r="J162" s="262">
        <v>62955</v>
      </c>
    </row>
    <row r="163" spans="1:19" x14ac:dyDescent="0.3">
      <c r="H163" s="15" t="s">
        <v>102</v>
      </c>
      <c r="I163" s="262">
        <v>63023</v>
      </c>
      <c r="J163" s="262">
        <v>63204</v>
      </c>
    </row>
    <row r="164" spans="1:19" x14ac:dyDescent="0.3">
      <c r="B164" s="5" t="s">
        <v>90</v>
      </c>
      <c r="H164" s="15" t="s">
        <v>103</v>
      </c>
      <c r="I164" s="262">
        <v>63385</v>
      </c>
      <c r="J164" s="262">
        <v>63305</v>
      </c>
    </row>
    <row r="165" spans="1:19" x14ac:dyDescent="0.3">
      <c r="B165" s="5"/>
      <c r="H165" s="120"/>
      <c r="I165" s="697"/>
      <c r="J165" s="697"/>
    </row>
    <row r="166" spans="1:19" s="32" customFormat="1" x14ac:dyDescent="0.3">
      <c r="A166" s="862"/>
      <c r="B166" s="33" t="s">
        <v>1985</v>
      </c>
    </row>
    <row r="167" spans="1:19" x14ac:dyDescent="0.3">
      <c r="A167" s="577"/>
    </row>
    <row r="168" spans="1:19" x14ac:dyDescent="0.3">
      <c r="D168" s="98"/>
      <c r="G168" s="115"/>
      <c r="H168" s="116"/>
      <c r="I168" s="116"/>
      <c r="J168" s="116"/>
      <c r="K168" s="116"/>
      <c r="L168" s="116"/>
      <c r="M168" s="116"/>
      <c r="N168" s="695" t="s">
        <v>166</v>
      </c>
      <c r="O168" s="696"/>
      <c r="P168" s="696"/>
      <c r="Q168" s="696"/>
      <c r="R168" s="97"/>
    </row>
    <row r="169" spans="1:19" ht="49.5" x14ac:dyDescent="0.3">
      <c r="G169" s="117"/>
      <c r="H169" s="162" t="s">
        <v>1912</v>
      </c>
      <c r="I169" s="162" t="s">
        <v>1913</v>
      </c>
      <c r="J169" s="162" t="s">
        <v>1914</v>
      </c>
      <c r="K169" s="162" t="s">
        <v>1915</v>
      </c>
      <c r="L169" s="162" t="s">
        <v>1916</v>
      </c>
      <c r="M169" s="34" t="s">
        <v>122</v>
      </c>
      <c r="N169" s="162" t="s">
        <v>1912</v>
      </c>
      <c r="O169" s="162" t="s">
        <v>1913</v>
      </c>
      <c r="P169" s="162" t="s">
        <v>1914</v>
      </c>
      <c r="Q169" s="162" t="s">
        <v>1917</v>
      </c>
      <c r="R169" s="162" t="s">
        <v>1916</v>
      </c>
    </row>
    <row r="170" spans="1:19" x14ac:dyDescent="0.3">
      <c r="G170" s="118">
        <v>2020</v>
      </c>
      <c r="H170" s="161">
        <v>5878</v>
      </c>
      <c r="I170" s="161">
        <v>6312</v>
      </c>
      <c r="J170" s="161">
        <v>14041</v>
      </c>
      <c r="K170" s="161">
        <v>15543</v>
      </c>
      <c r="L170" s="161">
        <v>22965</v>
      </c>
      <c r="M170" s="759">
        <f>SUM(H170:L170)</f>
        <v>64739</v>
      </c>
      <c r="N170" s="760">
        <f>H170/M170</f>
        <v>9.0795347472157437E-2</v>
      </c>
      <c r="O170" s="263">
        <f>I170/M170</f>
        <v>9.7499189051421867E-2</v>
      </c>
      <c r="P170" s="263">
        <f>J170/M170</f>
        <v>0.21688626639274625</v>
      </c>
      <c r="Q170" s="263">
        <f>K170/M170</f>
        <v>0.24008711904725127</v>
      </c>
      <c r="R170" s="263">
        <f>L170/M170</f>
        <v>0.35473207803642315</v>
      </c>
    </row>
    <row r="171" spans="1:19" x14ac:dyDescent="0.3">
      <c r="G171" s="118">
        <v>2021</v>
      </c>
      <c r="H171" s="161">
        <v>4984</v>
      </c>
      <c r="I171" s="161">
        <v>5014</v>
      </c>
      <c r="J171" s="161">
        <v>14180</v>
      </c>
      <c r="K171" s="161">
        <v>14997</v>
      </c>
      <c r="L171" s="161">
        <v>23489</v>
      </c>
      <c r="M171" s="34">
        <f>SUM(H171:L171)</f>
        <v>62664</v>
      </c>
      <c r="N171" s="760">
        <f>H171/M171</f>
        <v>7.9535299374441468E-2</v>
      </c>
      <c r="O171" s="263">
        <f>I171/M171</f>
        <v>8.0014043150772374E-2</v>
      </c>
      <c r="P171" s="263">
        <f>J171/M171</f>
        <v>0.22628622494574238</v>
      </c>
      <c r="Q171" s="263">
        <f>K171/M171</f>
        <v>0.23932401378782076</v>
      </c>
      <c r="R171" s="263">
        <f>L171/M171</f>
        <v>0.37484041874122304</v>
      </c>
    </row>
    <row r="172" spans="1:19" x14ac:dyDescent="0.3">
      <c r="H172" s="47"/>
      <c r="I172" s="312"/>
      <c r="J172" s="313"/>
      <c r="K172" s="313"/>
      <c r="L172" s="313"/>
      <c r="M172" s="313"/>
      <c r="N172" s="314"/>
      <c r="O172" s="315"/>
      <c r="P172" s="315"/>
      <c r="Q172" s="315"/>
      <c r="R172" s="315"/>
      <c r="S172" s="47"/>
    </row>
    <row r="173" spans="1:19" x14ac:dyDescent="0.3">
      <c r="H173" s="47"/>
      <c r="I173" s="315"/>
      <c r="J173" s="313"/>
      <c r="K173" s="313"/>
      <c r="L173" s="313"/>
      <c r="M173" s="313"/>
      <c r="N173" s="314"/>
      <c r="O173" s="316"/>
      <c r="P173" s="316"/>
      <c r="Q173" s="316"/>
      <c r="R173" s="316"/>
      <c r="S173" s="47"/>
    </row>
    <row r="174" spans="1:19" x14ac:dyDescent="0.3">
      <c r="H174" s="47"/>
      <c r="I174" s="315"/>
      <c r="J174" s="313"/>
      <c r="K174" s="313"/>
      <c r="L174" s="313"/>
      <c r="M174" s="313"/>
      <c r="N174" s="314"/>
      <c r="O174" s="316"/>
      <c r="P174" s="316"/>
      <c r="Q174" s="316"/>
      <c r="R174" s="316"/>
      <c r="S174" s="47"/>
    </row>
    <row r="179" spans="1:8" x14ac:dyDescent="0.3">
      <c r="B179" s="5" t="s">
        <v>90</v>
      </c>
    </row>
    <row r="180" spans="1:8" x14ac:dyDescent="0.3">
      <c r="B180" s="5"/>
    </row>
    <row r="181" spans="1:8" ht="17.25" thickBot="1" x14ac:dyDescent="0.35">
      <c r="A181" s="863"/>
      <c r="B181" s="6" t="s">
        <v>2316</v>
      </c>
    </row>
    <row r="182" spans="1:8" ht="17.25" thickBot="1" x14ac:dyDescent="0.35">
      <c r="B182" s="127"/>
      <c r="C182" s="687">
        <v>2020</v>
      </c>
      <c r="D182" s="687">
        <v>2021</v>
      </c>
    </row>
    <row r="183" spans="1:8" ht="17.25" thickBot="1" x14ac:dyDescent="0.35">
      <c r="B183" s="339" t="s">
        <v>1787</v>
      </c>
      <c r="C183" s="764">
        <v>5878</v>
      </c>
      <c r="D183" s="764">
        <v>6312</v>
      </c>
    </row>
    <row r="184" spans="1:8" ht="17.25" thickBot="1" x14ac:dyDescent="0.35">
      <c r="B184" s="339" t="s">
        <v>1788</v>
      </c>
      <c r="C184" s="764">
        <v>4984</v>
      </c>
      <c r="D184" s="62">
        <v>5014</v>
      </c>
    </row>
    <row r="185" spans="1:8" ht="17.25" thickBot="1" x14ac:dyDescent="0.35">
      <c r="B185" s="339" t="s">
        <v>1789</v>
      </c>
      <c r="C185" s="764">
        <v>14041</v>
      </c>
      <c r="D185" s="62">
        <v>14180</v>
      </c>
    </row>
    <row r="186" spans="1:8" ht="17.25" thickBot="1" x14ac:dyDescent="0.35">
      <c r="B186" s="339" t="s">
        <v>1790</v>
      </c>
      <c r="C186" s="764">
        <v>15543</v>
      </c>
      <c r="D186" s="62">
        <v>14997</v>
      </c>
    </row>
    <row r="187" spans="1:8" ht="17.25" thickBot="1" x14ac:dyDescent="0.35">
      <c r="B187" s="339" t="s">
        <v>1791</v>
      </c>
      <c r="C187" s="764">
        <v>22965</v>
      </c>
      <c r="D187" s="62">
        <v>23489</v>
      </c>
    </row>
    <row r="188" spans="1:8" ht="17.25" thickBot="1" x14ac:dyDescent="0.35">
      <c r="B188" s="688" t="s">
        <v>16</v>
      </c>
      <c r="C188" s="780">
        <v>63411</v>
      </c>
      <c r="D188" s="693">
        <v>63992</v>
      </c>
    </row>
    <row r="189" spans="1:8" x14ac:dyDescent="0.3">
      <c r="B189" s="5" t="s">
        <v>90</v>
      </c>
    </row>
    <row r="191" spans="1:8" ht="17.25" thickBot="1" x14ac:dyDescent="0.35">
      <c r="A191" s="863"/>
      <c r="B191" s="6" t="s">
        <v>2317</v>
      </c>
    </row>
    <row r="192" spans="1:8" ht="17.25" thickBot="1" x14ac:dyDescent="0.35">
      <c r="B192" s="890" t="s">
        <v>241</v>
      </c>
      <c r="C192" s="918">
        <v>2020</v>
      </c>
      <c r="D192" s="889"/>
      <c r="E192" s="919"/>
      <c r="F192" s="918">
        <v>2021</v>
      </c>
      <c r="G192" s="889"/>
      <c r="H192" s="919"/>
    </row>
    <row r="193" spans="1:8" ht="39" thickBot="1" x14ac:dyDescent="0.35">
      <c r="B193" s="891"/>
      <c r="C193" s="125" t="s">
        <v>216</v>
      </c>
      <c r="D193" s="125" t="s">
        <v>242</v>
      </c>
      <c r="E193" s="125" t="s">
        <v>243</v>
      </c>
      <c r="F193" s="125" t="s">
        <v>216</v>
      </c>
      <c r="G193" s="125" t="s">
        <v>242</v>
      </c>
      <c r="H193" s="125" t="s">
        <v>243</v>
      </c>
    </row>
    <row r="194" spans="1:8" s="301" customFormat="1" ht="17.25" thickBot="1" x14ac:dyDescent="0.35">
      <c r="A194" s="317"/>
      <c r="B194" s="423" t="s">
        <v>1739</v>
      </c>
      <c r="C194" s="424">
        <v>23583</v>
      </c>
      <c r="D194" s="424">
        <v>23993</v>
      </c>
      <c r="E194" s="857">
        <v>224.32</v>
      </c>
      <c r="F194" s="424">
        <v>23096</v>
      </c>
      <c r="G194" s="424">
        <v>23476</v>
      </c>
      <c r="H194" s="857">
        <v>244.75</v>
      </c>
    </row>
    <row r="195" spans="1:8" s="301" customFormat="1" ht="17.25" thickBot="1" x14ac:dyDescent="0.35">
      <c r="A195" s="317"/>
      <c r="B195" s="423" t="s">
        <v>244</v>
      </c>
      <c r="C195" s="426">
        <v>37936</v>
      </c>
      <c r="D195" s="426">
        <v>39309</v>
      </c>
      <c r="E195" s="857">
        <v>450.23</v>
      </c>
      <c r="F195" s="426">
        <v>39635</v>
      </c>
      <c r="G195" s="426">
        <v>41024</v>
      </c>
      <c r="H195" s="857">
        <v>490.11</v>
      </c>
    </row>
    <row r="196" spans="1:8" s="301" customFormat="1" ht="17.25" thickBot="1" x14ac:dyDescent="0.35">
      <c r="A196" s="317"/>
      <c r="B196" s="423" t="s">
        <v>245</v>
      </c>
      <c r="C196" s="424">
        <v>215</v>
      </c>
      <c r="D196" s="424">
        <v>223</v>
      </c>
      <c r="E196" s="857">
        <v>223.38</v>
      </c>
      <c r="F196" s="424">
        <v>186</v>
      </c>
      <c r="G196" s="424">
        <v>194</v>
      </c>
      <c r="H196" s="857">
        <v>244.43</v>
      </c>
    </row>
    <row r="197" spans="1:8" s="301" customFormat="1" ht="17.25" thickBot="1" x14ac:dyDescent="0.35">
      <c r="A197" s="317"/>
      <c r="B197" s="423" t="s">
        <v>246</v>
      </c>
      <c r="C197" s="426">
        <v>61734</v>
      </c>
      <c r="D197" s="426">
        <v>63525</v>
      </c>
      <c r="E197" s="857">
        <v>363.13</v>
      </c>
      <c r="F197" s="426">
        <v>62917</v>
      </c>
      <c r="G197" s="426" t="s">
        <v>2319</v>
      </c>
      <c r="H197" s="857">
        <v>399.32</v>
      </c>
    </row>
    <row r="198" spans="1:8" s="301" customFormat="1" x14ac:dyDescent="0.3">
      <c r="A198" s="317"/>
      <c r="B198" s="55" t="s">
        <v>90</v>
      </c>
      <c r="C198" s="57"/>
      <c r="D198" s="57"/>
      <c r="E198" s="57"/>
      <c r="F198" s="359"/>
      <c r="G198" s="359"/>
      <c r="H198" s="57"/>
    </row>
    <row r="199" spans="1:8" s="301" customFormat="1" x14ac:dyDescent="0.3">
      <c r="A199" s="317"/>
      <c r="B199" s="55" t="s">
        <v>1738</v>
      </c>
      <c r="C199" s="57"/>
      <c r="D199" s="57"/>
      <c r="E199" s="57"/>
      <c r="F199" s="57"/>
      <c r="G199" s="57"/>
      <c r="H199" s="57"/>
    </row>
    <row r="200" spans="1:8" x14ac:dyDescent="0.3">
      <c r="B200" s="57" t="s">
        <v>2318</v>
      </c>
      <c r="C200" s="57"/>
      <c r="D200" s="57"/>
      <c r="E200" s="57"/>
      <c r="F200" s="57"/>
      <c r="G200" s="57"/>
      <c r="H200" s="57"/>
    </row>
  </sheetData>
  <mergeCells count="18">
    <mergeCell ref="B192:B193"/>
    <mergeCell ref="C192:E192"/>
    <mergeCell ref="F192:H192"/>
    <mergeCell ref="C103:E103"/>
    <mergeCell ref="G82:G83"/>
    <mergeCell ref="F103:H103"/>
    <mergeCell ref="I82:I83"/>
    <mergeCell ref="C13:C14"/>
    <mergeCell ref="B81:B83"/>
    <mergeCell ref="D82:D83"/>
    <mergeCell ref="E82:E83"/>
    <mergeCell ref="F82:F83"/>
    <mergeCell ref="C82:C83"/>
    <mergeCell ref="F81:H81"/>
    <mergeCell ref="H82:H83"/>
    <mergeCell ref="B47:B48"/>
    <mergeCell ref="C47:D47"/>
    <mergeCell ref="C81:E81"/>
  </mergeCells>
  <hyperlinks>
    <hyperlink ref="C19" location="_ftn1" display="_ftn1"/>
  </hyperlinks>
  <pageMargins left="0.7" right="0.7"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2:AG386"/>
  <sheetViews>
    <sheetView zoomScale="80" zoomScaleNormal="80" workbookViewId="0">
      <selection activeCell="A2" sqref="A2"/>
    </sheetView>
  </sheetViews>
  <sheetFormatPr defaultRowHeight="16.5" x14ac:dyDescent="0.3"/>
  <cols>
    <col min="1" max="1" width="7.85546875" style="32" customWidth="1"/>
    <col min="2" max="2" width="69.5703125" style="3" customWidth="1"/>
    <col min="3" max="3" width="30.28515625" style="3" customWidth="1"/>
    <col min="4" max="4" width="41.140625" style="3" customWidth="1"/>
    <col min="5" max="5" width="15.5703125" style="3" customWidth="1"/>
    <col min="6" max="7" width="14.7109375" style="3" customWidth="1"/>
    <col min="8" max="8" width="16" style="3" customWidth="1"/>
    <col min="9" max="9" width="29.28515625" style="3" customWidth="1"/>
    <col min="10" max="10" width="12.5703125" style="3" customWidth="1"/>
    <col min="11" max="16384" width="9.140625" style="3"/>
  </cols>
  <sheetData>
    <row r="2" spans="1:7" ht="17.25" thickBot="1" x14ac:dyDescent="0.35">
      <c r="A2" s="860"/>
      <c r="B2" s="249" t="s">
        <v>2320</v>
      </c>
    </row>
    <row r="3" spans="1:7" ht="84" customHeight="1" thickBot="1" x14ac:dyDescent="0.35">
      <c r="A3" s="324"/>
      <c r="B3" s="778" t="s">
        <v>1981</v>
      </c>
      <c r="C3" s="753" t="s">
        <v>1982</v>
      </c>
      <c r="D3" s="752" t="s">
        <v>1977</v>
      </c>
      <c r="E3" s="751" t="s">
        <v>1983</v>
      </c>
      <c r="F3" s="752" t="s">
        <v>1978</v>
      </c>
      <c r="G3" s="751" t="s">
        <v>1984</v>
      </c>
    </row>
    <row r="4" spans="1:7" ht="17.25" thickBot="1" x14ac:dyDescent="0.35">
      <c r="A4" s="324"/>
      <c r="B4" s="497" t="s">
        <v>1979</v>
      </c>
      <c r="C4" s="234">
        <v>457</v>
      </c>
      <c r="D4" s="234">
        <v>2597</v>
      </c>
      <c r="E4" s="234">
        <v>813</v>
      </c>
      <c r="F4" s="234">
        <v>1055</v>
      </c>
      <c r="G4" s="776">
        <v>3</v>
      </c>
    </row>
    <row r="5" spans="1:7" ht="17.25" thickBot="1" x14ac:dyDescent="0.35">
      <c r="A5" s="324"/>
      <c r="B5" s="497" t="s">
        <v>1980</v>
      </c>
      <c r="C5" s="91">
        <v>289</v>
      </c>
      <c r="D5" s="91">
        <v>1117</v>
      </c>
      <c r="E5" s="91">
        <v>152</v>
      </c>
      <c r="F5" s="91">
        <v>621</v>
      </c>
      <c r="G5" s="776">
        <v>1</v>
      </c>
    </row>
    <row r="6" spans="1:7" ht="17.25" thickBot="1" x14ac:dyDescent="0.35">
      <c r="A6" s="324"/>
      <c r="B6" s="498" t="s">
        <v>16</v>
      </c>
      <c r="C6" s="171">
        <f>SUM(C4:C5)</f>
        <v>746</v>
      </c>
      <c r="D6" s="171">
        <f>SUM(D4:D5)</f>
        <v>3714</v>
      </c>
      <c r="E6" s="171">
        <f>SUM(E4:E5)</f>
        <v>965</v>
      </c>
      <c r="F6" s="171">
        <f>SUM(F4:F5)</f>
        <v>1676</v>
      </c>
      <c r="G6" s="777">
        <f>SUM(G4:G5)</f>
        <v>4</v>
      </c>
    </row>
    <row r="7" spans="1:7" x14ac:dyDescent="0.3">
      <c r="A7" s="324"/>
      <c r="B7" s="854" t="s">
        <v>185</v>
      </c>
    </row>
    <row r="10" spans="1:7" x14ac:dyDescent="0.3">
      <c r="A10" s="860"/>
      <c r="B10" s="6" t="s">
        <v>2321</v>
      </c>
    </row>
    <row r="11" spans="1:7" x14ac:dyDescent="0.3">
      <c r="D11" s="10" t="s">
        <v>1918</v>
      </c>
    </row>
    <row r="12" spans="1:7" x14ac:dyDescent="0.3">
      <c r="D12" s="264" t="s">
        <v>1919</v>
      </c>
      <c r="E12" s="585">
        <v>699</v>
      </c>
    </row>
    <row r="13" spans="1:7" ht="32.25" customHeight="1" x14ac:dyDescent="0.3">
      <c r="D13" s="433" t="s">
        <v>1920</v>
      </c>
      <c r="E13" s="585">
        <v>2393</v>
      </c>
    </row>
    <row r="14" spans="1:7" x14ac:dyDescent="0.3">
      <c r="D14" s="13" t="s">
        <v>1921</v>
      </c>
      <c r="E14" s="585">
        <v>2543</v>
      </c>
    </row>
    <row r="15" spans="1:7" x14ac:dyDescent="0.3">
      <c r="D15" s="13" t="s">
        <v>122</v>
      </c>
      <c r="E15" s="585">
        <v>5635</v>
      </c>
    </row>
    <row r="16" spans="1:7" x14ac:dyDescent="0.3">
      <c r="B16" s="159"/>
    </row>
    <row r="24" spans="1:7" x14ac:dyDescent="0.3">
      <c r="B24" s="5" t="s">
        <v>1922</v>
      </c>
    </row>
    <row r="26" spans="1:7" x14ac:dyDescent="0.3">
      <c r="B26" s="5"/>
    </row>
    <row r="27" spans="1:7" x14ac:dyDescent="0.3">
      <c r="A27" s="96"/>
      <c r="B27" s="432"/>
    </row>
    <row r="28" spans="1:7" x14ac:dyDescent="0.3">
      <c r="A28" s="860"/>
      <c r="B28" s="408" t="s">
        <v>2322</v>
      </c>
      <c r="D28" s="13"/>
      <c r="E28" s="761" t="s">
        <v>1383</v>
      </c>
      <c r="F28" s="761" t="s">
        <v>1384</v>
      </c>
      <c r="G28" s="761" t="s">
        <v>1112</v>
      </c>
    </row>
    <row r="29" spans="1:7" x14ac:dyDescent="0.3">
      <c r="B29" s="5"/>
      <c r="D29" s="13" t="s">
        <v>1385</v>
      </c>
      <c r="E29" s="166">
        <v>18</v>
      </c>
      <c r="F29" s="166">
        <v>11</v>
      </c>
      <c r="G29" s="13">
        <v>402</v>
      </c>
    </row>
    <row r="30" spans="1:7" x14ac:dyDescent="0.3">
      <c r="B30" s="5"/>
      <c r="D30" s="13" t="s">
        <v>1386</v>
      </c>
      <c r="E30" s="166">
        <v>25</v>
      </c>
      <c r="F30" s="166">
        <v>418</v>
      </c>
      <c r="G30" s="13">
        <v>331</v>
      </c>
    </row>
    <row r="31" spans="1:7" x14ac:dyDescent="0.3">
      <c r="B31" s="5"/>
      <c r="D31" s="13" t="s">
        <v>1387</v>
      </c>
      <c r="E31" s="166">
        <v>30</v>
      </c>
      <c r="F31" s="166">
        <v>58</v>
      </c>
      <c r="G31" s="13">
        <v>278</v>
      </c>
    </row>
    <row r="32" spans="1:7" x14ac:dyDescent="0.3">
      <c r="B32" s="5"/>
      <c r="D32" s="13" t="s">
        <v>1388</v>
      </c>
      <c r="E32" s="166">
        <v>599</v>
      </c>
      <c r="F32" s="166">
        <v>1468</v>
      </c>
      <c r="G32" s="13">
        <v>1399</v>
      </c>
    </row>
    <row r="33" spans="1:7" x14ac:dyDescent="0.3">
      <c r="B33" s="5"/>
      <c r="D33" s="13" t="s">
        <v>1389</v>
      </c>
      <c r="E33" s="166">
        <v>27</v>
      </c>
      <c r="F33" s="166">
        <v>438</v>
      </c>
      <c r="G33" s="13">
        <v>133</v>
      </c>
    </row>
    <row r="34" spans="1:7" x14ac:dyDescent="0.3">
      <c r="B34" s="5"/>
    </row>
    <row r="35" spans="1:7" x14ac:dyDescent="0.3">
      <c r="B35" s="5"/>
    </row>
    <row r="36" spans="1:7" x14ac:dyDescent="0.3">
      <c r="B36" s="5"/>
    </row>
    <row r="37" spans="1:7" x14ac:dyDescent="0.3">
      <c r="B37" s="5"/>
    </row>
    <row r="38" spans="1:7" x14ac:dyDescent="0.3">
      <c r="B38" s="5"/>
    </row>
    <row r="39" spans="1:7" x14ac:dyDescent="0.3">
      <c r="B39" s="5"/>
    </row>
    <row r="40" spans="1:7" x14ac:dyDescent="0.3">
      <c r="B40" s="5"/>
    </row>
    <row r="41" spans="1:7" x14ac:dyDescent="0.3">
      <c r="B41" s="5"/>
    </row>
    <row r="42" spans="1:7" x14ac:dyDescent="0.3">
      <c r="B42" s="5"/>
    </row>
    <row r="43" spans="1:7" x14ac:dyDescent="0.3">
      <c r="B43" s="5"/>
    </row>
    <row r="44" spans="1:7" x14ac:dyDescent="0.3">
      <c r="B44" s="5" t="s">
        <v>1922</v>
      </c>
    </row>
    <row r="46" spans="1:7" x14ac:dyDescent="0.3">
      <c r="A46" s="860"/>
      <c r="B46" s="9" t="s">
        <v>2323</v>
      </c>
    </row>
    <row r="47" spans="1:7" x14ac:dyDescent="0.3">
      <c r="D47" s="3" t="s">
        <v>1923</v>
      </c>
      <c r="G47" s="586"/>
    </row>
    <row r="48" spans="1:7" x14ac:dyDescent="0.3">
      <c r="D48" s="15"/>
      <c r="E48" s="755">
        <v>2018</v>
      </c>
      <c r="F48" s="756">
        <v>2019</v>
      </c>
      <c r="G48" s="756">
        <v>2020</v>
      </c>
    </row>
    <row r="49" spans="4:11" x14ac:dyDescent="0.3">
      <c r="D49" s="13" t="s">
        <v>1114</v>
      </c>
      <c r="E49" s="166">
        <v>12971</v>
      </c>
      <c r="F49" s="166">
        <v>12359</v>
      </c>
      <c r="G49" s="166">
        <v>12345</v>
      </c>
    </row>
    <row r="50" spans="4:11" x14ac:dyDescent="0.3">
      <c r="D50" s="13" t="s">
        <v>476</v>
      </c>
      <c r="E50" s="166">
        <v>19129</v>
      </c>
      <c r="F50" s="166">
        <v>19529</v>
      </c>
      <c r="G50" s="166">
        <v>19201</v>
      </c>
    </row>
    <row r="51" spans="4:11" x14ac:dyDescent="0.3">
      <c r="D51" s="13" t="s">
        <v>477</v>
      </c>
      <c r="E51" s="166">
        <v>7537</v>
      </c>
      <c r="F51" s="166">
        <v>8099</v>
      </c>
      <c r="G51" s="166">
        <v>8365</v>
      </c>
    </row>
    <row r="52" spans="4:11" x14ac:dyDescent="0.3">
      <c r="D52" s="13" t="s">
        <v>478</v>
      </c>
      <c r="E52" s="166">
        <v>4128</v>
      </c>
      <c r="F52" s="166">
        <v>3420</v>
      </c>
      <c r="G52" s="166">
        <v>3063</v>
      </c>
    </row>
    <row r="53" spans="4:11" x14ac:dyDescent="0.3">
      <c r="D53" s="13" t="s">
        <v>486</v>
      </c>
      <c r="E53" s="166">
        <v>573</v>
      </c>
      <c r="F53" s="166">
        <v>657</v>
      </c>
      <c r="G53" s="166">
        <v>627</v>
      </c>
    </row>
    <row r="54" spans="4:11" x14ac:dyDescent="0.3">
      <c r="D54" s="13" t="s">
        <v>480</v>
      </c>
      <c r="E54" s="166">
        <v>665</v>
      </c>
      <c r="F54" s="166">
        <v>648</v>
      </c>
      <c r="G54" s="166">
        <v>644</v>
      </c>
    </row>
    <row r="55" spans="4:11" x14ac:dyDescent="0.3">
      <c r="D55" s="13" t="s">
        <v>487</v>
      </c>
      <c r="E55" s="166">
        <v>2222</v>
      </c>
      <c r="F55" s="166">
        <v>2377</v>
      </c>
      <c r="G55" s="166">
        <v>2470</v>
      </c>
    </row>
    <row r="56" spans="4:11" x14ac:dyDescent="0.3">
      <c r="D56" s="13" t="s">
        <v>488</v>
      </c>
      <c r="E56" s="166">
        <v>669</v>
      </c>
      <c r="F56" s="166">
        <v>638</v>
      </c>
      <c r="G56" s="166">
        <v>605</v>
      </c>
    </row>
    <row r="57" spans="4:11" x14ac:dyDescent="0.3">
      <c r="D57" s="13" t="s">
        <v>1382</v>
      </c>
      <c r="E57" s="166">
        <v>2513</v>
      </c>
      <c r="F57" s="166">
        <v>2500</v>
      </c>
      <c r="G57" s="166">
        <v>2525</v>
      </c>
    </row>
    <row r="58" spans="4:11" x14ac:dyDescent="0.3">
      <c r="D58" s="13" t="s">
        <v>484</v>
      </c>
      <c r="E58" s="166">
        <v>1228</v>
      </c>
      <c r="F58" s="166">
        <v>1201</v>
      </c>
      <c r="G58" s="166">
        <v>1162</v>
      </c>
    </row>
    <row r="59" spans="4:11" x14ac:dyDescent="0.3">
      <c r="D59" s="13" t="s">
        <v>485</v>
      </c>
      <c r="E59" s="166">
        <v>271</v>
      </c>
      <c r="F59" s="166">
        <v>258</v>
      </c>
      <c r="G59" s="166">
        <v>252</v>
      </c>
    </row>
    <row r="60" spans="4:11" x14ac:dyDescent="0.3">
      <c r="D60" s="128" t="s">
        <v>122</v>
      </c>
      <c r="E60" s="157">
        <f>SUM(E49:E59)</f>
        <v>51906</v>
      </c>
      <c r="F60" s="157">
        <f>SUM(F49:F59)</f>
        <v>51686</v>
      </c>
      <c r="G60" s="157">
        <f>SUM(G49:G59)</f>
        <v>51259</v>
      </c>
    </row>
    <row r="62" spans="4:11" x14ac:dyDescent="0.3">
      <c r="E62" s="47"/>
      <c r="F62" s="47"/>
      <c r="G62" s="47"/>
      <c r="H62" s="47"/>
      <c r="I62" s="47"/>
      <c r="J62" s="47"/>
      <c r="K62" s="47"/>
    </row>
    <row r="63" spans="4:11" x14ac:dyDescent="0.3">
      <c r="E63" s="47"/>
      <c r="F63" s="47"/>
      <c r="G63" s="47"/>
      <c r="H63" s="47"/>
      <c r="I63" s="47"/>
      <c r="J63" s="47"/>
      <c r="K63" s="47"/>
    </row>
    <row r="64" spans="4:11" x14ac:dyDescent="0.3">
      <c r="E64" s="47"/>
      <c r="F64" s="47"/>
      <c r="G64" s="47"/>
      <c r="H64" s="47"/>
      <c r="I64" s="47"/>
      <c r="J64" s="47"/>
      <c r="K64" s="47"/>
    </row>
    <row r="65" spans="1:33" x14ac:dyDescent="0.3">
      <c r="E65" s="47"/>
      <c r="F65" s="47"/>
      <c r="G65" s="47"/>
      <c r="H65" s="47"/>
      <c r="I65" s="47"/>
      <c r="J65" s="47"/>
      <c r="K65" s="47"/>
    </row>
    <row r="66" spans="1:33" x14ac:dyDescent="0.3">
      <c r="E66" s="47"/>
      <c r="F66" s="47"/>
      <c r="G66" s="47"/>
      <c r="H66" s="47"/>
      <c r="I66" s="47"/>
      <c r="J66" s="47"/>
      <c r="K66" s="47"/>
    </row>
    <row r="67" spans="1:33" x14ac:dyDescent="0.3">
      <c r="B67" s="5" t="s">
        <v>1113</v>
      </c>
      <c r="E67" s="47"/>
      <c r="F67" s="47"/>
      <c r="G67" s="47"/>
      <c r="H67" s="47"/>
      <c r="I67" s="47"/>
      <c r="J67" s="47"/>
      <c r="K67" s="47"/>
    </row>
    <row r="68" spans="1:33" x14ac:dyDescent="0.3">
      <c r="E68" s="47"/>
      <c r="F68" s="47"/>
      <c r="G68" s="47"/>
      <c r="H68" s="47"/>
      <c r="I68" s="47"/>
      <c r="K68" s="47"/>
    </row>
    <row r="69" spans="1:33" x14ac:dyDescent="0.3">
      <c r="A69" s="860"/>
      <c r="B69" s="22" t="s">
        <v>2324</v>
      </c>
      <c r="J69" s="14"/>
      <c r="R69" s="123"/>
      <c r="S69" s="123"/>
      <c r="T69" s="123"/>
      <c r="U69" s="123"/>
      <c r="V69" s="123"/>
    </row>
    <row r="70" spans="1:33" x14ac:dyDescent="0.3">
      <c r="B70" s="158"/>
      <c r="D70" s="15" t="s">
        <v>1121</v>
      </c>
      <c r="E70" s="58" t="s">
        <v>1122</v>
      </c>
      <c r="J70" s="14"/>
      <c r="S70" s="123"/>
      <c r="U70" s="123"/>
      <c r="W70" s="32"/>
      <c r="X70" s="32"/>
    </row>
    <row r="71" spans="1:33" x14ac:dyDescent="0.3">
      <c r="D71" s="13" t="s">
        <v>1117</v>
      </c>
      <c r="E71" s="95">
        <v>712</v>
      </c>
      <c r="F71" s="129"/>
      <c r="J71" s="14"/>
      <c r="R71" s="130"/>
      <c r="S71" s="130"/>
      <c r="T71" s="130"/>
      <c r="U71" s="130"/>
      <c r="V71" s="131"/>
      <c r="W71" s="131"/>
      <c r="X71" s="131"/>
      <c r="Y71" s="131"/>
      <c r="Z71" s="131"/>
      <c r="AA71" s="131"/>
      <c r="AB71" s="131"/>
      <c r="AC71" s="131"/>
      <c r="AD71" s="131"/>
      <c r="AE71" s="131"/>
      <c r="AF71" s="131"/>
      <c r="AG71" s="32"/>
    </row>
    <row r="72" spans="1:33" x14ac:dyDescent="0.3">
      <c r="D72" s="13" t="s">
        <v>1118</v>
      </c>
      <c r="E72" s="95">
        <v>4640</v>
      </c>
      <c r="F72" s="129"/>
      <c r="J72" s="14"/>
      <c r="R72" s="132"/>
      <c r="S72" s="132"/>
      <c r="T72" s="132"/>
      <c r="U72" s="132"/>
      <c r="V72" s="131"/>
      <c r="W72" s="131"/>
      <c r="X72" s="131"/>
      <c r="Y72" s="131"/>
      <c r="Z72" s="131"/>
      <c r="AA72" s="131"/>
      <c r="AB72" s="131"/>
      <c r="AC72" s="131"/>
      <c r="AD72" s="131"/>
      <c r="AE72" s="131"/>
      <c r="AF72" s="131"/>
      <c r="AG72" s="32"/>
    </row>
    <row r="73" spans="1:33" x14ac:dyDescent="0.3">
      <c r="D73" s="13" t="s">
        <v>1119</v>
      </c>
      <c r="E73" s="95">
        <v>7045</v>
      </c>
      <c r="F73" s="129"/>
      <c r="J73" s="14"/>
      <c r="R73" s="133"/>
      <c r="S73" s="133"/>
      <c r="T73" s="133"/>
      <c r="U73" s="132"/>
      <c r="V73" s="134"/>
      <c r="W73" s="134"/>
      <c r="X73" s="134"/>
      <c r="Y73" s="134"/>
      <c r="Z73" s="134"/>
      <c r="AA73" s="134"/>
      <c r="AB73" s="134"/>
      <c r="AC73" s="134"/>
      <c r="AD73" s="134"/>
      <c r="AE73" s="134"/>
      <c r="AF73" s="134"/>
      <c r="AG73" s="32"/>
    </row>
    <row r="74" spans="1:33" x14ac:dyDescent="0.3">
      <c r="D74" s="13" t="s">
        <v>1158</v>
      </c>
      <c r="E74" s="95">
        <v>14164</v>
      </c>
      <c r="F74" s="129"/>
      <c r="J74" s="135"/>
      <c r="R74" s="136"/>
      <c r="S74" s="136"/>
      <c r="T74" s="136"/>
      <c r="U74" s="132"/>
      <c r="V74" s="134"/>
      <c r="W74" s="134"/>
      <c r="X74" s="134"/>
      <c r="Y74" s="134"/>
      <c r="Z74" s="134"/>
      <c r="AA74" s="134"/>
      <c r="AB74" s="134"/>
      <c r="AC74" s="134"/>
      <c r="AD74" s="134"/>
      <c r="AE74" s="134"/>
      <c r="AF74" s="134"/>
      <c r="AG74" s="32"/>
    </row>
    <row r="75" spans="1:33" x14ac:dyDescent="0.3">
      <c r="D75" s="13" t="s">
        <v>1120</v>
      </c>
      <c r="E75" s="95">
        <v>16272</v>
      </c>
      <c r="F75" s="129"/>
      <c r="G75" s="14"/>
      <c r="H75" s="14"/>
      <c r="J75" s="135"/>
      <c r="R75" s="136"/>
      <c r="S75" s="136"/>
      <c r="T75" s="136"/>
      <c r="U75" s="132"/>
      <c r="V75" s="134"/>
      <c r="W75" s="134"/>
      <c r="X75" s="134"/>
      <c r="Y75" s="134"/>
      <c r="Z75" s="134"/>
      <c r="AA75" s="134"/>
      <c r="AB75" s="134"/>
      <c r="AC75" s="134"/>
      <c r="AD75" s="134"/>
      <c r="AE75" s="134"/>
      <c r="AF75" s="134"/>
      <c r="AG75" s="32"/>
    </row>
    <row r="76" spans="1:33" x14ac:dyDescent="0.3">
      <c r="F76" s="129"/>
      <c r="J76" s="135"/>
      <c r="R76" s="136"/>
      <c r="S76" s="136"/>
      <c r="T76" s="136"/>
      <c r="U76" s="132"/>
      <c r="V76" s="134"/>
      <c r="W76" s="134"/>
      <c r="X76" s="134"/>
      <c r="Y76" s="134"/>
      <c r="Z76" s="134"/>
      <c r="AA76" s="134"/>
      <c r="AB76" s="134"/>
      <c r="AC76" s="134"/>
      <c r="AD76" s="134"/>
      <c r="AE76" s="134"/>
      <c r="AF76" s="134"/>
      <c r="AG76" s="32"/>
    </row>
    <row r="77" spans="1:33" x14ac:dyDescent="0.3">
      <c r="F77" s="129"/>
      <c r="R77" s="136"/>
      <c r="S77" s="136"/>
      <c r="T77" s="136"/>
      <c r="U77" s="132"/>
      <c r="V77" s="134"/>
      <c r="W77" s="134"/>
      <c r="X77" s="134"/>
      <c r="Y77" s="134"/>
      <c r="Z77" s="134"/>
      <c r="AA77" s="134"/>
      <c r="AB77" s="134"/>
      <c r="AC77" s="134"/>
      <c r="AD77" s="134"/>
      <c r="AE77" s="134"/>
      <c r="AF77" s="134"/>
      <c r="AG77" s="32"/>
    </row>
    <row r="78" spans="1:33" x14ac:dyDescent="0.3">
      <c r="F78" s="129"/>
      <c r="R78" s="136"/>
      <c r="S78" s="136"/>
      <c r="T78" s="136"/>
      <c r="U78" s="132"/>
      <c r="V78" s="134"/>
      <c r="W78" s="134"/>
      <c r="X78" s="134"/>
      <c r="Y78" s="134"/>
      <c r="Z78" s="134"/>
      <c r="AA78" s="134"/>
      <c r="AB78" s="134"/>
      <c r="AC78" s="134"/>
      <c r="AD78" s="134"/>
      <c r="AE78" s="134"/>
      <c r="AF78" s="134"/>
      <c r="AG78" s="32"/>
    </row>
    <row r="79" spans="1:33" x14ac:dyDescent="0.3">
      <c r="R79" s="136"/>
      <c r="S79" s="136"/>
      <c r="T79" s="136"/>
      <c r="U79" s="132"/>
      <c r="V79" s="134"/>
      <c r="W79" s="134"/>
      <c r="X79" s="134"/>
      <c r="Y79" s="134"/>
      <c r="Z79" s="134"/>
      <c r="AA79" s="134"/>
      <c r="AB79" s="134"/>
      <c r="AC79" s="134"/>
      <c r="AD79" s="134"/>
      <c r="AE79" s="134"/>
      <c r="AF79" s="134"/>
      <c r="AG79" s="32"/>
    </row>
    <row r="80" spans="1:33" x14ac:dyDescent="0.3">
      <c r="R80" s="136"/>
      <c r="S80" s="136"/>
      <c r="T80" s="136"/>
      <c r="U80" s="132"/>
      <c r="V80" s="134"/>
      <c r="W80" s="134"/>
      <c r="X80" s="134"/>
      <c r="Y80" s="134"/>
      <c r="Z80" s="134"/>
      <c r="AA80" s="134"/>
      <c r="AB80" s="134"/>
      <c r="AC80" s="134"/>
      <c r="AD80" s="134"/>
      <c r="AE80" s="134"/>
      <c r="AF80" s="134"/>
      <c r="AG80" s="32"/>
    </row>
    <row r="81" spans="1:33" x14ac:dyDescent="0.3">
      <c r="R81" s="131"/>
      <c r="S81" s="131"/>
      <c r="T81" s="131"/>
      <c r="U81" s="131"/>
      <c r="V81" s="131"/>
      <c r="W81" s="131"/>
      <c r="X81" s="131"/>
      <c r="Y81" s="131"/>
      <c r="Z81" s="131"/>
      <c r="AA81" s="131"/>
      <c r="AB81" s="131"/>
      <c r="AC81" s="131"/>
      <c r="AD81" s="131"/>
      <c r="AE81" s="131"/>
      <c r="AF81" s="131"/>
      <c r="AG81" s="32"/>
    </row>
    <row r="82" spans="1:33" x14ac:dyDescent="0.3">
      <c r="R82" s="131"/>
      <c r="S82" s="131"/>
      <c r="T82" s="131"/>
      <c r="U82" s="131"/>
      <c r="V82" s="131"/>
      <c r="W82" s="131"/>
      <c r="X82" s="131"/>
      <c r="Y82" s="131"/>
      <c r="Z82" s="131"/>
      <c r="AA82" s="131"/>
      <c r="AB82" s="131"/>
      <c r="AC82" s="131"/>
      <c r="AD82" s="131"/>
      <c r="AE82" s="131"/>
      <c r="AF82" s="131"/>
      <c r="AG82" s="32"/>
    </row>
    <row r="83" spans="1:33" x14ac:dyDescent="0.3">
      <c r="R83" s="137"/>
      <c r="S83" s="131"/>
      <c r="T83" s="137"/>
      <c r="U83" s="131"/>
      <c r="V83" s="131"/>
      <c r="W83" s="131"/>
      <c r="X83" s="131"/>
      <c r="Y83" s="131"/>
      <c r="Z83" s="131"/>
      <c r="AA83" s="131"/>
      <c r="AB83" s="131"/>
      <c r="AC83" s="131"/>
      <c r="AD83" s="131"/>
      <c r="AE83" s="131"/>
      <c r="AF83" s="131"/>
      <c r="AG83" s="32"/>
    </row>
    <row r="84" spans="1:33" x14ac:dyDescent="0.3">
      <c r="R84" s="130"/>
      <c r="S84" s="130"/>
      <c r="T84" s="130"/>
      <c r="U84" s="130"/>
      <c r="V84" s="131"/>
      <c r="W84" s="131"/>
      <c r="X84" s="131"/>
      <c r="Y84" s="131"/>
      <c r="Z84" s="131"/>
      <c r="AA84" s="131"/>
      <c r="AB84" s="131"/>
      <c r="AC84" s="131"/>
      <c r="AD84" s="131"/>
      <c r="AE84" s="131"/>
      <c r="AF84" s="131"/>
      <c r="AG84" s="32"/>
    </row>
    <row r="85" spans="1:33" x14ac:dyDescent="0.3">
      <c r="R85" s="137"/>
      <c r="S85" s="137"/>
      <c r="T85" s="137"/>
      <c r="U85" s="137"/>
      <c r="V85" s="131"/>
      <c r="W85" s="131"/>
      <c r="X85" s="131"/>
      <c r="Y85" s="131"/>
      <c r="Z85" s="131"/>
      <c r="AA85" s="131"/>
      <c r="AB85" s="131"/>
      <c r="AC85" s="131"/>
      <c r="AD85" s="131"/>
      <c r="AE85" s="131"/>
      <c r="AF85" s="131"/>
      <c r="AG85" s="32"/>
    </row>
    <row r="86" spans="1:33" x14ac:dyDescent="0.3">
      <c r="B86" s="5" t="s">
        <v>1113</v>
      </c>
      <c r="R86" s="131"/>
      <c r="S86" s="131"/>
      <c r="T86" s="131"/>
      <c r="U86" s="131"/>
      <c r="V86" s="131"/>
      <c r="W86" s="131"/>
      <c r="X86" s="131"/>
      <c r="Y86" s="131"/>
      <c r="Z86" s="131"/>
      <c r="AA86" s="131"/>
      <c r="AB86" s="131"/>
      <c r="AC86" s="131"/>
      <c r="AD86" s="131"/>
      <c r="AE86" s="131"/>
      <c r="AF86" s="131"/>
      <c r="AG86" s="32"/>
    </row>
    <row r="87" spans="1:33" x14ac:dyDescent="0.3">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32"/>
    </row>
    <row r="88" spans="1:33" x14ac:dyDescent="0.3">
      <c r="A88" s="860"/>
      <c r="B88" s="9" t="s">
        <v>2325</v>
      </c>
      <c r="D88" s="13"/>
      <c r="E88" s="755">
        <v>2018</v>
      </c>
      <c r="F88" s="755">
        <v>2019</v>
      </c>
      <c r="G88" s="755">
        <v>2020</v>
      </c>
      <c r="H88" s="523">
        <v>2021</v>
      </c>
      <c r="I88" s="47"/>
      <c r="J88" s="47"/>
      <c r="K88" s="47"/>
      <c r="L88" s="47"/>
      <c r="M88" s="47"/>
      <c r="N88" s="47"/>
      <c r="O88" s="47"/>
      <c r="P88" s="47"/>
      <c r="Q88" s="47"/>
      <c r="R88" s="131"/>
      <c r="S88" s="131"/>
      <c r="T88" s="131"/>
      <c r="U88" s="131"/>
      <c r="V88" s="131"/>
      <c r="W88" s="131"/>
      <c r="X88" s="131"/>
      <c r="Y88" s="131"/>
      <c r="Z88" s="131"/>
      <c r="AA88" s="131"/>
      <c r="AB88" s="131"/>
      <c r="AC88" s="131"/>
      <c r="AD88" s="131"/>
      <c r="AE88" s="131"/>
      <c r="AF88" s="131"/>
      <c r="AG88" s="32"/>
    </row>
    <row r="89" spans="1:33" x14ac:dyDescent="0.3">
      <c r="D89" s="138" t="s">
        <v>1114</v>
      </c>
      <c r="E89" s="543">
        <v>1748</v>
      </c>
      <c r="F89" s="544">
        <v>1731</v>
      </c>
      <c r="G89" s="544">
        <v>1825</v>
      </c>
      <c r="H89" s="16">
        <v>1798</v>
      </c>
      <c r="I89" s="47"/>
      <c r="J89" s="47"/>
      <c r="K89" s="47"/>
      <c r="L89" s="47"/>
      <c r="M89" s="47"/>
      <c r="N89" s="47"/>
      <c r="O89" s="47"/>
      <c r="P89" s="47"/>
      <c r="Q89" s="47"/>
      <c r="R89" s="131"/>
      <c r="S89" s="131"/>
      <c r="T89" s="131"/>
      <c r="U89" s="131"/>
      <c r="V89" s="131"/>
      <c r="W89" s="131"/>
      <c r="X89" s="131"/>
      <c r="Y89" s="131"/>
      <c r="Z89" s="131"/>
      <c r="AA89" s="131"/>
      <c r="AB89" s="131"/>
      <c r="AC89" s="131"/>
      <c r="AD89" s="131"/>
      <c r="AE89" s="131"/>
      <c r="AF89" s="131"/>
      <c r="AG89" s="32"/>
    </row>
    <row r="90" spans="1:33" x14ac:dyDescent="0.3">
      <c r="D90" s="139" t="s">
        <v>1124</v>
      </c>
      <c r="E90" s="157">
        <v>5654</v>
      </c>
      <c r="F90" s="544">
        <v>6670</v>
      </c>
      <c r="G90" s="544">
        <v>6863</v>
      </c>
      <c r="H90" s="545">
        <v>4813</v>
      </c>
      <c r="J90" s="124"/>
      <c r="K90" s="47"/>
      <c r="L90" s="47"/>
      <c r="M90" s="47"/>
      <c r="N90" s="47"/>
      <c r="O90" s="47"/>
      <c r="P90" s="47"/>
      <c r="Q90" s="47"/>
      <c r="R90" s="131"/>
      <c r="S90" s="131"/>
      <c r="T90" s="131"/>
      <c r="U90" s="131"/>
      <c r="V90" s="131"/>
      <c r="W90" s="131"/>
      <c r="X90" s="131"/>
      <c r="Y90" s="131"/>
      <c r="Z90" s="131"/>
      <c r="AA90" s="131"/>
      <c r="AB90" s="131"/>
      <c r="AC90" s="131"/>
      <c r="AD90" s="131"/>
      <c r="AE90" s="131"/>
      <c r="AF90" s="131"/>
      <c r="AG90" s="32"/>
    </row>
    <row r="91" spans="1:33" x14ac:dyDescent="0.3">
      <c r="D91" s="139" t="s">
        <v>1116</v>
      </c>
      <c r="E91" s="157">
        <v>101</v>
      </c>
      <c r="F91" s="544">
        <v>59</v>
      </c>
      <c r="G91" s="544">
        <v>86</v>
      </c>
      <c r="H91" s="546">
        <v>91</v>
      </c>
      <c r="J91" s="124"/>
      <c r="K91" s="47"/>
      <c r="L91" s="47"/>
      <c r="M91" s="47"/>
      <c r="N91" s="47"/>
      <c r="O91" s="47"/>
      <c r="P91" s="47"/>
      <c r="Q91" s="47"/>
      <c r="R91" s="131"/>
      <c r="S91" s="131"/>
      <c r="T91" s="131"/>
      <c r="U91" s="131"/>
      <c r="V91" s="131"/>
      <c r="W91" s="131"/>
      <c r="X91" s="131"/>
      <c r="Y91" s="131"/>
      <c r="Z91" s="131"/>
      <c r="AA91" s="131"/>
      <c r="AB91" s="131"/>
      <c r="AC91" s="131"/>
      <c r="AD91" s="131"/>
      <c r="AE91" s="131"/>
      <c r="AF91" s="131"/>
      <c r="AG91" s="32"/>
    </row>
    <row r="92" spans="1:33" x14ac:dyDescent="0.3">
      <c r="D92" s="139" t="s">
        <v>482</v>
      </c>
      <c r="E92" s="157">
        <v>17</v>
      </c>
      <c r="F92" s="544">
        <v>62</v>
      </c>
      <c r="G92" s="544">
        <v>53</v>
      </c>
      <c r="H92" s="546">
        <v>60</v>
      </c>
      <c r="J92" s="5"/>
      <c r="K92" s="47"/>
      <c r="L92" s="47"/>
      <c r="M92" s="47"/>
      <c r="N92" s="47"/>
      <c r="O92" s="47"/>
      <c r="P92" s="47"/>
      <c r="Q92" s="47"/>
      <c r="R92" s="131"/>
      <c r="S92" s="131"/>
      <c r="T92" s="131"/>
      <c r="U92" s="131"/>
      <c r="V92" s="131"/>
      <c r="W92" s="131"/>
      <c r="X92" s="131"/>
      <c r="Y92" s="131"/>
      <c r="Z92" s="131"/>
      <c r="AA92" s="131"/>
      <c r="AB92" s="131"/>
      <c r="AC92" s="131"/>
      <c r="AD92" s="131"/>
      <c r="AE92" s="131"/>
      <c r="AF92" s="131"/>
      <c r="AG92" s="32"/>
    </row>
    <row r="93" spans="1:33" x14ac:dyDescent="0.3">
      <c r="D93" s="139" t="s">
        <v>477</v>
      </c>
      <c r="E93" s="157">
        <v>2123</v>
      </c>
      <c r="F93" s="544">
        <v>2257</v>
      </c>
      <c r="G93" s="544">
        <v>2291</v>
      </c>
      <c r="H93" s="546">
        <v>1763</v>
      </c>
      <c r="J93" s="5"/>
      <c r="K93" s="47"/>
      <c r="L93" s="47"/>
      <c r="M93" s="47"/>
      <c r="N93" s="47"/>
      <c r="O93" s="47"/>
      <c r="P93" s="47"/>
      <c r="Q93" s="47"/>
      <c r="R93" s="131"/>
      <c r="S93" s="131"/>
      <c r="T93" s="131"/>
      <c r="U93" s="131"/>
      <c r="V93" s="131"/>
      <c r="W93" s="131"/>
      <c r="X93" s="131"/>
      <c r="Y93" s="131"/>
      <c r="Z93" s="131"/>
      <c r="AA93" s="131"/>
      <c r="AB93" s="131"/>
      <c r="AC93" s="131"/>
      <c r="AD93" s="131"/>
      <c r="AE93" s="131"/>
      <c r="AF93" s="131"/>
      <c r="AG93" s="32"/>
    </row>
    <row r="94" spans="1:33" x14ac:dyDescent="0.3">
      <c r="D94" s="140" t="s">
        <v>1125</v>
      </c>
      <c r="E94" s="167">
        <v>9643</v>
      </c>
      <c r="F94" s="168">
        <v>10779</v>
      </c>
      <c r="G94" s="168">
        <v>11118</v>
      </c>
      <c r="H94" s="546">
        <v>8525</v>
      </c>
      <c r="J94" s="5"/>
      <c r="K94" s="47"/>
      <c r="L94" s="47"/>
      <c r="M94" s="47"/>
      <c r="N94" s="47"/>
      <c r="O94" s="47"/>
      <c r="P94" s="47"/>
      <c r="Q94" s="47"/>
      <c r="R94" s="131"/>
      <c r="S94" s="131"/>
      <c r="T94" s="131"/>
      <c r="U94" s="131"/>
      <c r="V94" s="131"/>
      <c r="W94" s="131"/>
      <c r="X94" s="131"/>
      <c r="Y94" s="131"/>
      <c r="Z94" s="131"/>
      <c r="AA94" s="131"/>
      <c r="AB94" s="131"/>
      <c r="AC94" s="131"/>
      <c r="AD94" s="131"/>
      <c r="AE94" s="131"/>
      <c r="AF94" s="131"/>
      <c r="AG94" s="32"/>
    </row>
    <row r="95" spans="1:33" x14ac:dyDescent="0.3">
      <c r="D95" s="47"/>
      <c r="E95" s="169"/>
      <c r="F95" s="169"/>
      <c r="G95" s="47"/>
      <c r="H95" s="38"/>
      <c r="J95" s="5"/>
      <c r="K95" s="47"/>
      <c r="L95" s="47"/>
      <c r="M95" s="47"/>
      <c r="N95" s="47"/>
      <c r="O95" s="47"/>
      <c r="P95" s="47"/>
      <c r="Q95" s="47"/>
      <c r="R95" s="131"/>
      <c r="S95" s="131"/>
      <c r="T95" s="131"/>
      <c r="U95" s="131"/>
      <c r="V95" s="131"/>
      <c r="W95" s="131"/>
      <c r="X95" s="131"/>
      <c r="Y95" s="131"/>
      <c r="Z95" s="131"/>
      <c r="AA95" s="131"/>
      <c r="AB95" s="131"/>
      <c r="AC95" s="131"/>
      <c r="AD95" s="131"/>
      <c r="AE95" s="131"/>
      <c r="AF95" s="131"/>
      <c r="AG95" s="32"/>
    </row>
    <row r="96" spans="1:33" x14ac:dyDescent="0.3">
      <c r="D96" s="47"/>
      <c r="E96" s="47"/>
      <c r="F96" s="47"/>
      <c r="G96" s="47"/>
      <c r="H96" s="38"/>
      <c r="J96" s="5"/>
      <c r="K96" s="47"/>
      <c r="L96" s="47"/>
      <c r="M96" s="47"/>
      <c r="N96" s="47"/>
      <c r="O96" s="47"/>
      <c r="P96" s="47"/>
      <c r="Q96" s="47"/>
      <c r="R96" s="131"/>
      <c r="S96" s="131"/>
      <c r="T96" s="131"/>
      <c r="U96" s="131"/>
      <c r="V96" s="131"/>
      <c r="W96" s="131"/>
      <c r="X96" s="131"/>
      <c r="Y96" s="131"/>
      <c r="Z96" s="131"/>
      <c r="AA96" s="131"/>
      <c r="AB96" s="131"/>
      <c r="AC96" s="131"/>
      <c r="AD96" s="131"/>
      <c r="AE96" s="131"/>
      <c r="AF96" s="131"/>
      <c r="AG96" s="32"/>
    </row>
    <row r="97" spans="1:17" x14ac:dyDescent="0.3">
      <c r="D97" s="141"/>
      <c r="E97" s="47"/>
      <c r="F97" s="47"/>
      <c r="G97" s="47"/>
      <c r="H97" s="9"/>
      <c r="J97" s="5"/>
      <c r="K97" s="47"/>
      <c r="L97" s="47"/>
      <c r="M97" s="47"/>
      <c r="N97" s="47"/>
      <c r="O97" s="47"/>
      <c r="P97" s="47"/>
      <c r="Q97" s="47"/>
    </row>
    <row r="98" spans="1:17" x14ac:dyDescent="0.3">
      <c r="D98" s="141"/>
      <c r="E98" s="47"/>
      <c r="F98" s="47"/>
      <c r="G98" s="47"/>
      <c r="H98" s="9"/>
      <c r="J98" s="5"/>
      <c r="K98" s="47"/>
      <c r="L98" s="47"/>
      <c r="M98" s="47"/>
      <c r="N98" s="47"/>
      <c r="O98" s="47"/>
      <c r="P98" s="47"/>
      <c r="Q98" s="47"/>
    </row>
    <row r="99" spans="1:17" x14ac:dyDescent="0.3">
      <c r="D99" s="141"/>
      <c r="E99" s="47"/>
      <c r="F99" s="47"/>
      <c r="G99" s="47"/>
      <c r="H99" s="142"/>
      <c r="J99" s="5"/>
      <c r="K99" s="47"/>
      <c r="L99" s="47"/>
      <c r="M99" s="47"/>
      <c r="N99" s="47"/>
      <c r="O99" s="47"/>
      <c r="P99" s="47"/>
      <c r="Q99" s="47"/>
    </row>
    <row r="100" spans="1:17" x14ac:dyDescent="0.3">
      <c r="D100" s="141"/>
      <c r="E100" s="47"/>
      <c r="F100" s="47"/>
      <c r="G100" s="47"/>
      <c r="I100" s="47"/>
      <c r="J100" s="47"/>
      <c r="K100" s="47"/>
      <c r="L100" s="47"/>
      <c r="M100" s="47"/>
      <c r="N100" s="47"/>
      <c r="O100" s="47"/>
      <c r="P100" s="47"/>
      <c r="Q100" s="47"/>
    </row>
    <row r="104" spans="1:17" s="10" customFormat="1" x14ac:dyDescent="0.3">
      <c r="A104" s="246"/>
      <c r="B104" s="124" t="s">
        <v>1123</v>
      </c>
      <c r="I104" s="143"/>
      <c r="J104" s="143"/>
      <c r="K104" s="143"/>
      <c r="L104" s="143"/>
      <c r="M104" s="143"/>
      <c r="N104" s="143"/>
      <c r="O104" s="143"/>
    </row>
    <row r="105" spans="1:17" s="10" customFormat="1" x14ac:dyDescent="0.3">
      <c r="A105" s="246"/>
      <c r="B105" s="124"/>
      <c r="I105" s="143"/>
      <c r="J105" s="143"/>
      <c r="K105" s="143"/>
      <c r="L105" s="143"/>
      <c r="M105" s="143"/>
      <c r="N105" s="143"/>
      <c r="O105" s="143"/>
    </row>
    <row r="106" spans="1:17" x14ac:dyDescent="0.3">
      <c r="A106" s="860"/>
      <c r="B106" s="402" t="s">
        <v>2326</v>
      </c>
      <c r="I106" s="39"/>
      <c r="J106" s="39"/>
      <c r="K106" s="39"/>
      <c r="L106" s="39"/>
      <c r="M106" s="39"/>
      <c r="N106" s="39"/>
      <c r="O106" s="39"/>
    </row>
    <row r="107" spans="1:17" x14ac:dyDescent="0.3">
      <c r="B107" s="5"/>
      <c r="D107" s="3" t="s">
        <v>1397</v>
      </c>
      <c r="I107" s="39"/>
      <c r="J107" s="39"/>
      <c r="K107" s="39"/>
      <c r="L107" s="39"/>
      <c r="M107" s="39"/>
      <c r="N107" s="39"/>
      <c r="O107" s="39"/>
    </row>
    <row r="108" spans="1:17" x14ac:dyDescent="0.3">
      <c r="B108" s="5"/>
      <c r="D108" s="145" t="s">
        <v>155</v>
      </c>
      <c r="E108" s="331">
        <v>2016</v>
      </c>
      <c r="F108" s="331">
        <v>2017</v>
      </c>
      <c r="G108" s="331">
        <v>2018</v>
      </c>
      <c r="H108" s="331">
        <v>2019</v>
      </c>
      <c r="I108" s="48">
        <v>2020</v>
      </c>
      <c r="J108" s="48">
        <v>2021</v>
      </c>
      <c r="K108" s="39"/>
      <c r="L108" s="39"/>
      <c r="M108" s="39"/>
      <c r="N108" s="39"/>
      <c r="O108" s="39"/>
    </row>
    <row r="109" spans="1:17" x14ac:dyDescent="0.3">
      <c r="B109" s="5"/>
      <c r="D109" s="145" t="s">
        <v>519</v>
      </c>
      <c r="E109" s="434">
        <v>7699</v>
      </c>
      <c r="F109" s="434">
        <v>9586</v>
      </c>
      <c r="G109" s="434">
        <v>9643</v>
      </c>
      <c r="H109" s="434">
        <v>10779</v>
      </c>
      <c r="I109" s="434">
        <v>11118</v>
      </c>
      <c r="J109" s="48">
        <v>8525</v>
      </c>
      <c r="K109" s="39"/>
      <c r="L109" s="39"/>
      <c r="M109" s="39"/>
      <c r="N109" s="39"/>
      <c r="O109" s="39"/>
    </row>
    <row r="110" spans="1:17" x14ac:dyDescent="0.3">
      <c r="B110" s="5"/>
      <c r="D110" s="144"/>
      <c r="E110" s="146"/>
      <c r="F110" s="146"/>
      <c r="G110" s="39"/>
      <c r="H110" s="39"/>
      <c r="I110" s="39"/>
      <c r="J110" s="39"/>
      <c r="K110" s="39"/>
      <c r="L110" s="39"/>
      <c r="M110" s="39"/>
      <c r="N110" s="39"/>
      <c r="O110" s="39"/>
    </row>
    <row r="111" spans="1:17" x14ac:dyDescent="0.3">
      <c r="B111" s="5"/>
      <c r="D111" s="144"/>
      <c r="E111" s="146"/>
      <c r="F111" s="146"/>
      <c r="G111" s="39"/>
      <c r="H111" s="39"/>
      <c r="I111" s="39"/>
      <c r="J111" s="39"/>
      <c r="K111" s="39"/>
      <c r="L111" s="39"/>
      <c r="M111" s="39"/>
      <c r="N111" s="39"/>
      <c r="O111" s="39"/>
    </row>
    <row r="112" spans="1:17" x14ac:dyDescent="0.3">
      <c r="B112" s="5"/>
      <c r="D112" s="144"/>
      <c r="E112" s="146"/>
      <c r="F112" s="146"/>
      <c r="G112" s="39"/>
      <c r="H112" s="39"/>
      <c r="I112" s="39"/>
      <c r="J112" s="39"/>
      <c r="K112" s="39"/>
      <c r="L112" s="39"/>
      <c r="M112" s="39"/>
      <c r="N112" s="39"/>
      <c r="O112" s="39"/>
    </row>
    <row r="113" spans="1:15" x14ac:dyDescent="0.3">
      <c r="B113" s="5"/>
      <c r="D113" s="144"/>
      <c r="E113" s="146"/>
      <c r="F113" s="146"/>
      <c r="G113" s="39"/>
      <c r="H113" s="39"/>
      <c r="I113" s="39"/>
      <c r="J113" s="39"/>
      <c r="K113" s="39"/>
      <c r="L113" s="39"/>
      <c r="M113" s="39"/>
      <c r="N113" s="39"/>
      <c r="O113" s="39"/>
    </row>
    <row r="114" spans="1:15" x14ac:dyDescent="0.3">
      <c r="B114" s="5"/>
      <c r="D114" s="144"/>
      <c r="E114" s="146"/>
      <c r="F114" s="146"/>
      <c r="G114" s="39"/>
      <c r="H114" s="39"/>
      <c r="I114" s="39"/>
      <c r="J114" s="39"/>
      <c r="K114" s="39"/>
      <c r="L114" s="39"/>
      <c r="M114" s="39"/>
      <c r="N114" s="39"/>
      <c r="O114" s="39"/>
    </row>
    <row r="115" spans="1:15" x14ac:dyDescent="0.3">
      <c r="B115" s="5"/>
      <c r="D115" s="144"/>
      <c r="E115" s="146"/>
      <c r="F115" s="146"/>
      <c r="G115" s="39"/>
      <c r="H115" s="39"/>
      <c r="I115" s="39"/>
      <c r="J115" s="39"/>
      <c r="K115" s="39"/>
      <c r="L115" s="39"/>
      <c r="M115" s="39"/>
      <c r="N115" s="39"/>
      <c r="O115" s="39"/>
    </row>
    <row r="116" spans="1:15" x14ac:dyDescent="0.3">
      <c r="B116" s="5"/>
      <c r="D116" s="144"/>
      <c r="E116" s="146"/>
      <c r="F116" s="146"/>
      <c r="G116" s="39"/>
      <c r="H116" s="39"/>
      <c r="I116" s="39"/>
      <c r="J116" s="39"/>
      <c r="K116" s="39"/>
      <c r="L116" s="39"/>
      <c r="M116" s="39"/>
      <c r="N116" s="39"/>
      <c r="O116" s="39"/>
    </row>
    <row r="117" spans="1:15" x14ac:dyDescent="0.3">
      <c r="B117" s="5"/>
      <c r="D117" s="144"/>
      <c r="E117" s="146"/>
      <c r="F117" s="146"/>
      <c r="G117" s="39"/>
      <c r="H117" s="39"/>
      <c r="I117" s="39"/>
      <c r="J117" s="39"/>
      <c r="K117" s="39"/>
      <c r="L117" s="39"/>
      <c r="M117" s="39"/>
      <c r="N117" s="39"/>
      <c r="O117" s="39"/>
    </row>
    <row r="118" spans="1:15" x14ac:dyDescent="0.3">
      <c r="B118" s="5" t="s">
        <v>1123</v>
      </c>
      <c r="D118" s="144"/>
      <c r="E118" s="146"/>
      <c r="F118" s="146"/>
      <c r="G118" s="39"/>
      <c r="H118" s="39"/>
      <c r="I118" s="39"/>
      <c r="J118" s="39"/>
      <c r="K118" s="39"/>
      <c r="L118" s="39"/>
      <c r="M118" s="39"/>
      <c r="N118" s="39"/>
      <c r="O118" s="39"/>
    </row>
    <row r="119" spans="1:15" x14ac:dyDescent="0.3">
      <c r="B119" s="5"/>
      <c r="D119" s="144"/>
      <c r="E119" s="146"/>
      <c r="F119" s="146"/>
      <c r="G119" s="39"/>
      <c r="H119" s="39"/>
      <c r="I119" s="39"/>
      <c r="J119" s="39"/>
      <c r="K119" s="39"/>
      <c r="L119" s="39"/>
      <c r="M119" s="39"/>
      <c r="N119" s="39"/>
      <c r="O119" s="39"/>
    </row>
    <row r="120" spans="1:15" x14ac:dyDescent="0.3">
      <c r="B120" s="5"/>
      <c r="D120" s="144"/>
      <c r="E120" s="146"/>
      <c r="F120" s="146"/>
      <c r="G120" s="39"/>
      <c r="H120" s="39"/>
      <c r="I120" s="39"/>
      <c r="J120" s="39"/>
      <c r="K120" s="39"/>
      <c r="L120" s="39"/>
      <c r="M120" s="39"/>
      <c r="N120" s="39"/>
      <c r="O120" s="39"/>
    </row>
    <row r="121" spans="1:15" x14ac:dyDescent="0.3">
      <c r="B121" s="5"/>
      <c r="D121" s="144"/>
      <c r="E121" s="146"/>
      <c r="F121" s="146"/>
      <c r="G121" s="39"/>
      <c r="H121" s="39"/>
      <c r="I121" s="39"/>
      <c r="J121" s="39"/>
      <c r="K121" s="39"/>
      <c r="L121" s="39"/>
      <c r="M121" s="39"/>
      <c r="N121" s="39"/>
      <c r="O121" s="39"/>
    </row>
    <row r="122" spans="1:15" s="10" customFormat="1" x14ac:dyDescent="0.3">
      <c r="A122" s="860"/>
      <c r="B122" s="38" t="s">
        <v>2327</v>
      </c>
      <c r="D122" s="10" t="s">
        <v>1129</v>
      </c>
      <c r="I122" s="143"/>
      <c r="J122" s="143"/>
      <c r="K122" s="143"/>
      <c r="L122" s="143"/>
      <c r="M122" s="143"/>
      <c r="N122" s="143"/>
      <c r="O122" s="143"/>
    </row>
    <row r="123" spans="1:15" s="10" customFormat="1" ht="49.5" x14ac:dyDescent="0.3">
      <c r="A123" s="265"/>
      <c r="D123" s="153" t="s">
        <v>84</v>
      </c>
      <c r="E123" s="153" t="s">
        <v>1128</v>
      </c>
      <c r="F123" s="153" t="s">
        <v>1112</v>
      </c>
      <c r="G123" s="143"/>
      <c r="H123" s="143"/>
      <c r="I123" s="143"/>
      <c r="J123" s="143"/>
      <c r="K123" s="143"/>
      <c r="L123" s="143"/>
      <c r="M123" s="143"/>
      <c r="N123" s="143"/>
      <c r="O123" s="143"/>
    </row>
    <row r="124" spans="1:15" s="10" customFormat="1" x14ac:dyDescent="0.3">
      <c r="A124" s="246"/>
      <c r="D124" s="58">
        <v>2013</v>
      </c>
      <c r="E124" s="95">
        <v>11765</v>
      </c>
      <c r="F124" s="95">
        <v>1738</v>
      </c>
      <c r="G124" s="143"/>
      <c r="H124" s="143"/>
      <c r="I124" s="143"/>
      <c r="J124" s="143"/>
      <c r="K124" s="143"/>
      <c r="L124" s="143"/>
      <c r="M124" s="143"/>
      <c r="N124" s="143"/>
      <c r="O124" s="143"/>
    </row>
    <row r="125" spans="1:15" s="10" customFormat="1" x14ac:dyDescent="0.3">
      <c r="A125" s="246"/>
      <c r="D125" s="58">
        <v>2014</v>
      </c>
      <c r="E125" s="95">
        <v>12152</v>
      </c>
      <c r="F125" s="95">
        <v>4074</v>
      </c>
      <c r="G125" s="143"/>
      <c r="H125" s="143"/>
      <c r="I125" s="143"/>
      <c r="J125" s="143"/>
      <c r="K125" s="143"/>
      <c r="L125" s="143"/>
      <c r="M125" s="143"/>
      <c r="N125" s="143"/>
      <c r="O125" s="143"/>
    </row>
    <row r="126" spans="1:15" s="10" customFormat="1" x14ac:dyDescent="0.3">
      <c r="A126" s="246"/>
      <c r="D126" s="58">
        <v>2015</v>
      </c>
      <c r="E126" s="95">
        <v>12332</v>
      </c>
      <c r="F126" s="95">
        <v>4276</v>
      </c>
      <c r="G126" s="143"/>
      <c r="H126" s="143"/>
      <c r="I126" s="143"/>
      <c r="J126" s="143"/>
      <c r="K126" s="143"/>
      <c r="L126" s="143"/>
      <c r="M126" s="143"/>
      <c r="N126" s="143"/>
      <c r="O126" s="143"/>
    </row>
    <row r="127" spans="1:15" s="10" customFormat="1" x14ac:dyDescent="0.3">
      <c r="A127" s="246"/>
      <c r="D127" s="58">
        <v>2016</v>
      </c>
      <c r="E127" s="95">
        <v>13155</v>
      </c>
      <c r="F127" s="95">
        <v>3594</v>
      </c>
      <c r="G127" s="143"/>
      <c r="H127" s="143"/>
      <c r="I127" s="143"/>
      <c r="J127" s="143"/>
      <c r="K127" s="143"/>
      <c r="L127" s="143"/>
      <c r="M127" s="143"/>
      <c r="N127" s="143"/>
      <c r="O127" s="143"/>
    </row>
    <row r="128" spans="1:15" s="10" customFormat="1" x14ac:dyDescent="0.3">
      <c r="A128" s="246"/>
      <c r="D128" s="58">
        <v>2017</v>
      </c>
      <c r="E128" s="95">
        <v>13163</v>
      </c>
      <c r="F128" s="95">
        <v>3894</v>
      </c>
      <c r="G128" s="143"/>
      <c r="H128" s="143"/>
      <c r="I128" s="143"/>
      <c r="J128" s="143"/>
      <c r="K128" s="143"/>
      <c r="L128" s="143"/>
      <c r="M128" s="143"/>
      <c r="N128" s="143"/>
      <c r="O128" s="143"/>
    </row>
    <row r="129" spans="1:15" s="10" customFormat="1" x14ac:dyDescent="0.3">
      <c r="A129" s="246"/>
      <c r="D129" s="58">
        <v>2018</v>
      </c>
      <c r="E129" s="95">
        <v>13187</v>
      </c>
      <c r="F129" s="95">
        <v>2807</v>
      </c>
      <c r="G129" s="143"/>
      <c r="H129" s="143"/>
      <c r="I129" s="143"/>
      <c r="J129" s="143"/>
      <c r="K129" s="143"/>
      <c r="L129" s="143"/>
      <c r="M129" s="143"/>
      <c r="N129" s="143"/>
      <c r="O129" s="143"/>
    </row>
    <row r="130" spans="1:15" s="10" customFormat="1" x14ac:dyDescent="0.3">
      <c r="A130" s="246"/>
      <c r="D130" s="321">
        <v>2019</v>
      </c>
      <c r="E130" s="95">
        <v>13325</v>
      </c>
      <c r="F130" s="95">
        <v>2799</v>
      </c>
      <c r="G130" s="143"/>
      <c r="H130" s="143"/>
      <c r="I130" s="143"/>
      <c r="J130" s="143"/>
      <c r="K130" s="143"/>
      <c r="L130" s="143"/>
      <c r="M130" s="143"/>
      <c r="N130" s="143"/>
      <c r="O130" s="143"/>
    </row>
    <row r="131" spans="1:15" s="10" customFormat="1" x14ac:dyDescent="0.3">
      <c r="A131" s="246"/>
      <c r="D131" s="527">
        <v>2020</v>
      </c>
      <c r="E131" s="95">
        <v>13034</v>
      </c>
      <c r="F131" s="95">
        <v>2134</v>
      </c>
      <c r="G131" s="143"/>
      <c r="H131" s="143"/>
      <c r="I131" s="143"/>
      <c r="J131" s="143"/>
      <c r="K131" s="143"/>
      <c r="L131" s="143"/>
      <c r="M131" s="143"/>
      <c r="N131" s="143"/>
      <c r="O131" s="143"/>
    </row>
    <row r="132" spans="1:15" s="10" customFormat="1" x14ac:dyDescent="0.3">
      <c r="A132" s="246"/>
      <c r="D132" s="755">
        <v>2021</v>
      </c>
      <c r="E132" s="95">
        <v>12391</v>
      </c>
      <c r="F132" s="95">
        <v>2287</v>
      </c>
      <c r="G132" s="143"/>
      <c r="H132" s="143"/>
      <c r="I132" s="143"/>
      <c r="J132" s="143"/>
      <c r="K132" s="143"/>
      <c r="L132" s="143"/>
      <c r="M132" s="143"/>
      <c r="N132" s="143"/>
      <c r="O132" s="143"/>
    </row>
    <row r="133" spans="1:15" s="10" customFormat="1" x14ac:dyDescent="0.3">
      <c r="A133" s="246"/>
      <c r="G133" s="143"/>
      <c r="H133" s="143"/>
      <c r="I133" s="143"/>
      <c r="J133" s="143"/>
      <c r="K133" s="143"/>
      <c r="L133" s="143"/>
      <c r="M133" s="143"/>
      <c r="N133" s="143"/>
      <c r="O133" s="143"/>
    </row>
    <row r="134" spans="1:15" s="10" customFormat="1" x14ac:dyDescent="0.3">
      <c r="A134" s="246"/>
      <c r="G134" s="143"/>
      <c r="H134" s="143"/>
      <c r="I134" s="143"/>
      <c r="J134" s="143"/>
      <c r="K134" s="143"/>
      <c r="L134" s="143"/>
      <c r="M134" s="143"/>
      <c r="N134" s="143"/>
      <c r="O134" s="143"/>
    </row>
    <row r="135" spans="1:15" s="10" customFormat="1" x14ac:dyDescent="0.3">
      <c r="A135" s="246"/>
      <c r="D135" s="143"/>
      <c r="E135" s="154"/>
      <c r="F135" s="154"/>
      <c r="G135" s="143"/>
      <c r="H135" s="143"/>
      <c r="I135" s="143"/>
      <c r="J135" s="143"/>
      <c r="K135" s="143"/>
      <c r="L135" s="143"/>
      <c r="M135" s="143"/>
      <c r="N135" s="143"/>
      <c r="O135" s="143"/>
    </row>
    <row r="136" spans="1:15" s="10" customFormat="1" x14ac:dyDescent="0.3">
      <c r="A136" s="246"/>
      <c r="B136" s="124" t="s">
        <v>1127</v>
      </c>
      <c r="G136" s="143"/>
      <c r="H136" s="143"/>
      <c r="I136" s="143"/>
      <c r="J136" s="143"/>
      <c r="K136" s="143"/>
      <c r="L136" s="143"/>
      <c r="M136" s="143"/>
      <c r="N136" s="143"/>
      <c r="O136" s="143"/>
    </row>
    <row r="137" spans="1:15" s="10" customFormat="1" x14ac:dyDescent="0.3">
      <c r="A137" s="246"/>
      <c r="G137" s="143"/>
      <c r="H137" s="143"/>
      <c r="I137" s="143"/>
      <c r="J137" s="143"/>
      <c r="K137" s="143"/>
      <c r="L137" s="143"/>
      <c r="M137" s="143"/>
      <c r="N137" s="143"/>
      <c r="O137" s="143"/>
    </row>
    <row r="138" spans="1:15" s="10" customFormat="1" x14ac:dyDescent="0.3">
      <c r="A138" s="860"/>
      <c r="B138" s="38" t="s">
        <v>2328</v>
      </c>
      <c r="G138" s="143"/>
      <c r="H138" s="143"/>
      <c r="I138" s="143"/>
      <c r="J138" s="143"/>
      <c r="K138" s="143"/>
      <c r="L138" s="143"/>
      <c r="M138" s="143"/>
      <c r="N138" s="143"/>
      <c r="O138" s="143"/>
    </row>
    <row r="139" spans="1:15" s="10" customFormat="1" ht="49.5" x14ac:dyDescent="0.3">
      <c r="A139" s="265"/>
      <c r="D139" s="82" t="s">
        <v>1126</v>
      </c>
      <c r="E139" s="93" t="s">
        <v>1130</v>
      </c>
      <c r="F139" s="93" t="s">
        <v>1112</v>
      </c>
      <c r="G139" s="143"/>
      <c r="H139" s="143"/>
      <c r="I139" s="143"/>
      <c r="J139" s="143"/>
      <c r="K139" s="143"/>
      <c r="L139" s="143"/>
      <c r="M139" s="143"/>
      <c r="N139" s="143"/>
      <c r="O139" s="143"/>
    </row>
    <row r="140" spans="1:15" s="10" customFormat="1" x14ac:dyDescent="0.3">
      <c r="A140" s="246"/>
      <c r="D140" s="155">
        <v>2013</v>
      </c>
      <c r="E140" s="94">
        <v>4465</v>
      </c>
      <c r="F140" s="94">
        <v>1738</v>
      </c>
      <c r="G140" s="143"/>
      <c r="H140" s="143"/>
      <c r="I140" s="143"/>
      <c r="J140" s="143"/>
      <c r="K140" s="143"/>
      <c r="L140" s="143"/>
      <c r="M140" s="143"/>
      <c r="N140" s="143"/>
      <c r="O140" s="143"/>
    </row>
    <row r="141" spans="1:15" s="10" customFormat="1" x14ac:dyDescent="0.3">
      <c r="A141" s="246"/>
      <c r="D141" s="156">
        <v>2014</v>
      </c>
      <c r="E141" s="157">
        <v>4935</v>
      </c>
      <c r="F141" s="157">
        <v>3013</v>
      </c>
      <c r="G141" s="143"/>
      <c r="H141" s="143"/>
      <c r="I141" s="143"/>
      <c r="J141" s="143"/>
      <c r="K141" s="143"/>
      <c r="L141" s="143"/>
      <c r="M141" s="143"/>
      <c r="N141" s="143"/>
      <c r="O141" s="143"/>
    </row>
    <row r="142" spans="1:15" x14ac:dyDescent="0.3">
      <c r="D142" s="58">
        <v>2015</v>
      </c>
      <c r="E142" s="157">
        <v>4867</v>
      </c>
      <c r="F142" s="157">
        <v>3000</v>
      </c>
      <c r="G142" s="47"/>
      <c r="H142" s="47"/>
      <c r="I142" s="47"/>
      <c r="J142" s="47"/>
      <c r="K142" s="47"/>
      <c r="L142" s="47"/>
      <c r="M142" s="47"/>
      <c r="N142" s="47"/>
      <c r="O142" s="47"/>
    </row>
    <row r="143" spans="1:15" x14ac:dyDescent="0.3">
      <c r="D143" s="58">
        <v>2016</v>
      </c>
      <c r="E143" s="157">
        <v>5590</v>
      </c>
      <c r="F143" s="157">
        <v>2787</v>
      </c>
      <c r="G143" s="47"/>
      <c r="H143" s="47"/>
      <c r="I143" s="47"/>
      <c r="J143" s="47"/>
      <c r="K143" s="47"/>
      <c r="L143" s="47"/>
      <c r="M143" s="47"/>
      <c r="N143" s="47"/>
      <c r="O143" s="47"/>
    </row>
    <row r="144" spans="1:15" x14ac:dyDescent="0.3">
      <c r="D144" s="58">
        <v>2017</v>
      </c>
      <c r="E144" s="157">
        <v>5426</v>
      </c>
      <c r="F144" s="157">
        <v>3762</v>
      </c>
    </row>
    <row r="145" spans="1:7" x14ac:dyDescent="0.3">
      <c r="D145" s="58">
        <v>2018</v>
      </c>
      <c r="E145" s="157">
        <v>5747</v>
      </c>
      <c r="F145" s="157">
        <v>2778</v>
      </c>
    </row>
    <row r="146" spans="1:7" x14ac:dyDescent="0.3">
      <c r="D146" s="321">
        <v>2019</v>
      </c>
      <c r="E146" s="157">
        <v>5694</v>
      </c>
      <c r="F146" s="157">
        <v>2082</v>
      </c>
    </row>
    <row r="147" spans="1:7" x14ac:dyDescent="0.3">
      <c r="D147" s="527">
        <v>2020</v>
      </c>
      <c r="E147" s="157">
        <v>5760</v>
      </c>
      <c r="F147" s="157">
        <v>1723</v>
      </c>
    </row>
    <row r="148" spans="1:7" x14ac:dyDescent="0.3">
      <c r="D148" s="755">
        <v>2021</v>
      </c>
      <c r="E148" s="157">
        <v>5584</v>
      </c>
      <c r="F148" s="157">
        <v>1339</v>
      </c>
    </row>
    <row r="152" spans="1:7" x14ac:dyDescent="0.3">
      <c r="B152" s="5" t="s">
        <v>1127</v>
      </c>
    </row>
    <row r="155" spans="1:7" x14ac:dyDescent="0.3">
      <c r="D155" s="3" t="s">
        <v>1401</v>
      </c>
    </row>
    <row r="156" spans="1:7" x14ac:dyDescent="0.3">
      <c r="A156" s="860"/>
      <c r="B156" s="435" t="s">
        <v>2329</v>
      </c>
      <c r="D156" s="13"/>
      <c r="E156" s="13" t="s">
        <v>1398</v>
      </c>
      <c r="F156" s="13" t="s">
        <v>1399</v>
      </c>
      <c r="G156" s="13" t="s">
        <v>1400</v>
      </c>
    </row>
    <row r="157" spans="1:7" x14ac:dyDescent="0.3">
      <c r="A157" s="265"/>
      <c r="D157" s="13">
        <v>2016</v>
      </c>
      <c r="E157" s="16">
        <v>40278</v>
      </c>
      <c r="F157" s="16">
        <v>5689</v>
      </c>
      <c r="G157" s="16">
        <v>17057</v>
      </c>
    </row>
    <row r="158" spans="1:7" x14ac:dyDescent="0.3">
      <c r="A158" s="430"/>
      <c r="D158" s="13">
        <v>2017</v>
      </c>
      <c r="E158" s="16">
        <v>39725</v>
      </c>
      <c r="F158" s="16">
        <v>7757</v>
      </c>
      <c r="G158" s="16">
        <v>15994</v>
      </c>
    </row>
    <row r="159" spans="1:7" x14ac:dyDescent="0.3">
      <c r="D159" s="13">
        <v>2018</v>
      </c>
      <c r="E159" s="16">
        <v>40838</v>
      </c>
      <c r="F159" s="16">
        <v>6682</v>
      </c>
      <c r="G159" s="16">
        <v>16124</v>
      </c>
    </row>
    <row r="160" spans="1:7" x14ac:dyDescent="0.3">
      <c r="D160" s="13">
        <v>2019</v>
      </c>
      <c r="E160" s="16">
        <v>41059</v>
      </c>
      <c r="F160" s="16">
        <v>6143</v>
      </c>
      <c r="G160" s="16">
        <v>16124</v>
      </c>
    </row>
    <row r="161" spans="1:15" x14ac:dyDescent="0.3">
      <c r="D161" s="13">
        <v>2020</v>
      </c>
      <c r="E161" s="16">
        <v>40833</v>
      </c>
      <c r="F161" s="16">
        <v>5898</v>
      </c>
      <c r="G161" s="16">
        <v>15168</v>
      </c>
    </row>
    <row r="168" spans="1:15" x14ac:dyDescent="0.3">
      <c r="B168" s="5" t="s">
        <v>1924</v>
      </c>
    </row>
    <row r="170" spans="1:15" x14ac:dyDescent="0.3">
      <c r="A170" s="860"/>
      <c r="B170" s="335" t="s">
        <v>2330</v>
      </c>
      <c r="E170" s="13">
        <v>2021</v>
      </c>
      <c r="F170" s="39"/>
      <c r="G170" s="39"/>
      <c r="H170" s="39"/>
      <c r="I170" s="39"/>
      <c r="J170" s="39"/>
      <c r="K170" s="39"/>
      <c r="L170" s="39"/>
      <c r="M170" s="39"/>
      <c r="N170" s="39"/>
      <c r="O170" s="39"/>
    </row>
    <row r="171" spans="1:15" x14ac:dyDescent="0.3">
      <c r="A171" s="246"/>
      <c r="D171" s="212" t="s">
        <v>1134</v>
      </c>
      <c r="E171" s="163" t="s">
        <v>1133</v>
      </c>
      <c r="F171" s="39"/>
      <c r="G171" s="39"/>
      <c r="H171" s="39"/>
      <c r="I171" s="39"/>
      <c r="J171" s="39"/>
      <c r="K171" s="39"/>
      <c r="L171" s="39"/>
      <c r="M171" s="39"/>
      <c r="N171" s="39"/>
      <c r="O171" s="39"/>
    </row>
    <row r="172" spans="1:15" x14ac:dyDescent="0.3">
      <c r="D172" s="145" t="s">
        <v>1132</v>
      </c>
      <c r="E172" s="164">
        <v>181</v>
      </c>
      <c r="F172" s="39"/>
      <c r="G172" s="39"/>
      <c r="H172" s="39"/>
      <c r="I172" s="39"/>
      <c r="J172" s="39"/>
      <c r="K172" s="39"/>
      <c r="L172" s="39"/>
      <c r="M172" s="39"/>
      <c r="N172" s="39"/>
      <c r="O172" s="39"/>
    </row>
    <row r="173" spans="1:15" x14ac:dyDescent="0.3">
      <c r="D173" s="117" t="s">
        <v>465</v>
      </c>
      <c r="E173" s="164">
        <v>2610</v>
      </c>
      <c r="F173" s="39"/>
      <c r="G173" s="39"/>
      <c r="H173" s="39"/>
      <c r="I173" s="39"/>
      <c r="J173" s="39"/>
      <c r="K173" s="39"/>
      <c r="L173" s="39"/>
      <c r="M173" s="39"/>
      <c r="N173" s="39"/>
      <c r="O173" s="39"/>
    </row>
    <row r="174" spans="1:15" x14ac:dyDescent="0.3">
      <c r="D174" s="117" t="s">
        <v>466</v>
      </c>
      <c r="E174" s="164">
        <v>3746</v>
      </c>
      <c r="F174" s="39"/>
      <c r="G174" s="39"/>
      <c r="H174" s="39"/>
      <c r="I174" s="39"/>
      <c r="J174" s="39"/>
      <c r="K174" s="39"/>
      <c r="L174" s="39"/>
      <c r="M174" s="39"/>
      <c r="N174" s="39"/>
      <c r="O174" s="39"/>
    </row>
    <row r="175" spans="1:15" x14ac:dyDescent="0.3">
      <c r="D175" s="117" t="s">
        <v>467</v>
      </c>
      <c r="E175" s="164">
        <v>9942</v>
      </c>
      <c r="F175" s="39"/>
      <c r="G175" s="39"/>
      <c r="H175" s="39"/>
      <c r="I175" s="39"/>
      <c r="J175" s="39"/>
      <c r="K175" s="39"/>
      <c r="L175" s="39"/>
      <c r="M175" s="39"/>
      <c r="N175" s="39"/>
      <c r="O175" s="39"/>
    </row>
    <row r="176" spans="1:15" x14ac:dyDescent="0.3">
      <c r="D176" s="117" t="s">
        <v>468</v>
      </c>
      <c r="E176" s="164">
        <v>9828</v>
      </c>
      <c r="F176" s="39"/>
      <c r="G176" s="39"/>
      <c r="H176" s="39"/>
      <c r="I176" s="39"/>
      <c r="J176" s="39"/>
      <c r="K176" s="39"/>
      <c r="L176" s="39"/>
      <c r="M176" s="39"/>
      <c r="N176" s="39"/>
      <c r="O176" s="39"/>
    </row>
    <row r="177" spans="1:16" x14ac:dyDescent="0.3">
      <c r="D177" s="117" t="s">
        <v>469</v>
      </c>
      <c r="E177" s="164">
        <v>31604</v>
      </c>
      <c r="F177" s="39"/>
      <c r="G177" s="39"/>
      <c r="H177" s="39"/>
      <c r="I177" s="39"/>
      <c r="J177" s="39"/>
      <c r="K177" s="39"/>
      <c r="L177" s="39"/>
      <c r="M177" s="39"/>
      <c r="N177" s="39"/>
      <c r="O177" s="39"/>
    </row>
    <row r="178" spans="1:16" x14ac:dyDescent="0.3">
      <c r="D178" s="144"/>
      <c r="E178" s="146"/>
      <c r="F178" s="39"/>
      <c r="G178" s="39"/>
      <c r="H178" s="39"/>
      <c r="I178" s="39"/>
      <c r="J178" s="39"/>
      <c r="K178" s="39"/>
      <c r="L178" s="39"/>
      <c r="M178" s="39"/>
      <c r="N178" s="39"/>
      <c r="O178" s="39"/>
    </row>
    <row r="179" spans="1:16" x14ac:dyDescent="0.3">
      <c r="D179" s="144"/>
      <c r="E179" s="146"/>
      <c r="F179" s="39"/>
      <c r="G179" s="39"/>
      <c r="H179" s="39"/>
      <c r="I179" s="39"/>
      <c r="J179" s="39"/>
      <c r="K179" s="39"/>
      <c r="L179" s="39"/>
      <c r="M179" s="39"/>
      <c r="N179" s="39"/>
      <c r="O179" s="39"/>
    </row>
    <row r="180" spans="1:16" x14ac:dyDescent="0.3">
      <c r="D180" s="144"/>
      <c r="E180" s="146"/>
      <c r="F180" s="146"/>
      <c r="G180" s="39"/>
      <c r="H180" s="39"/>
      <c r="I180" s="39"/>
      <c r="J180" s="39"/>
      <c r="K180" s="39"/>
      <c r="L180" s="39"/>
      <c r="M180" s="39"/>
      <c r="N180" s="39"/>
      <c r="O180" s="39"/>
    </row>
    <row r="181" spans="1:16" x14ac:dyDescent="0.3">
      <c r="D181" s="144"/>
      <c r="E181" s="146"/>
      <c r="F181" s="146"/>
      <c r="G181" s="39"/>
      <c r="H181" s="39"/>
      <c r="I181" s="39"/>
      <c r="J181" s="39"/>
      <c r="K181" s="39"/>
      <c r="L181" s="39"/>
      <c r="M181" s="39"/>
      <c r="N181" s="39"/>
      <c r="O181" s="39"/>
    </row>
    <row r="182" spans="1:16" x14ac:dyDescent="0.3">
      <c r="D182" s="144"/>
      <c r="E182" s="146"/>
      <c r="F182" s="146"/>
      <c r="G182" s="39"/>
      <c r="H182" s="39"/>
      <c r="I182" s="39"/>
      <c r="J182" s="39"/>
      <c r="K182" s="39"/>
      <c r="L182" s="39"/>
      <c r="M182" s="39"/>
      <c r="N182" s="39"/>
      <c r="O182" s="39"/>
    </row>
    <row r="183" spans="1:16" x14ac:dyDescent="0.3">
      <c r="D183" s="144"/>
      <c r="E183" s="146"/>
      <c r="F183" s="146"/>
      <c r="G183" s="39"/>
      <c r="H183" s="39"/>
      <c r="I183" s="39"/>
      <c r="J183" s="39"/>
      <c r="K183" s="39"/>
      <c r="L183" s="39"/>
      <c r="M183" s="39"/>
      <c r="N183" s="39"/>
      <c r="O183" s="39"/>
    </row>
    <row r="184" spans="1:16" x14ac:dyDescent="0.3">
      <c r="D184" s="144"/>
      <c r="E184" s="146"/>
      <c r="F184" s="146"/>
      <c r="G184" s="39"/>
      <c r="H184" s="39"/>
      <c r="I184" s="39"/>
      <c r="J184" s="39"/>
      <c r="K184" s="39"/>
      <c r="L184" s="39"/>
      <c r="M184" s="39"/>
      <c r="N184" s="39"/>
      <c r="O184" s="39"/>
    </row>
    <row r="185" spans="1:16" x14ac:dyDescent="0.3">
      <c r="D185" s="144"/>
      <c r="E185" s="39"/>
      <c r="F185" s="39"/>
      <c r="G185" s="39"/>
      <c r="H185" s="39"/>
      <c r="I185" s="39"/>
      <c r="J185" s="39"/>
      <c r="K185" s="39"/>
      <c r="L185" s="39"/>
      <c r="M185" s="39"/>
      <c r="N185" s="39"/>
      <c r="O185" s="39"/>
    </row>
    <row r="186" spans="1:16" x14ac:dyDescent="0.3">
      <c r="D186" s="144"/>
      <c r="E186" s="146"/>
      <c r="F186" s="39"/>
      <c r="G186" s="39"/>
      <c r="H186" s="39"/>
      <c r="I186" s="39"/>
      <c r="J186" s="39"/>
      <c r="K186" s="39"/>
      <c r="L186" s="39"/>
      <c r="M186" s="39"/>
      <c r="N186" s="39"/>
      <c r="O186" s="39"/>
    </row>
    <row r="187" spans="1:16" x14ac:dyDescent="0.3">
      <c r="B187" s="5" t="s">
        <v>1131</v>
      </c>
      <c r="D187" s="144"/>
      <c r="E187" s="146"/>
      <c r="F187" s="146"/>
      <c r="G187" s="39"/>
      <c r="H187" s="39"/>
      <c r="I187" s="39"/>
      <c r="J187" s="39"/>
      <c r="K187" s="39"/>
      <c r="L187" s="39"/>
      <c r="M187" s="39"/>
      <c r="N187" s="39"/>
      <c r="O187" s="39"/>
    </row>
    <row r="188" spans="1:16" s="10" customFormat="1" x14ac:dyDescent="0.3">
      <c r="A188" s="246"/>
      <c r="B188" s="124"/>
      <c r="I188" s="143"/>
      <c r="J188" s="143"/>
      <c r="K188" s="143"/>
      <c r="L188" s="143"/>
      <c r="M188" s="143"/>
      <c r="N188" s="143"/>
      <c r="O188" s="143"/>
    </row>
    <row r="189" spans="1:16" x14ac:dyDescent="0.3">
      <c r="A189" s="860"/>
      <c r="B189" s="38" t="s">
        <v>2331</v>
      </c>
      <c r="D189" s="144"/>
      <c r="E189" s="39"/>
      <c r="F189" s="39"/>
      <c r="G189" s="39"/>
      <c r="H189" s="39"/>
      <c r="I189" s="39"/>
      <c r="J189" s="39"/>
      <c r="K189" s="39"/>
      <c r="L189" s="39"/>
      <c r="M189" s="39"/>
      <c r="N189" s="39"/>
      <c r="O189" s="39"/>
    </row>
    <row r="190" spans="1:16" x14ac:dyDescent="0.3">
      <c r="A190" s="246"/>
      <c r="D190" s="144"/>
      <c r="E190" s="146"/>
      <c r="F190" s="39"/>
      <c r="G190" s="39"/>
      <c r="H190" s="39"/>
      <c r="I190" s="39"/>
      <c r="J190" s="39"/>
      <c r="K190" s="39"/>
      <c r="L190" s="39"/>
      <c r="M190" s="39"/>
      <c r="N190" s="39"/>
      <c r="O190" s="39"/>
    </row>
    <row r="191" spans="1:16" x14ac:dyDescent="0.3">
      <c r="D191" s="147"/>
      <c r="E191" s="160">
        <v>2018</v>
      </c>
      <c r="F191" s="118">
        <v>2019</v>
      </c>
      <c r="G191" s="118">
        <v>2020</v>
      </c>
      <c r="H191" s="39"/>
      <c r="I191" s="39"/>
      <c r="J191" s="39"/>
      <c r="K191" s="39"/>
      <c r="L191" s="39"/>
      <c r="M191" s="39"/>
      <c r="N191" s="39"/>
      <c r="O191" s="39"/>
      <c r="P191" s="39"/>
    </row>
    <row r="192" spans="1:16" x14ac:dyDescent="0.3">
      <c r="D192" s="117" t="s">
        <v>1458</v>
      </c>
      <c r="E192" s="161">
        <v>7980</v>
      </c>
      <c r="F192" s="161">
        <v>7640</v>
      </c>
      <c r="G192" s="161">
        <v>7756</v>
      </c>
      <c r="H192" s="39"/>
      <c r="I192" s="39"/>
      <c r="J192" s="39"/>
      <c r="K192" s="39"/>
      <c r="L192" s="39"/>
      <c r="M192" s="39"/>
      <c r="N192" s="39"/>
      <c r="O192" s="39"/>
      <c r="P192" s="39"/>
    </row>
    <row r="193" spans="1:16" x14ac:dyDescent="0.3">
      <c r="D193" s="117" t="s">
        <v>1403</v>
      </c>
      <c r="E193" s="162">
        <v>9933</v>
      </c>
      <c r="F193" s="162">
        <v>10274</v>
      </c>
      <c r="G193" s="162">
        <v>10563</v>
      </c>
      <c r="H193" s="39"/>
      <c r="I193" s="39"/>
      <c r="J193" s="39"/>
      <c r="K193" s="39"/>
      <c r="L193" s="39"/>
      <c r="M193" s="39"/>
      <c r="N193" s="39"/>
      <c r="O193" s="39"/>
      <c r="P193" s="39"/>
    </row>
    <row r="194" spans="1:16" x14ac:dyDescent="0.3">
      <c r="D194" s="117" t="s">
        <v>477</v>
      </c>
      <c r="E194" s="161">
        <v>5024</v>
      </c>
      <c r="F194" s="161">
        <v>5591</v>
      </c>
      <c r="G194" s="161">
        <v>6051</v>
      </c>
      <c r="H194" s="39"/>
      <c r="I194" s="39"/>
      <c r="J194" s="39"/>
      <c r="K194" s="39"/>
      <c r="L194" s="39"/>
      <c r="M194" s="39"/>
      <c r="N194" s="39"/>
      <c r="O194" s="39"/>
      <c r="P194" s="39"/>
    </row>
    <row r="195" spans="1:16" x14ac:dyDescent="0.3">
      <c r="D195" s="117" t="s">
        <v>478</v>
      </c>
      <c r="E195" s="161">
        <v>790</v>
      </c>
      <c r="F195" s="161">
        <v>784</v>
      </c>
      <c r="G195" s="161">
        <v>762</v>
      </c>
      <c r="H195" s="39"/>
      <c r="I195" s="39"/>
      <c r="J195" s="39"/>
      <c r="K195" s="39"/>
      <c r="L195" s="39"/>
      <c r="M195" s="39"/>
      <c r="N195" s="39"/>
      <c r="O195" s="39"/>
      <c r="P195" s="39"/>
    </row>
    <row r="196" spans="1:16" x14ac:dyDescent="0.3">
      <c r="D196" s="117" t="s">
        <v>486</v>
      </c>
      <c r="E196" s="162">
        <v>218</v>
      </c>
      <c r="F196" s="162">
        <v>230</v>
      </c>
      <c r="G196" s="162">
        <v>244</v>
      </c>
      <c r="H196" s="39"/>
      <c r="I196" s="39"/>
      <c r="J196" s="39"/>
      <c r="K196" s="39"/>
      <c r="L196" s="39"/>
      <c r="M196" s="39"/>
      <c r="N196" s="39"/>
      <c r="O196" s="39"/>
      <c r="P196" s="39"/>
    </row>
    <row r="197" spans="1:16" x14ac:dyDescent="0.3">
      <c r="D197" s="117" t="s">
        <v>482</v>
      </c>
      <c r="E197" s="162">
        <v>231</v>
      </c>
      <c r="F197" s="162">
        <v>215</v>
      </c>
      <c r="G197" s="162">
        <v>191</v>
      </c>
      <c r="H197" s="39"/>
      <c r="I197" s="39"/>
      <c r="J197" s="39"/>
      <c r="K197" s="39"/>
      <c r="L197" s="39"/>
      <c r="M197" s="39"/>
      <c r="N197" s="39"/>
      <c r="O197" s="39"/>
      <c r="P197" s="39"/>
    </row>
    <row r="198" spans="1:16" x14ac:dyDescent="0.3">
      <c r="D198" s="117" t="s">
        <v>483</v>
      </c>
      <c r="E198" s="161">
        <v>1351</v>
      </c>
      <c r="F198" s="161">
        <v>1333</v>
      </c>
      <c r="G198" s="161">
        <v>1411</v>
      </c>
      <c r="H198" s="39"/>
      <c r="I198" s="39"/>
      <c r="J198" s="39"/>
      <c r="K198" s="39"/>
      <c r="L198" s="39"/>
      <c r="M198" s="39"/>
      <c r="N198" s="39"/>
      <c r="O198" s="39"/>
      <c r="P198" s="39"/>
    </row>
    <row r="199" spans="1:16" x14ac:dyDescent="0.3">
      <c r="D199" s="117" t="s">
        <v>520</v>
      </c>
      <c r="E199" s="162">
        <v>8525</v>
      </c>
      <c r="F199" s="162">
        <v>7776</v>
      </c>
      <c r="G199" s="162">
        <v>7097</v>
      </c>
      <c r="H199" s="39"/>
      <c r="I199" s="39"/>
      <c r="J199" s="39"/>
      <c r="K199" s="39"/>
      <c r="L199" s="39"/>
      <c r="M199" s="39"/>
      <c r="N199" s="39"/>
      <c r="O199" s="39"/>
      <c r="P199" s="39"/>
    </row>
    <row r="200" spans="1:16" x14ac:dyDescent="0.3">
      <c r="D200" s="39"/>
      <c r="E200" s="41"/>
      <c r="F200" s="41"/>
      <c r="G200" s="39"/>
      <c r="H200" s="39"/>
      <c r="I200" s="39"/>
      <c r="J200" s="39"/>
      <c r="K200" s="39"/>
      <c r="L200" s="39"/>
      <c r="M200" s="39"/>
      <c r="N200" s="39"/>
      <c r="O200" s="39"/>
      <c r="P200" s="39"/>
    </row>
    <row r="201" spans="1:16" x14ac:dyDescent="0.3">
      <c r="D201" s="39"/>
      <c r="E201" s="39"/>
      <c r="F201" s="39"/>
      <c r="G201" s="39"/>
      <c r="H201" s="39"/>
      <c r="I201" s="39"/>
      <c r="J201" s="39"/>
      <c r="K201" s="39"/>
      <c r="L201" s="39"/>
      <c r="M201" s="39"/>
      <c r="N201" s="39"/>
      <c r="O201" s="39"/>
      <c r="P201" s="39"/>
    </row>
    <row r="202" spans="1:16" x14ac:dyDescent="0.3">
      <c r="D202" s="39"/>
      <c r="E202" s="39"/>
      <c r="F202" s="39"/>
      <c r="G202" s="39"/>
      <c r="H202" s="39"/>
      <c r="I202" s="39"/>
      <c r="J202" s="39"/>
      <c r="K202" s="39"/>
      <c r="L202" s="39"/>
      <c r="M202" s="39"/>
      <c r="N202" s="39"/>
      <c r="O202" s="39"/>
      <c r="P202" s="39"/>
    </row>
    <row r="206" spans="1:16" x14ac:dyDescent="0.3">
      <c r="B206" s="5" t="s">
        <v>1925</v>
      </c>
    </row>
    <row r="208" spans="1:16" x14ac:dyDescent="0.3">
      <c r="A208" s="860"/>
      <c r="B208" s="9" t="s">
        <v>2332</v>
      </c>
    </row>
    <row r="209" spans="1:14" x14ac:dyDescent="0.3">
      <c r="A209" s="246"/>
      <c r="D209" s="148"/>
      <c r="G209" s="149"/>
      <c r="H209" s="148"/>
      <c r="I209" s="150"/>
      <c r="J209" s="149"/>
      <c r="K209" s="149"/>
      <c r="L209" s="149"/>
      <c r="M209" s="149"/>
      <c r="N209" s="149"/>
    </row>
    <row r="210" spans="1:14" x14ac:dyDescent="0.3">
      <c r="D210" s="148"/>
      <c r="E210" s="150"/>
      <c r="F210" s="150"/>
      <c r="G210" s="149"/>
      <c r="H210" s="148"/>
      <c r="I210" s="150"/>
      <c r="J210" s="149"/>
      <c r="K210" s="149"/>
      <c r="L210" s="149"/>
      <c r="M210" s="149"/>
      <c r="N210" s="149"/>
    </row>
    <row r="211" spans="1:14" ht="49.5" x14ac:dyDescent="0.3">
      <c r="D211" s="151"/>
      <c r="E211" s="118" t="s">
        <v>1402</v>
      </c>
      <c r="F211" s="118" t="s">
        <v>1614</v>
      </c>
      <c r="G211" s="118" t="s">
        <v>1926</v>
      </c>
      <c r="H211" s="162" t="s">
        <v>1135</v>
      </c>
      <c r="I211" s="162" t="s">
        <v>1136</v>
      </c>
      <c r="K211" s="149"/>
      <c r="L211" s="149"/>
      <c r="M211" s="149"/>
      <c r="N211" s="149"/>
    </row>
    <row r="212" spans="1:14" x14ac:dyDescent="0.3">
      <c r="D212" s="151" t="s">
        <v>1115</v>
      </c>
      <c r="E212" s="170">
        <v>151634907</v>
      </c>
      <c r="F212" s="170">
        <v>158118587</v>
      </c>
      <c r="G212" s="170">
        <v>176447300</v>
      </c>
      <c r="H212" s="170">
        <v>139901059</v>
      </c>
      <c r="I212" s="170">
        <v>146789429</v>
      </c>
      <c r="K212" s="149"/>
      <c r="L212" s="149"/>
      <c r="M212" s="149"/>
      <c r="N212" s="149"/>
    </row>
    <row r="213" spans="1:14" x14ac:dyDescent="0.3">
      <c r="D213" s="151" t="s">
        <v>476</v>
      </c>
      <c r="E213" s="170">
        <v>9400990</v>
      </c>
      <c r="F213" s="170">
        <v>219584725</v>
      </c>
      <c r="G213" s="170">
        <v>250720307</v>
      </c>
      <c r="H213" s="170">
        <v>11988772</v>
      </c>
      <c r="I213" s="170">
        <v>12481839</v>
      </c>
      <c r="K213" s="149"/>
      <c r="L213" s="149"/>
      <c r="M213" s="149"/>
      <c r="N213" s="149"/>
    </row>
    <row r="214" spans="1:14" x14ac:dyDescent="0.3">
      <c r="D214" s="151" t="s">
        <v>477</v>
      </c>
      <c r="E214" s="170">
        <v>192978921</v>
      </c>
      <c r="F214" s="170">
        <v>112443492</v>
      </c>
      <c r="G214" s="170">
        <v>136317759</v>
      </c>
      <c r="H214" s="170">
        <v>155908760</v>
      </c>
      <c r="I214" s="170">
        <v>169218322</v>
      </c>
      <c r="K214" s="149"/>
      <c r="L214" s="149"/>
      <c r="M214" s="149"/>
      <c r="N214" s="149"/>
    </row>
    <row r="215" spans="1:14" x14ac:dyDescent="0.3">
      <c r="D215" s="151" t="s">
        <v>486</v>
      </c>
      <c r="E215" s="170">
        <v>89631095</v>
      </c>
      <c r="F215" s="170">
        <v>10351965</v>
      </c>
      <c r="G215" s="170">
        <v>5579373</v>
      </c>
      <c r="H215" s="170">
        <v>59034817</v>
      </c>
      <c r="I215" s="170">
        <v>71910191</v>
      </c>
      <c r="K215" s="149"/>
      <c r="L215" s="149"/>
      <c r="M215" s="149"/>
      <c r="N215" s="149"/>
    </row>
    <row r="216" spans="1:14" x14ac:dyDescent="0.3">
      <c r="D216" s="151" t="s">
        <v>483</v>
      </c>
      <c r="E216" s="170">
        <v>4214073</v>
      </c>
      <c r="F216" s="170">
        <v>4910462</v>
      </c>
      <c r="G216" s="170">
        <v>31165173</v>
      </c>
      <c r="H216" s="170">
        <v>3697332</v>
      </c>
      <c r="I216" s="170">
        <v>3802601</v>
      </c>
      <c r="K216" s="149"/>
      <c r="L216" s="149"/>
      <c r="M216" s="149"/>
      <c r="N216" s="149"/>
    </row>
    <row r="217" spans="1:14" x14ac:dyDescent="0.3">
      <c r="D217" s="151" t="s">
        <v>488</v>
      </c>
      <c r="E217" s="170">
        <v>24030654</v>
      </c>
      <c r="F217" s="170">
        <v>4508480</v>
      </c>
      <c r="G217" s="170">
        <v>4389585</v>
      </c>
      <c r="H217" s="170">
        <v>3350745</v>
      </c>
      <c r="I217" s="170">
        <v>21897073</v>
      </c>
      <c r="K217" s="149"/>
      <c r="L217" s="149"/>
      <c r="M217" s="149"/>
      <c r="N217" s="149"/>
    </row>
    <row r="218" spans="1:14" x14ac:dyDescent="0.3">
      <c r="D218" s="151" t="s">
        <v>478</v>
      </c>
      <c r="E218" s="170">
        <v>4055286</v>
      </c>
      <c r="F218" s="170">
        <v>26765731</v>
      </c>
      <c r="G218" s="170">
        <v>10651210</v>
      </c>
      <c r="H218" s="170">
        <v>19821129</v>
      </c>
      <c r="I218" s="170">
        <v>3267717</v>
      </c>
      <c r="L218" s="149"/>
      <c r="M218" s="149"/>
      <c r="N218" s="149"/>
    </row>
    <row r="219" spans="1:14" x14ac:dyDescent="0.3">
      <c r="D219" s="151" t="s">
        <v>520</v>
      </c>
      <c r="E219" s="170">
        <v>74629956.280000001</v>
      </c>
      <c r="F219" s="170">
        <v>67867908.969999999</v>
      </c>
      <c r="G219" s="170">
        <v>68698824.840000004</v>
      </c>
      <c r="H219" s="164">
        <v>49007260</v>
      </c>
      <c r="I219" s="164">
        <v>59568574</v>
      </c>
      <c r="L219" s="149"/>
      <c r="M219" s="149"/>
      <c r="N219" s="149"/>
    </row>
    <row r="220" spans="1:14" x14ac:dyDescent="0.3">
      <c r="D220" s="149"/>
      <c r="E220" s="149"/>
      <c r="F220" s="149"/>
      <c r="G220" s="149"/>
      <c r="H220" s="149"/>
      <c r="I220" s="152"/>
      <c r="J220" s="149"/>
      <c r="K220" s="149"/>
      <c r="L220" s="149"/>
      <c r="M220" s="149"/>
      <c r="N220" s="149"/>
    </row>
    <row r="221" spans="1:14" x14ac:dyDescent="0.3">
      <c r="D221" s="149"/>
      <c r="E221" s="149"/>
      <c r="F221" s="149"/>
      <c r="G221" s="149"/>
      <c r="H221" s="149"/>
      <c r="I221" s="149"/>
      <c r="J221" s="149"/>
      <c r="K221" s="149"/>
      <c r="L221" s="149"/>
      <c r="M221" s="149"/>
      <c r="N221" s="149"/>
    </row>
    <row r="226" spans="1:9" x14ac:dyDescent="0.3">
      <c r="B226" s="5" t="s">
        <v>1925</v>
      </c>
    </row>
    <row r="228" spans="1:9" x14ac:dyDescent="0.3">
      <c r="A228" s="860"/>
      <c r="B228" s="9" t="s">
        <v>2333</v>
      </c>
      <c r="I228" s="9"/>
    </row>
    <row r="229" spans="1:9" x14ac:dyDescent="0.3">
      <c r="A229" s="246"/>
      <c r="E229" s="13"/>
      <c r="F229" s="58" t="s">
        <v>1137</v>
      </c>
      <c r="G229" s="58" t="s">
        <v>1138</v>
      </c>
      <c r="H229" s="58" t="s">
        <v>1139</v>
      </c>
    </row>
    <row r="230" spans="1:9" x14ac:dyDescent="0.3">
      <c r="E230" s="165">
        <v>2014</v>
      </c>
      <c r="F230" s="95">
        <v>54793</v>
      </c>
      <c r="G230" s="95">
        <v>29379</v>
      </c>
      <c r="H230" s="95">
        <v>253999</v>
      </c>
    </row>
    <row r="231" spans="1:9" x14ac:dyDescent="0.3">
      <c r="E231" s="165">
        <v>2015</v>
      </c>
      <c r="F231" s="95">
        <v>58097</v>
      </c>
      <c r="G231" s="95">
        <v>30541</v>
      </c>
      <c r="H231" s="95">
        <v>411758</v>
      </c>
    </row>
    <row r="232" spans="1:9" x14ac:dyDescent="0.3">
      <c r="E232" s="165">
        <v>2016</v>
      </c>
      <c r="F232" s="95">
        <v>61786</v>
      </c>
      <c r="G232" s="95">
        <v>32866</v>
      </c>
      <c r="H232" s="95">
        <v>442710</v>
      </c>
    </row>
    <row r="233" spans="1:9" x14ac:dyDescent="0.3">
      <c r="E233" s="165">
        <v>2017</v>
      </c>
      <c r="F233" s="95">
        <v>62674</v>
      </c>
      <c r="G233" s="95">
        <v>33594</v>
      </c>
      <c r="H233" s="95">
        <v>488936</v>
      </c>
    </row>
    <row r="234" spans="1:9" x14ac:dyDescent="0.3">
      <c r="E234" s="165">
        <v>2018</v>
      </c>
      <c r="F234" s="95">
        <v>61826</v>
      </c>
      <c r="G234" s="95">
        <v>34052</v>
      </c>
      <c r="H234" s="95">
        <v>519566</v>
      </c>
    </row>
    <row r="235" spans="1:9" x14ac:dyDescent="0.3">
      <c r="E235" s="165">
        <v>2019</v>
      </c>
      <c r="F235" s="95">
        <v>60471</v>
      </c>
      <c r="G235" s="95">
        <v>33843</v>
      </c>
      <c r="H235" s="95">
        <v>604551</v>
      </c>
    </row>
    <row r="236" spans="1:9" x14ac:dyDescent="0.3">
      <c r="E236" s="165">
        <v>2020</v>
      </c>
      <c r="F236" s="95">
        <v>58001</v>
      </c>
      <c r="G236" s="95">
        <v>34075</v>
      </c>
      <c r="H236" s="95">
        <v>683970</v>
      </c>
    </row>
    <row r="245" spans="1:9" x14ac:dyDescent="0.3">
      <c r="B245" s="5" t="s">
        <v>1924</v>
      </c>
      <c r="I245" s="5"/>
    </row>
    <row r="247" spans="1:9" x14ac:dyDescent="0.3">
      <c r="A247" s="860"/>
      <c r="B247" s="142" t="s">
        <v>2334</v>
      </c>
    </row>
    <row r="248" spans="1:9" x14ac:dyDescent="0.3">
      <c r="A248" s="246"/>
    </row>
    <row r="251" spans="1:9" ht="35.25" customHeight="1" x14ac:dyDescent="0.3">
      <c r="E251" s="15"/>
      <c r="F251" s="153" t="s">
        <v>1140</v>
      </c>
      <c r="G251" s="153" t="s">
        <v>1112</v>
      </c>
      <c r="H251" s="155" t="s">
        <v>122</v>
      </c>
    </row>
    <row r="252" spans="1:9" x14ac:dyDescent="0.3">
      <c r="E252" s="13" t="s">
        <v>498</v>
      </c>
      <c r="F252" s="157">
        <v>181</v>
      </c>
      <c r="G252" s="157">
        <v>4675</v>
      </c>
      <c r="H252" s="157">
        <v>4856</v>
      </c>
    </row>
    <row r="253" spans="1:9" x14ac:dyDescent="0.3">
      <c r="E253" s="13" t="s">
        <v>1390</v>
      </c>
      <c r="F253" s="157">
        <v>2564</v>
      </c>
      <c r="G253" s="157">
        <v>5650</v>
      </c>
      <c r="H253" s="157">
        <v>8214</v>
      </c>
    </row>
    <row r="254" spans="1:9" x14ac:dyDescent="0.3">
      <c r="E254" s="13" t="s">
        <v>1927</v>
      </c>
      <c r="F254" s="157">
        <v>7980</v>
      </c>
      <c r="G254" s="157">
        <v>18287</v>
      </c>
      <c r="H254" s="157">
        <v>26267</v>
      </c>
    </row>
    <row r="255" spans="1:9" x14ac:dyDescent="0.3">
      <c r="E255" s="13" t="s">
        <v>501</v>
      </c>
      <c r="F255" s="157">
        <v>0</v>
      </c>
      <c r="G255" s="157">
        <v>690</v>
      </c>
      <c r="H255" s="157">
        <v>690</v>
      </c>
    </row>
    <row r="256" spans="1:9" x14ac:dyDescent="0.3">
      <c r="E256" s="13" t="s">
        <v>503</v>
      </c>
      <c r="F256" s="157">
        <v>8</v>
      </c>
      <c r="G256" s="157">
        <v>1689</v>
      </c>
      <c r="H256" s="157">
        <v>1697</v>
      </c>
    </row>
    <row r="257" spans="2:8" x14ac:dyDescent="0.3">
      <c r="E257" s="13" t="s">
        <v>504</v>
      </c>
      <c r="F257" s="157">
        <v>339</v>
      </c>
      <c r="G257" s="157">
        <v>1974</v>
      </c>
      <c r="H257" s="157">
        <v>2313</v>
      </c>
    </row>
    <row r="258" spans="2:8" x14ac:dyDescent="0.3">
      <c r="E258" s="13" t="s">
        <v>506</v>
      </c>
      <c r="F258" s="157">
        <v>29055</v>
      </c>
      <c r="G258" s="157">
        <v>16</v>
      </c>
      <c r="H258" s="157">
        <v>29071</v>
      </c>
    </row>
    <row r="259" spans="2:8" x14ac:dyDescent="0.3">
      <c r="E259" s="13" t="s">
        <v>508</v>
      </c>
      <c r="F259" s="157">
        <v>10264</v>
      </c>
      <c r="G259" s="157">
        <v>3489</v>
      </c>
      <c r="H259" s="157">
        <v>13753</v>
      </c>
    </row>
    <row r="260" spans="2:8" x14ac:dyDescent="0.3">
      <c r="E260" s="13" t="s">
        <v>509</v>
      </c>
      <c r="F260" s="157">
        <v>3885</v>
      </c>
      <c r="G260" s="157">
        <v>3219</v>
      </c>
      <c r="H260" s="157">
        <v>7104</v>
      </c>
    </row>
    <row r="261" spans="2:8" x14ac:dyDescent="0.3">
      <c r="E261" s="13" t="s">
        <v>510</v>
      </c>
      <c r="F261" s="157">
        <v>7396</v>
      </c>
      <c r="G261" s="157">
        <v>1236</v>
      </c>
      <c r="H261" s="157">
        <v>8632</v>
      </c>
    </row>
    <row r="262" spans="2:8" x14ac:dyDescent="0.3">
      <c r="E262" s="13" t="s">
        <v>511</v>
      </c>
      <c r="F262" s="157">
        <v>26968</v>
      </c>
      <c r="G262" s="157">
        <v>19044</v>
      </c>
      <c r="H262" s="157">
        <v>46012</v>
      </c>
    </row>
    <row r="263" spans="2:8" x14ac:dyDescent="0.3">
      <c r="E263" s="13" t="s">
        <v>512</v>
      </c>
      <c r="F263" s="157">
        <v>79</v>
      </c>
      <c r="G263" s="157">
        <v>400</v>
      </c>
      <c r="H263" s="157">
        <v>479</v>
      </c>
    </row>
    <row r="264" spans="2:8" x14ac:dyDescent="0.3">
      <c r="E264" s="13" t="s">
        <v>513</v>
      </c>
      <c r="F264" s="157">
        <v>404</v>
      </c>
      <c r="G264" s="157">
        <v>2023</v>
      </c>
      <c r="H264" s="157">
        <v>2427</v>
      </c>
    </row>
    <row r="265" spans="2:8" x14ac:dyDescent="0.3">
      <c r="E265" s="13" t="s">
        <v>1393</v>
      </c>
      <c r="F265" s="157">
        <v>17956</v>
      </c>
      <c r="G265" s="157">
        <v>8177</v>
      </c>
      <c r="H265" s="157">
        <v>26133</v>
      </c>
    </row>
    <row r="266" spans="2:8" x14ac:dyDescent="0.3">
      <c r="E266" s="13" t="s">
        <v>1394</v>
      </c>
      <c r="F266" s="157">
        <v>855</v>
      </c>
      <c r="G266" s="157">
        <v>1796</v>
      </c>
      <c r="H266" s="157">
        <v>2651</v>
      </c>
    </row>
    <row r="267" spans="2:8" x14ac:dyDescent="0.3">
      <c r="E267" s="13" t="s">
        <v>1395</v>
      </c>
      <c r="F267" s="157"/>
      <c r="G267" s="157">
        <v>24451</v>
      </c>
      <c r="H267" s="157">
        <v>24451</v>
      </c>
    </row>
    <row r="268" spans="2:8" x14ac:dyDescent="0.3">
      <c r="B268" s="5" t="s">
        <v>1127</v>
      </c>
      <c r="E268" s="13" t="s">
        <v>523</v>
      </c>
      <c r="F268" s="157"/>
      <c r="G268" s="157">
        <v>495</v>
      </c>
      <c r="H268" s="166">
        <v>495</v>
      </c>
    </row>
    <row r="269" spans="2:8" x14ac:dyDescent="0.3">
      <c r="B269" s="326" t="s">
        <v>1396</v>
      </c>
      <c r="E269" s="13" t="s">
        <v>122</v>
      </c>
      <c r="F269" s="157">
        <f>SUM(F252:F268)</f>
        <v>107934</v>
      </c>
      <c r="G269" s="157">
        <f t="shared" ref="G269:H269" si="0">SUM(G252:G268)</f>
        <v>97311</v>
      </c>
      <c r="H269" s="157">
        <f t="shared" si="0"/>
        <v>205245</v>
      </c>
    </row>
    <row r="270" spans="2:8" x14ac:dyDescent="0.3">
      <c r="E270" s="47"/>
      <c r="F270" s="325"/>
      <c r="G270" s="325"/>
      <c r="H270" s="285"/>
    </row>
    <row r="271" spans="2:8" x14ac:dyDescent="0.3">
      <c r="E271" s="47"/>
      <c r="F271" s="325"/>
      <c r="G271" s="325"/>
      <c r="H271" s="325"/>
    </row>
    <row r="272" spans="2:8" x14ac:dyDescent="0.3">
      <c r="F272" s="325"/>
      <c r="G272" s="325"/>
      <c r="H272" s="285"/>
    </row>
    <row r="273" spans="1:8" x14ac:dyDescent="0.3">
      <c r="E273" s="47"/>
      <c r="F273" s="325"/>
      <c r="G273" s="325"/>
      <c r="H273" s="285"/>
    </row>
    <row r="274" spans="1:8" x14ac:dyDescent="0.3">
      <c r="A274" s="860"/>
      <c r="B274" s="9" t="s">
        <v>1896</v>
      </c>
    </row>
    <row r="275" spans="1:8" x14ac:dyDescent="0.3">
      <c r="A275" s="431"/>
      <c r="B275" s="334" t="s">
        <v>1897</v>
      </c>
      <c r="C275" s="587" t="s">
        <v>1741</v>
      </c>
    </row>
    <row r="276" spans="1:8" x14ac:dyDescent="0.3">
      <c r="B276" s="332" t="s">
        <v>1898</v>
      </c>
      <c r="C276" s="105">
        <v>2</v>
      </c>
    </row>
    <row r="277" spans="1:8" x14ac:dyDescent="0.3">
      <c r="B277" s="332" t="s">
        <v>1899</v>
      </c>
      <c r="C277" s="105">
        <v>1</v>
      </c>
    </row>
    <row r="278" spans="1:8" x14ac:dyDescent="0.3">
      <c r="B278" s="332" t="s">
        <v>1900</v>
      </c>
      <c r="C278" s="105">
        <v>1</v>
      </c>
    </row>
    <row r="279" spans="1:8" x14ac:dyDescent="0.3">
      <c r="B279" s="333" t="s">
        <v>1901</v>
      </c>
      <c r="C279" s="104">
        <v>4</v>
      </c>
    </row>
    <row r="281" spans="1:8" x14ac:dyDescent="0.3">
      <c r="A281" s="860"/>
      <c r="B281" s="9" t="s">
        <v>1902</v>
      </c>
    </row>
    <row r="282" spans="1:8" x14ac:dyDescent="0.3">
      <c r="B282" s="334" t="s">
        <v>1742</v>
      </c>
      <c r="C282" s="587" t="s">
        <v>1741</v>
      </c>
    </row>
    <row r="283" spans="1:8" x14ac:dyDescent="0.3">
      <c r="B283" s="322" t="s">
        <v>1903</v>
      </c>
      <c r="C283" s="105">
        <v>4</v>
      </c>
    </row>
    <row r="284" spans="1:8" x14ac:dyDescent="0.3">
      <c r="B284" s="332" t="s">
        <v>1904</v>
      </c>
      <c r="C284" s="105">
        <v>10</v>
      </c>
    </row>
    <row r="285" spans="1:8" x14ac:dyDescent="0.3">
      <c r="B285" s="332" t="s">
        <v>1404</v>
      </c>
      <c r="C285" s="105">
        <v>13</v>
      </c>
    </row>
    <row r="287" spans="1:8" x14ac:dyDescent="0.3">
      <c r="A287" s="860"/>
      <c r="B287" s="9" t="s">
        <v>1740</v>
      </c>
    </row>
    <row r="288" spans="1:8" x14ac:dyDescent="0.3">
      <c r="A288" s="649"/>
      <c r="B288" s="436" t="s">
        <v>1157</v>
      </c>
      <c r="C288" s="407" t="s">
        <v>1905</v>
      </c>
      <c r="D288" s="407" t="s">
        <v>1906</v>
      </c>
    </row>
    <row r="289" spans="1:7" x14ac:dyDescent="0.3">
      <c r="A289" s="577"/>
      <c r="B289" s="322" t="s">
        <v>476</v>
      </c>
      <c r="C289" s="105">
        <v>4</v>
      </c>
      <c r="D289" s="105">
        <v>6</v>
      </c>
    </row>
    <row r="290" spans="1:7" x14ac:dyDescent="0.3">
      <c r="B290" s="322" t="s">
        <v>1114</v>
      </c>
      <c r="C290" s="105">
        <v>0</v>
      </c>
      <c r="D290" s="105">
        <v>2</v>
      </c>
    </row>
    <row r="291" spans="1:7" x14ac:dyDescent="0.3">
      <c r="B291" s="322" t="s">
        <v>1382</v>
      </c>
      <c r="C291" s="105">
        <v>0</v>
      </c>
      <c r="D291" s="105">
        <v>1</v>
      </c>
    </row>
    <row r="292" spans="1:7" x14ac:dyDescent="0.3">
      <c r="B292" s="322" t="s">
        <v>520</v>
      </c>
      <c r="C292" s="105">
        <v>0</v>
      </c>
      <c r="D292" s="105">
        <v>1</v>
      </c>
    </row>
    <row r="293" spans="1:7" x14ac:dyDescent="0.3">
      <c r="B293" s="322" t="s">
        <v>1405</v>
      </c>
      <c r="C293" s="105">
        <v>0</v>
      </c>
      <c r="D293" s="105">
        <v>4</v>
      </c>
    </row>
    <row r="294" spans="1:7" x14ac:dyDescent="0.3">
      <c r="B294" s="5" t="s">
        <v>185</v>
      </c>
    </row>
    <row r="296" spans="1:7" ht="17.25" thickBot="1" x14ac:dyDescent="0.35">
      <c r="A296" s="860"/>
      <c r="B296" s="6" t="s">
        <v>1907</v>
      </c>
    </row>
    <row r="297" spans="1:7" ht="17.25" customHeight="1" thickBot="1" x14ac:dyDescent="0.35">
      <c r="B297" s="66" t="s">
        <v>167</v>
      </c>
      <c r="C297" s="881" t="s">
        <v>247</v>
      </c>
      <c r="D297" s="883"/>
      <c r="E297" s="883" t="s">
        <v>248</v>
      </c>
      <c r="F297" s="882"/>
      <c r="G297" s="884" t="s">
        <v>16</v>
      </c>
    </row>
    <row r="298" spans="1:7" ht="17.25" thickBot="1" x14ac:dyDescent="0.35">
      <c r="B298" s="704"/>
      <c r="C298" s="437" t="s">
        <v>1153</v>
      </c>
      <c r="D298" s="707" t="s">
        <v>1154</v>
      </c>
      <c r="E298" s="706" t="s">
        <v>1153</v>
      </c>
      <c r="F298" s="706" t="s">
        <v>1154</v>
      </c>
      <c r="G298" s="885"/>
    </row>
    <row r="299" spans="1:7" ht="17.25" thickBot="1" x14ac:dyDescent="0.35">
      <c r="B299" s="173" t="s">
        <v>249</v>
      </c>
      <c r="C299" s="438">
        <v>9</v>
      </c>
      <c r="D299" s="91">
        <v>36</v>
      </c>
      <c r="E299" s="92">
        <v>2</v>
      </c>
      <c r="F299" s="92">
        <v>3</v>
      </c>
      <c r="G299" s="92">
        <v>50</v>
      </c>
    </row>
    <row r="300" spans="1:7" ht="17.25" thickBot="1" x14ac:dyDescent="0.35">
      <c r="B300" s="173" t="s">
        <v>250</v>
      </c>
      <c r="C300" s="439">
        <v>8</v>
      </c>
      <c r="D300" s="91">
        <v>28</v>
      </c>
      <c r="E300" s="92">
        <v>2</v>
      </c>
      <c r="F300" s="92">
        <v>13</v>
      </c>
      <c r="G300" s="92">
        <v>51</v>
      </c>
    </row>
    <row r="301" spans="1:7" ht="17.25" thickBot="1" x14ac:dyDescent="0.35">
      <c r="B301" s="173" t="s">
        <v>251</v>
      </c>
      <c r="C301" s="439">
        <v>4</v>
      </c>
      <c r="D301" s="91">
        <v>9</v>
      </c>
      <c r="E301" s="92">
        <v>1</v>
      </c>
      <c r="F301" s="92">
        <v>6</v>
      </c>
      <c r="G301" s="92">
        <v>20</v>
      </c>
    </row>
    <row r="302" spans="1:7" ht="17.25" thickBot="1" x14ac:dyDescent="0.35">
      <c r="B302" s="173" t="s">
        <v>252</v>
      </c>
      <c r="C302" s="439">
        <v>4</v>
      </c>
      <c r="D302" s="91">
        <v>39</v>
      </c>
      <c r="E302" s="92">
        <v>0</v>
      </c>
      <c r="F302" s="92">
        <v>2</v>
      </c>
      <c r="G302" s="92">
        <v>45</v>
      </c>
    </row>
    <row r="303" spans="1:7" ht="17.25" thickBot="1" x14ac:dyDescent="0.35">
      <c r="B303" s="173" t="s">
        <v>253</v>
      </c>
      <c r="C303" s="439">
        <v>7</v>
      </c>
      <c r="D303" s="91">
        <v>12</v>
      </c>
      <c r="E303" s="92">
        <v>0</v>
      </c>
      <c r="F303" s="92">
        <v>2</v>
      </c>
      <c r="G303" s="92">
        <v>21</v>
      </c>
    </row>
    <row r="304" spans="1:7" ht="17.25" thickBot="1" x14ac:dyDescent="0.35">
      <c r="B304" s="173" t="s">
        <v>254</v>
      </c>
      <c r="C304" s="439">
        <v>11</v>
      </c>
      <c r="D304" s="91">
        <v>15</v>
      </c>
      <c r="E304" s="92">
        <v>2</v>
      </c>
      <c r="F304" s="92">
        <v>8</v>
      </c>
      <c r="G304" s="92">
        <v>36</v>
      </c>
    </row>
    <row r="305" spans="1:13" ht="17.25" thickBot="1" x14ac:dyDescent="0.35">
      <c r="B305" s="173" t="s">
        <v>255</v>
      </c>
      <c r="C305" s="439">
        <v>17</v>
      </c>
      <c r="D305" s="91">
        <v>27</v>
      </c>
      <c r="E305" s="92">
        <v>0</v>
      </c>
      <c r="F305" s="92">
        <v>4</v>
      </c>
      <c r="G305" s="92">
        <v>48</v>
      </c>
      <c r="M305" s="10"/>
    </row>
    <row r="306" spans="1:13" ht="17.25" thickBot="1" x14ac:dyDescent="0.35">
      <c r="B306" s="173" t="s">
        <v>256</v>
      </c>
      <c r="C306" s="439">
        <v>4</v>
      </c>
      <c r="D306" s="91">
        <v>5</v>
      </c>
      <c r="E306" s="92">
        <v>1</v>
      </c>
      <c r="F306" s="92">
        <v>5</v>
      </c>
      <c r="G306" s="92">
        <v>15</v>
      </c>
    </row>
    <row r="307" spans="1:13" ht="17.25" thickBot="1" x14ac:dyDescent="0.35">
      <c r="B307" s="174" t="s">
        <v>150</v>
      </c>
      <c r="C307" s="440">
        <v>64</v>
      </c>
      <c r="D307" s="171">
        <v>171</v>
      </c>
      <c r="E307" s="172">
        <v>8</v>
      </c>
      <c r="F307" s="172">
        <v>43</v>
      </c>
      <c r="G307" s="172">
        <v>286</v>
      </c>
    </row>
    <row r="308" spans="1:13" x14ac:dyDescent="0.3">
      <c r="B308" s="5" t="s">
        <v>185</v>
      </c>
    </row>
    <row r="310" spans="1:13" s="32" customFormat="1" ht="17.25" thickBot="1" x14ac:dyDescent="0.35">
      <c r="A310" s="860"/>
      <c r="B310" s="249" t="s">
        <v>1908</v>
      </c>
    </row>
    <row r="311" spans="1:13" x14ac:dyDescent="0.3">
      <c r="B311" s="747"/>
      <c r="C311" s="920"/>
      <c r="D311" s="922" t="s">
        <v>1909</v>
      </c>
      <c r="E311" s="922"/>
    </row>
    <row r="312" spans="1:13" ht="17.25" thickBot="1" x14ac:dyDescent="0.35">
      <c r="B312" s="748" t="s">
        <v>1910</v>
      </c>
      <c r="C312" s="921"/>
      <c r="D312" s="923"/>
      <c r="E312" s="923"/>
    </row>
    <row r="313" spans="1:13" ht="17.25" thickBot="1" x14ac:dyDescent="0.35">
      <c r="B313" s="710"/>
      <c r="C313" s="558" t="s">
        <v>1153</v>
      </c>
      <c r="D313" s="588" t="s">
        <v>1154</v>
      </c>
      <c r="E313" s="588" t="s">
        <v>122</v>
      </c>
    </row>
    <row r="314" spans="1:13" ht="17.25" thickBot="1" x14ac:dyDescent="0.35">
      <c r="B314" s="73" t="s">
        <v>1226</v>
      </c>
      <c r="C314" s="71">
        <v>0</v>
      </c>
      <c r="D314" s="64">
        <v>1</v>
      </c>
      <c r="E314" s="64">
        <v>1</v>
      </c>
    </row>
    <row r="315" spans="1:13" ht="17.25" thickBot="1" x14ac:dyDescent="0.35">
      <c r="B315" s="73" t="s">
        <v>1155</v>
      </c>
      <c r="C315" s="71">
        <v>11</v>
      </c>
      <c r="D315" s="64">
        <v>29</v>
      </c>
      <c r="E315" s="64">
        <v>40</v>
      </c>
    </row>
    <row r="316" spans="1:13" ht="17.25" thickBot="1" x14ac:dyDescent="0.35">
      <c r="B316" s="73" t="s">
        <v>1227</v>
      </c>
      <c r="C316" s="71">
        <v>1</v>
      </c>
      <c r="D316" s="64">
        <v>0</v>
      </c>
      <c r="E316" s="64">
        <v>1</v>
      </c>
    </row>
    <row r="317" spans="1:13" ht="17.25" thickBot="1" x14ac:dyDescent="0.35">
      <c r="B317" s="73" t="s">
        <v>1228</v>
      </c>
      <c r="C317" s="71">
        <v>1</v>
      </c>
      <c r="D317" s="64">
        <v>1</v>
      </c>
      <c r="E317" s="64">
        <v>2</v>
      </c>
    </row>
    <row r="318" spans="1:13" ht="17.25" thickBot="1" x14ac:dyDescent="0.35">
      <c r="B318" s="73" t="s">
        <v>1156</v>
      </c>
      <c r="C318" s="71">
        <v>51</v>
      </c>
      <c r="D318" s="64">
        <v>146</v>
      </c>
      <c r="E318" s="64">
        <v>197</v>
      </c>
    </row>
    <row r="319" spans="1:13" ht="17.25" thickBot="1" x14ac:dyDescent="0.35">
      <c r="B319" s="73" t="s">
        <v>518</v>
      </c>
      <c r="C319" s="71">
        <v>8</v>
      </c>
      <c r="D319" s="64">
        <v>37</v>
      </c>
      <c r="E319" s="64">
        <v>45</v>
      </c>
    </row>
    <row r="320" spans="1:13" ht="17.25" thickBot="1" x14ac:dyDescent="0.35">
      <c r="B320" s="74" t="s">
        <v>16</v>
      </c>
      <c r="C320" s="558">
        <v>72</v>
      </c>
      <c r="D320" s="588">
        <v>214</v>
      </c>
      <c r="E320" s="588">
        <v>286</v>
      </c>
    </row>
    <row r="321" spans="1:13" x14ac:dyDescent="0.3">
      <c r="B321" s="5" t="s">
        <v>185</v>
      </c>
      <c r="C321" s="749"/>
      <c r="D321" s="750"/>
      <c r="E321" s="750"/>
    </row>
    <row r="324" spans="1:13" ht="17.25" thickBot="1" x14ac:dyDescent="0.35">
      <c r="A324" s="860"/>
      <c r="B324" s="6" t="s">
        <v>2335</v>
      </c>
    </row>
    <row r="325" spans="1:13" ht="17.25" thickBot="1" x14ac:dyDescent="0.35">
      <c r="B325" s="76"/>
      <c r="C325" s="705">
        <v>2011</v>
      </c>
      <c r="D325" s="705">
        <v>2012</v>
      </c>
      <c r="E325" s="705">
        <v>2013</v>
      </c>
      <c r="F325" s="705">
        <v>2014</v>
      </c>
      <c r="G325" s="705">
        <v>2015</v>
      </c>
      <c r="H325" s="705">
        <v>2016</v>
      </c>
      <c r="I325" s="705">
        <v>2017</v>
      </c>
      <c r="J325" s="705">
        <v>2018</v>
      </c>
      <c r="K325" s="705">
        <v>2019</v>
      </c>
      <c r="L325" s="705">
        <v>2020</v>
      </c>
      <c r="M325" s="705">
        <v>2021</v>
      </c>
    </row>
    <row r="326" spans="1:13" ht="17.25" thickBot="1" x14ac:dyDescent="0.35">
      <c r="B326" s="74" t="s">
        <v>122</v>
      </c>
      <c r="C326" s="64">
        <v>161</v>
      </c>
      <c r="D326" s="64">
        <v>228</v>
      </c>
      <c r="E326" s="64">
        <v>305</v>
      </c>
      <c r="F326" s="64">
        <v>320</v>
      </c>
      <c r="G326" s="64">
        <v>336</v>
      </c>
      <c r="H326" s="64">
        <v>265</v>
      </c>
      <c r="I326" s="64">
        <v>316</v>
      </c>
      <c r="J326" s="64">
        <v>392</v>
      </c>
      <c r="K326" s="64">
        <v>502</v>
      </c>
      <c r="L326" s="64">
        <v>285</v>
      </c>
      <c r="M326" s="64">
        <v>286</v>
      </c>
    </row>
    <row r="327" spans="1:13" ht="17.25" thickBot="1" x14ac:dyDescent="0.35">
      <c r="B327" s="73" t="s">
        <v>1153</v>
      </c>
      <c r="C327" s="64">
        <v>125</v>
      </c>
      <c r="D327" s="64">
        <v>149</v>
      </c>
      <c r="E327" s="64">
        <v>216</v>
      </c>
      <c r="F327" s="64">
        <v>256</v>
      </c>
      <c r="G327" s="64">
        <v>238</v>
      </c>
      <c r="H327" s="64">
        <v>129</v>
      </c>
      <c r="I327" s="64">
        <v>147</v>
      </c>
      <c r="J327" s="64">
        <v>132</v>
      </c>
      <c r="K327" s="64">
        <v>143</v>
      </c>
      <c r="L327" s="64">
        <v>84</v>
      </c>
      <c r="M327" s="64">
        <v>72</v>
      </c>
    </row>
    <row r="328" spans="1:13" ht="17.25" thickBot="1" x14ac:dyDescent="0.35">
      <c r="B328" s="73" t="s">
        <v>1154</v>
      </c>
      <c r="C328" s="64">
        <v>36</v>
      </c>
      <c r="D328" s="64">
        <v>79</v>
      </c>
      <c r="E328" s="64">
        <v>89</v>
      </c>
      <c r="F328" s="64">
        <v>64</v>
      </c>
      <c r="G328" s="64">
        <v>98</v>
      </c>
      <c r="H328" s="64">
        <v>136</v>
      </c>
      <c r="I328" s="64">
        <v>169</v>
      </c>
      <c r="J328" s="64">
        <v>260</v>
      </c>
      <c r="K328" s="64">
        <v>359</v>
      </c>
      <c r="L328" s="64">
        <v>201</v>
      </c>
      <c r="M328" s="64">
        <v>214</v>
      </c>
    </row>
    <row r="329" spans="1:13" x14ac:dyDescent="0.3">
      <c r="B329" s="5" t="s">
        <v>185</v>
      </c>
      <c r="J329" s="158"/>
    </row>
    <row r="330" spans="1:13" x14ac:dyDescent="0.3">
      <c r="B330" s="5"/>
      <c r="J330" s="158"/>
    </row>
    <row r="331" spans="1:13" x14ac:dyDescent="0.3">
      <c r="B331" s="5"/>
      <c r="J331" s="158"/>
    </row>
    <row r="332" spans="1:13" ht="17.25" thickBot="1" x14ac:dyDescent="0.35">
      <c r="B332" s="441" t="s">
        <v>2340</v>
      </c>
      <c r="C332"/>
      <c r="J332" s="158"/>
    </row>
    <row r="333" spans="1:13" ht="27" customHeight="1" thickBot="1" x14ac:dyDescent="0.35">
      <c r="B333" s="66" t="s">
        <v>2336</v>
      </c>
      <c r="C333" s="442">
        <v>9</v>
      </c>
      <c r="J333" s="158"/>
    </row>
    <row r="334" spans="1:13" ht="17.25" thickBot="1" x14ac:dyDescent="0.35">
      <c r="B334" s="229" t="s">
        <v>2337</v>
      </c>
      <c r="C334" s="444">
        <v>3</v>
      </c>
      <c r="J334" s="158"/>
    </row>
    <row r="335" spans="1:13" ht="17.25" thickBot="1" x14ac:dyDescent="0.35">
      <c r="B335" s="229" t="s">
        <v>2338</v>
      </c>
      <c r="C335" s="446">
        <v>2</v>
      </c>
      <c r="J335" s="158"/>
    </row>
    <row r="336" spans="1:13" ht="17.25" thickBot="1" x14ac:dyDescent="0.35">
      <c r="B336" s="229" t="s">
        <v>2339</v>
      </c>
      <c r="C336" s="446">
        <v>4</v>
      </c>
      <c r="J336" s="158"/>
    </row>
    <row r="337" spans="2:10" x14ac:dyDescent="0.3">
      <c r="B337" s="5"/>
      <c r="J337" s="158"/>
    </row>
    <row r="338" spans="2:10" ht="17.25" thickBot="1" x14ac:dyDescent="0.35">
      <c r="B338" s="9" t="s">
        <v>2341</v>
      </c>
      <c r="J338" s="158"/>
    </row>
    <row r="339" spans="2:10" ht="26.25" thickBot="1" x14ac:dyDescent="0.35">
      <c r="B339" s="78" t="s">
        <v>1215</v>
      </c>
      <c r="C339" s="811" t="s">
        <v>1743</v>
      </c>
      <c r="D339" s="811" t="s">
        <v>2342</v>
      </c>
      <c r="E339" s="811" t="s">
        <v>2343</v>
      </c>
      <c r="G339" s="158"/>
    </row>
    <row r="340" spans="2:10" ht="17.25" thickBot="1" x14ac:dyDescent="0.35">
      <c r="B340" s="589" t="s">
        <v>1429</v>
      </c>
      <c r="C340" s="590">
        <v>5</v>
      </c>
      <c r="D340" s="591">
        <v>2</v>
      </c>
      <c r="E340" s="591">
        <v>0</v>
      </c>
      <c r="G340" s="158"/>
    </row>
    <row r="341" spans="2:10" ht="17.25" thickBot="1" x14ac:dyDescent="0.35">
      <c r="B341" s="589" t="s">
        <v>1222</v>
      </c>
      <c r="C341" s="590">
        <v>1</v>
      </c>
      <c r="D341" s="591">
        <v>0</v>
      </c>
      <c r="E341" s="591">
        <v>0</v>
      </c>
      <c r="G341" s="158"/>
    </row>
    <row r="342" spans="2:10" ht="17.25" thickBot="1" x14ac:dyDescent="0.35">
      <c r="B342" s="589" t="s">
        <v>1155</v>
      </c>
      <c r="C342" s="590">
        <v>8</v>
      </c>
      <c r="D342" s="591">
        <v>0</v>
      </c>
      <c r="E342" s="591">
        <v>5</v>
      </c>
      <c r="G342" s="158"/>
    </row>
    <row r="343" spans="2:10" ht="17.25" thickBot="1" x14ac:dyDescent="0.35">
      <c r="B343" s="589" t="s">
        <v>1156</v>
      </c>
      <c r="C343" s="590">
        <v>4</v>
      </c>
      <c r="D343" s="590">
        <v>0</v>
      </c>
      <c r="E343" s="590">
        <v>4</v>
      </c>
      <c r="G343" s="158"/>
    </row>
    <row r="344" spans="2:10" ht="17.25" thickBot="1" x14ac:dyDescent="0.35">
      <c r="B344" s="589" t="s">
        <v>1226</v>
      </c>
      <c r="C344" s="590">
        <v>2</v>
      </c>
      <c r="D344" s="591">
        <v>0</v>
      </c>
      <c r="E344" s="591">
        <v>2</v>
      </c>
      <c r="G344" s="158"/>
    </row>
    <row r="345" spans="2:10" ht="17.25" thickBot="1" x14ac:dyDescent="0.35">
      <c r="B345" s="589" t="s">
        <v>518</v>
      </c>
      <c r="C345" s="590">
        <v>4</v>
      </c>
      <c r="D345" s="590">
        <v>0</v>
      </c>
      <c r="E345" s="590">
        <v>3</v>
      </c>
      <c r="G345" s="158"/>
    </row>
    <row r="346" spans="2:10" ht="17.25" thickBot="1" x14ac:dyDescent="0.35">
      <c r="B346" s="589" t="s">
        <v>1744</v>
      </c>
      <c r="C346" s="590">
        <v>2</v>
      </c>
      <c r="D346" s="591">
        <v>0</v>
      </c>
      <c r="E346" s="591">
        <v>2</v>
      </c>
      <c r="G346" s="158"/>
    </row>
    <row r="347" spans="2:10" ht="17.25" thickBot="1" x14ac:dyDescent="0.35">
      <c r="B347" s="592" t="s">
        <v>150</v>
      </c>
      <c r="C347" s="591">
        <v>26</v>
      </c>
      <c r="D347" s="591">
        <v>2</v>
      </c>
      <c r="E347" s="591">
        <v>16</v>
      </c>
      <c r="G347" s="158"/>
    </row>
    <row r="348" spans="2:10" x14ac:dyDescent="0.3">
      <c r="B348" s="5"/>
      <c r="J348" s="158"/>
    </row>
    <row r="349" spans="2:10" ht="17.25" thickBot="1" x14ac:dyDescent="0.35">
      <c r="B349" s="9" t="s">
        <v>1745</v>
      </c>
      <c r="J349" s="158"/>
    </row>
    <row r="350" spans="2:10" ht="17.25" thickBot="1" x14ac:dyDescent="0.35">
      <c r="B350" s="83" t="s">
        <v>1746</v>
      </c>
      <c r="C350" s="810" t="s">
        <v>1747</v>
      </c>
      <c r="D350" s="810" t="s">
        <v>1748</v>
      </c>
      <c r="E350" s="810" t="s">
        <v>2344</v>
      </c>
      <c r="J350" s="158"/>
    </row>
    <row r="351" spans="2:10" ht="17.25" thickBot="1" x14ac:dyDescent="0.35">
      <c r="B351" s="339" t="s">
        <v>1749</v>
      </c>
      <c r="C351" s="64" t="s">
        <v>2345</v>
      </c>
      <c r="D351" s="64">
        <v>0</v>
      </c>
      <c r="E351" s="64">
        <v>3</v>
      </c>
      <c r="J351" s="158"/>
    </row>
    <row r="352" spans="2:10" ht="17.25" thickBot="1" x14ac:dyDescent="0.35">
      <c r="B352" s="339" t="s">
        <v>1750</v>
      </c>
      <c r="C352" s="64" t="s">
        <v>2346</v>
      </c>
      <c r="D352" s="64">
        <v>0</v>
      </c>
      <c r="E352" s="64">
        <v>2</v>
      </c>
      <c r="J352" s="158"/>
    </row>
    <row r="353" spans="2:10" ht="17.25" thickBot="1" x14ac:dyDescent="0.35">
      <c r="B353" s="339" t="s">
        <v>1751</v>
      </c>
      <c r="C353" s="64" t="s">
        <v>2347</v>
      </c>
      <c r="D353" s="64">
        <v>2</v>
      </c>
      <c r="E353" s="64">
        <v>1</v>
      </c>
      <c r="J353" s="158"/>
    </row>
    <row r="354" spans="2:10" ht="17.25" thickBot="1" x14ac:dyDescent="0.35">
      <c r="B354" s="339" t="s">
        <v>1752</v>
      </c>
      <c r="C354" s="64" t="s">
        <v>2348</v>
      </c>
      <c r="D354" s="64">
        <v>0</v>
      </c>
      <c r="E354" s="64">
        <v>0</v>
      </c>
      <c r="J354" s="158"/>
    </row>
    <row r="356" spans="2:10" ht="17.25" thickBot="1" x14ac:dyDescent="0.35">
      <c r="B356" s="9" t="s">
        <v>2349</v>
      </c>
    </row>
    <row r="357" spans="2:10" ht="26.25" thickBot="1" x14ac:dyDescent="0.35">
      <c r="B357" s="78" t="s">
        <v>1215</v>
      </c>
      <c r="C357" s="811" t="s">
        <v>1743</v>
      </c>
      <c r="D357" s="811" t="s">
        <v>2342</v>
      </c>
      <c r="E357" s="811" t="s">
        <v>2343</v>
      </c>
    </row>
    <row r="358" spans="2:10" ht="17.25" thickBot="1" x14ac:dyDescent="0.35">
      <c r="B358" s="443" t="s">
        <v>1430</v>
      </c>
      <c r="C358" s="444">
        <v>1</v>
      </c>
      <c r="D358" s="446">
        <v>0</v>
      </c>
      <c r="E358" s="446">
        <v>0</v>
      </c>
    </row>
    <row r="359" spans="2:10" ht="17.25" thickBot="1" x14ac:dyDescent="0.35">
      <c r="B359" s="443" t="s">
        <v>518</v>
      </c>
      <c r="C359" s="444">
        <v>1</v>
      </c>
      <c r="D359" s="446">
        <v>1</v>
      </c>
      <c r="E359" s="446">
        <v>0</v>
      </c>
    </row>
    <row r="360" spans="2:10" ht="17.25" thickBot="1" x14ac:dyDescent="0.35">
      <c r="B360" s="443" t="s">
        <v>1156</v>
      </c>
      <c r="C360" s="444">
        <v>1</v>
      </c>
      <c r="D360" s="446">
        <v>0</v>
      </c>
      <c r="E360" s="446">
        <v>0</v>
      </c>
    </row>
    <row r="361" spans="2:10" ht="17.25" thickBot="1" x14ac:dyDescent="0.35">
      <c r="B361" s="443" t="s">
        <v>1155</v>
      </c>
      <c r="C361" s="444">
        <v>1</v>
      </c>
      <c r="D361" s="444">
        <v>1</v>
      </c>
      <c r="E361" s="446">
        <v>0</v>
      </c>
    </row>
    <row r="362" spans="2:10" ht="17.25" thickBot="1" x14ac:dyDescent="0.35">
      <c r="B362" s="443" t="s">
        <v>1429</v>
      </c>
      <c r="C362" s="444">
        <v>1</v>
      </c>
      <c r="D362" s="446">
        <v>0</v>
      </c>
      <c r="E362" s="446">
        <v>1</v>
      </c>
    </row>
    <row r="363" spans="2:10" ht="17.25" thickBot="1" x14ac:dyDescent="0.35">
      <c r="B363" s="443" t="s">
        <v>1754</v>
      </c>
      <c r="C363" s="444">
        <v>1</v>
      </c>
      <c r="D363" s="446">
        <v>1</v>
      </c>
      <c r="E363" s="446">
        <v>0</v>
      </c>
    </row>
    <row r="364" spans="2:10" ht="17.25" thickBot="1" x14ac:dyDescent="0.35">
      <c r="B364" s="443" t="s">
        <v>1753</v>
      </c>
      <c r="C364" s="444">
        <v>1</v>
      </c>
      <c r="D364" s="444">
        <v>1</v>
      </c>
      <c r="E364" s="446">
        <v>0</v>
      </c>
    </row>
    <row r="365" spans="2:10" ht="17.25" thickBot="1" x14ac:dyDescent="0.35">
      <c r="B365" s="445" t="s">
        <v>150</v>
      </c>
      <c r="C365" s="446">
        <v>7</v>
      </c>
      <c r="D365" s="446">
        <v>4</v>
      </c>
      <c r="E365" s="446">
        <v>1</v>
      </c>
    </row>
    <row r="366" spans="2:10" x14ac:dyDescent="0.3">
      <c r="B366" s="858"/>
      <c r="C366" s="859"/>
      <c r="D366" s="859"/>
      <c r="E366" s="859"/>
    </row>
    <row r="367" spans="2:10" ht="17.25" thickBot="1" x14ac:dyDescent="0.35">
      <c r="B367" s="858" t="s">
        <v>2350</v>
      </c>
      <c r="C367" s="859"/>
      <c r="D367" s="859"/>
      <c r="E367" s="859"/>
    </row>
    <row r="368" spans="2:10" ht="17.25" thickBot="1" x14ac:dyDescent="0.35">
      <c r="B368" s="83" t="s">
        <v>1746</v>
      </c>
      <c r="C368" s="810" t="s">
        <v>1747</v>
      </c>
      <c r="D368" s="810" t="s">
        <v>1748</v>
      </c>
      <c r="E368" s="810" t="s">
        <v>2344</v>
      </c>
    </row>
    <row r="369" spans="1:8" ht="17.25" thickBot="1" x14ac:dyDescent="0.35">
      <c r="B369" s="237" t="s">
        <v>1749</v>
      </c>
      <c r="C369" s="92" t="s">
        <v>2345</v>
      </c>
      <c r="D369" s="92">
        <v>0</v>
      </c>
      <c r="E369" s="92">
        <v>3</v>
      </c>
    </row>
    <row r="370" spans="1:8" ht="17.25" thickBot="1" x14ac:dyDescent="0.35">
      <c r="B370" s="237" t="s">
        <v>1750</v>
      </c>
      <c r="C370" s="92" t="s">
        <v>2346</v>
      </c>
      <c r="D370" s="92">
        <v>2</v>
      </c>
      <c r="E370" s="92">
        <v>2</v>
      </c>
    </row>
    <row r="371" spans="1:8" ht="17.25" thickBot="1" x14ac:dyDescent="0.35">
      <c r="B371" s="237" t="s">
        <v>1751</v>
      </c>
      <c r="C371" s="92" t="s">
        <v>2347</v>
      </c>
      <c r="D371" s="92">
        <v>2</v>
      </c>
      <c r="E371" s="92">
        <v>1</v>
      </c>
    </row>
    <row r="372" spans="1:8" ht="17.25" thickBot="1" x14ac:dyDescent="0.35">
      <c r="B372" s="237" t="s">
        <v>1752</v>
      </c>
      <c r="C372" s="92" t="s">
        <v>2348</v>
      </c>
      <c r="D372" s="92">
        <v>0</v>
      </c>
      <c r="E372" s="92">
        <v>0</v>
      </c>
    </row>
    <row r="373" spans="1:8" x14ac:dyDescent="0.3">
      <c r="B373" s="858"/>
      <c r="C373" s="859"/>
      <c r="D373" s="859"/>
      <c r="E373" s="859"/>
    </row>
    <row r="375" spans="1:8" s="32" customFormat="1" ht="17.25" thickBot="1" x14ac:dyDescent="0.35">
      <c r="A375" s="860"/>
      <c r="B375" s="249" t="s">
        <v>2007</v>
      </c>
    </row>
    <row r="376" spans="1:8" ht="17.25" thickBot="1" x14ac:dyDescent="0.35">
      <c r="A376" s="593"/>
      <c r="B376" s="866" t="s">
        <v>257</v>
      </c>
      <c r="C376" s="868" t="s">
        <v>258</v>
      </c>
      <c r="D376" s="888"/>
      <c r="E376" s="869"/>
      <c r="F376" s="881" t="s">
        <v>259</v>
      </c>
      <c r="G376" s="883"/>
      <c r="H376" s="882"/>
    </row>
    <row r="377" spans="1:8" ht="17.25" thickBot="1" x14ac:dyDescent="0.35">
      <c r="B377" s="867"/>
      <c r="C377" s="66" t="s">
        <v>1615</v>
      </c>
      <c r="D377" s="788" t="s">
        <v>1810</v>
      </c>
      <c r="E377" s="788" t="s">
        <v>2006</v>
      </c>
      <c r="F377" s="788" t="s">
        <v>1615</v>
      </c>
      <c r="G377" s="788" t="s">
        <v>1810</v>
      </c>
      <c r="H377" s="788" t="s">
        <v>2006</v>
      </c>
    </row>
    <row r="378" spans="1:8" ht="33.75" thickBot="1" x14ac:dyDescent="0.35">
      <c r="B378" s="795" t="s">
        <v>2009</v>
      </c>
      <c r="C378" s="791">
        <v>154</v>
      </c>
      <c r="D378" s="792">
        <v>193</v>
      </c>
      <c r="E378" s="713">
        <v>125.3</v>
      </c>
      <c r="F378" s="793">
        <v>1435052</v>
      </c>
      <c r="G378" s="793">
        <v>1799593</v>
      </c>
      <c r="H378" s="713">
        <v>125.4</v>
      </c>
    </row>
    <row r="379" spans="1:8" ht="33.75" thickBot="1" x14ac:dyDescent="0.35">
      <c r="B379" s="126" t="s">
        <v>2010</v>
      </c>
      <c r="C379" s="794">
        <v>50</v>
      </c>
      <c r="D379" s="549">
        <v>66</v>
      </c>
      <c r="E379" s="549">
        <v>132</v>
      </c>
      <c r="F379" s="551">
        <v>691958</v>
      </c>
      <c r="G379" s="549">
        <v>373</v>
      </c>
      <c r="H379" s="549">
        <v>137.30000000000001</v>
      </c>
    </row>
    <row r="380" spans="1:8" ht="33.75" thickBot="1" x14ac:dyDescent="0.35">
      <c r="B380" s="126" t="s">
        <v>2011</v>
      </c>
      <c r="C380" s="794">
        <v>186</v>
      </c>
      <c r="D380" s="549">
        <v>661</v>
      </c>
      <c r="E380" s="549">
        <v>355.4</v>
      </c>
      <c r="F380" s="551">
        <v>668355</v>
      </c>
      <c r="G380" s="551">
        <v>5027711</v>
      </c>
      <c r="H380" s="549">
        <v>752.3</v>
      </c>
    </row>
    <row r="381" spans="1:8" ht="17.25" thickBot="1" x14ac:dyDescent="0.35">
      <c r="B381" s="126" t="s">
        <v>2012</v>
      </c>
      <c r="C381" s="794">
        <v>3</v>
      </c>
      <c r="D381" s="549">
        <v>11</v>
      </c>
      <c r="E381" s="549">
        <v>366.7</v>
      </c>
      <c r="F381" s="551">
        <v>18180</v>
      </c>
      <c r="G381" s="551">
        <v>52439</v>
      </c>
      <c r="H381" s="549">
        <v>288.39999999999998</v>
      </c>
    </row>
    <row r="382" spans="1:8" ht="17.25" thickBot="1" x14ac:dyDescent="0.35">
      <c r="B382" s="126" t="s">
        <v>2013</v>
      </c>
      <c r="C382" s="794" t="s">
        <v>1343</v>
      </c>
      <c r="D382" s="549">
        <v>146</v>
      </c>
      <c r="E382" s="549" t="s">
        <v>1343</v>
      </c>
      <c r="F382" s="549" t="s">
        <v>1343</v>
      </c>
      <c r="G382" s="551">
        <v>4507183</v>
      </c>
      <c r="H382" s="549" t="s">
        <v>1343</v>
      </c>
    </row>
    <row r="383" spans="1:8" ht="17.25" thickBot="1" x14ac:dyDescent="0.35">
      <c r="B383" s="795" t="s">
        <v>2014</v>
      </c>
      <c r="C383" s="713" t="s">
        <v>1343</v>
      </c>
      <c r="D383" s="713">
        <v>24</v>
      </c>
      <c r="E383" s="713" t="s">
        <v>1343</v>
      </c>
      <c r="F383" s="713" t="s">
        <v>1343</v>
      </c>
      <c r="G383" s="797">
        <v>35381</v>
      </c>
      <c r="H383" s="713" t="s">
        <v>1343</v>
      </c>
    </row>
    <row r="384" spans="1:8" ht="17.25" thickBot="1" x14ac:dyDescent="0.35">
      <c r="B384" s="796" t="s">
        <v>811</v>
      </c>
      <c r="C384" s="551">
        <v>1103</v>
      </c>
      <c r="D384" s="549">
        <v>567</v>
      </c>
      <c r="E384" s="549">
        <v>51.4</v>
      </c>
      <c r="F384" s="551">
        <v>613190</v>
      </c>
      <c r="G384" s="551">
        <v>395771</v>
      </c>
      <c r="H384" s="549">
        <v>64.5</v>
      </c>
    </row>
    <row r="385" spans="2:2" x14ac:dyDescent="0.3">
      <c r="B385" s="5" t="s">
        <v>2008</v>
      </c>
    </row>
    <row r="386" spans="2:2" x14ac:dyDescent="0.3">
      <c r="B386" s="5"/>
    </row>
  </sheetData>
  <mergeCells count="9">
    <mergeCell ref="C297:D297"/>
    <mergeCell ref="E297:F297"/>
    <mergeCell ref="G297:G298"/>
    <mergeCell ref="B376:B377"/>
    <mergeCell ref="C376:E376"/>
    <mergeCell ref="F376:H376"/>
    <mergeCell ref="C311:C312"/>
    <mergeCell ref="D311:D312"/>
    <mergeCell ref="E311:E3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17</vt:i4>
      </vt:variant>
      <vt:variant>
        <vt:lpstr>Pomenované rozsahy</vt:lpstr>
      </vt:variant>
      <vt:variant>
        <vt:i4>5</vt:i4>
      </vt:variant>
    </vt:vector>
  </HeadingPairs>
  <TitlesOfParts>
    <vt:vector size="22" baseType="lpstr">
      <vt:lpstr>OBSAH</vt:lpstr>
      <vt:lpstr>K3.1 Sociálne poistenie</vt:lpstr>
      <vt:lpstr>K3.2 Dôchodkové sporenie</vt:lpstr>
      <vt:lpstr>K3.3 Štátna sociálna podpora</vt:lpstr>
      <vt:lpstr>K3.4 Sociálna pomoc</vt:lpstr>
      <vt:lpstr>K3.3.7 Náhradné výživné</vt:lpstr>
      <vt:lpstr>K3.4.4 Sociálpráv.ochrana detí</vt:lpstr>
      <vt:lpstr>K3.4.6 ŤZP a kompenzácie</vt:lpstr>
      <vt:lpstr>K3.4.7 a 8 Soc.služby a dotácie</vt:lpstr>
      <vt:lpstr>K3.4.9 ESSPROS príjmy</vt:lpstr>
      <vt:lpstr>K3.4.9 ESSPROS výdavky</vt:lpstr>
      <vt:lpstr>K3.4.9 ESSPROS testované dávky</vt:lpstr>
      <vt:lpstr>K3.5 ESF a EFRO</vt:lpstr>
      <vt:lpstr>Príloha ku kapitole 3 - 1.časť</vt:lpstr>
      <vt:lpstr>Príloha ku kapitole 3 - 2.časť</vt:lpstr>
      <vt:lpstr>Príloha ku kapitole 3 - 3.časť</vt:lpstr>
      <vt:lpstr>Príloha ku kapitole 3 - 4.časť</vt:lpstr>
      <vt:lpstr>'Príloha ku kapitole 3 - 1.časť'!_Toc313879697</vt:lpstr>
      <vt:lpstr>'Príloha ku kapitole 3 - 1.časť'!_Toc313879698</vt:lpstr>
      <vt:lpstr>'Príloha ku kapitole 3 - 1.časť'!_Toc313879699</vt:lpstr>
      <vt:lpstr>'Príloha ku kapitole 3 - 1.časť'!_Toc313879700</vt:lpstr>
      <vt:lpstr>OBSAH!_Toc514828152</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cp:lastPrinted>2022-02-23T11:45:17Z</cp:lastPrinted>
  <dcterms:created xsi:type="dcterms:W3CDTF">2019-01-25T13:36:06Z</dcterms:created>
  <dcterms:modified xsi:type="dcterms:W3CDTF">2022-08-19T10:47:31Z</dcterms:modified>
</cp:coreProperties>
</file>