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charts/chart15.xml" ContentType="application/vnd.openxmlformats-officedocument.drawingml.chart+xml"/>
  <Override PartName="/xl/theme/themeOverride1.xml" ContentType="application/vnd.openxmlformats-officedocument.themeOverride+xml"/>
  <Override PartName="/xl/charts/chart16.xml" ContentType="application/vnd.openxmlformats-officedocument.drawingml.chart+xml"/>
  <Override PartName="/xl/theme/themeOverride2.xml" ContentType="application/vnd.openxmlformats-officedocument.themeOverride+xml"/>
  <Override PartName="/xl/charts/chart17.xml" ContentType="application/vnd.openxmlformats-officedocument.drawingml.chart+xml"/>
  <Override PartName="/xl/drawings/drawing5.xml" ContentType="application/vnd.openxmlformats-officedocument.drawing+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charts/chart25.xml" ContentType="application/vnd.openxmlformats-officedocument.drawingml.chart+xml"/>
  <Override PartName="/xl/charts/style11.xml" ContentType="application/vnd.ms-office.chartstyle+xml"/>
  <Override PartName="/xl/charts/colors11.xml" ContentType="application/vnd.ms-office.chartcolorstyle+xml"/>
  <Override PartName="/xl/charts/chart26.xml" ContentType="application/vnd.openxmlformats-officedocument.drawingml.chart+xml"/>
  <Override PartName="/xl/charts/style12.xml" ContentType="application/vnd.ms-office.chartstyle+xml"/>
  <Override PartName="/xl/charts/colors12.xml" ContentType="application/vnd.ms-office.chartcolorstyle+xml"/>
  <Override PartName="/xl/charts/chart27.xml" ContentType="application/vnd.openxmlformats-officedocument.drawingml.chart+xml"/>
  <Override PartName="/xl/charts/style13.xml" ContentType="application/vnd.ms-office.chartstyle+xml"/>
  <Override PartName="/xl/charts/colors13.xml" ContentType="application/vnd.ms-office.chartcolorstyle+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charts/chart37.xml" ContentType="application/vnd.openxmlformats-officedocument.drawingml.chart+xml"/>
  <Override PartName="/xl/charts/style23.xml" ContentType="application/vnd.ms-office.chartstyle+xml"/>
  <Override PartName="/xl/charts/colors23.xml" ContentType="application/vnd.ms-office.chartcolorstyle+xml"/>
  <Override PartName="/xl/charts/chart38.xml" ContentType="application/vnd.openxmlformats-officedocument.drawingml.chart+xml"/>
  <Override PartName="/xl/charts/style24.xml" ContentType="application/vnd.ms-office.chartstyle+xml"/>
  <Override PartName="/xl/charts/colors24.xml" ContentType="application/vnd.ms-office.chartcolorstyle+xml"/>
  <Override PartName="/xl/charts/chart39.xml" ContentType="application/vnd.openxmlformats-officedocument.drawingml.chart+xml"/>
  <Override PartName="/xl/charts/style25.xml" ContentType="application/vnd.ms-office.chartstyle+xml"/>
  <Override PartName="/xl/charts/colors25.xml" ContentType="application/vnd.ms-office.chartcolorstyle+xml"/>
  <Override PartName="/xl/charts/chart40.xml" ContentType="application/vnd.openxmlformats-officedocument.drawingml.chart+xml"/>
  <Override PartName="/xl/charts/style26.xml" ContentType="application/vnd.ms-office.chartstyle+xml"/>
  <Override PartName="/xl/charts/colors26.xml" ContentType="application/vnd.ms-office.chartcolorstyle+xml"/>
  <Override PartName="/xl/charts/chart41.xml" ContentType="application/vnd.openxmlformats-officedocument.drawingml.chart+xml"/>
  <Override PartName="/xl/charts/style27.xml" ContentType="application/vnd.ms-office.chartstyle+xml"/>
  <Override PartName="/xl/charts/colors27.xml" ContentType="application/vnd.ms-office.chartcolorstyle+xml"/>
  <Override PartName="/xl/charts/chart42.xml" ContentType="application/vnd.openxmlformats-officedocument.drawingml.chart+xml"/>
  <Override PartName="/xl/charts/style28.xml" ContentType="application/vnd.ms-office.chartstyle+xml"/>
  <Override PartName="/xl/charts/colors28.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47.xml" ContentType="application/vnd.openxmlformats-officedocument.drawingml.chart+xml"/>
  <Override PartName="/xl/theme/themeOverride4.xml" ContentType="application/vnd.openxmlformats-officedocument.themeOverride+xml"/>
  <Override PartName="/xl/charts/chart48.xml" ContentType="application/vnd.openxmlformats-officedocument.drawingml.chart+xml"/>
  <Override PartName="/xl/theme/themeOverride5.xml" ContentType="application/vnd.openxmlformats-officedocument.themeOverride+xml"/>
  <Override PartName="/xl/charts/chart49.xml" ContentType="application/vnd.openxmlformats-officedocument.drawingml.chart+xml"/>
  <Override PartName="/xl/theme/themeOverride6.xml" ContentType="application/vnd.openxmlformats-officedocument.themeOverride+xml"/>
  <Override PartName="/xl/charts/chart50.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C:\Users\vojtechova\Documents\ine materialy\SoSSS2022\sprava_po_vlade_verzie_posledne_aktualizacie\sprava2022_po_vlade_mario\"/>
    </mc:Choice>
  </mc:AlternateContent>
  <bookViews>
    <workbookView xWindow="-120" yWindow="-120" windowWidth="38640" windowHeight="21240" tabRatio="897" firstSheet="1" activeTab="17"/>
  </bookViews>
  <sheets>
    <sheet name="OBSAH" sheetId="44" state="hidden" r:id="rId1"/>
    <sheet name="K3.1 Nemocenské poistenie" sheetId="4" r:id="rId2"/>
    <sheet name="K3.2 Dôchodkové sporenie" sheetId="35" r:id="rId3"/>
    <sheet name="K3.3 Štátna sociálna podpora" sheetId="5" r:id="rId4"/>
    <sheet name="K3.3.8 Náhradné výživné" sheetId="10" r:id="rId5"/>
    <sheet name="K3.4 Sociálna pomoc" sheetId="9" r:id="rId6"/>
    <sheet name="K3.4.4 Sociálpráv.ochrana detí" sheetId="11" r:id="rId7"/>
    <sheet name="K3.4.6 ŤZP a kompenzácie" sheetId="12" r:id="rId8"/>
    <sheet name="K3.4.7 a 8 Soc.služby a dotácie" sheetId="13" r:id="rId9"/>
    <sheet name="K3.4.9 ESSPROS príjmy" sheetId="14" r:id="rId10"/>
    <sheet name="K3.4.9 ESSPROS výdavky" sheetId="16" r:id="rId11"/>
    <sheet name="K3.4.9 ESSPROS testované dávky" sheetId="31" r:id="rId12"/>
    <sheet name="K3.5 ESF a EFRO" sheetId="21" r:id="rId13"/>
    <sheet name="Príloha ku kapitole 3 - 1.časť" sheetId="22" r:id="rId14"/>
    <sheet name="Príloha ku kapitole 3 - 2.časť" sheetId="23" r:id="rId15"/>
    <sheet name="Príloha ku kapitole 3 - 3.časť" sheetId="43" r:id="rId16"/>
    <sheet name="Príloha ku kapitole 3 - 4.časť" sheetId="32" r:id="rId17"/>
    <sheet name="Príloha ku kapitole 3 - 5.časť" sheetId="37" r:id="rId18"/>
  </sheets>
  <externalReferences>
    <externalReference r:id="rId19"/>
    <externalReference r:id="rId20"/>
    <externalReference r:id="rId21"/>
  </externalReferences>
  <definedNames>
    <definedName name="_xlnm._FilterDatabase" localSheetId="0" hidden="1">OBSAH!$A$3:$F$133</definedName>
    <definedName name="_ftn1" localSheetId="1">'K3.1 Nemocenské poistenie'!#REF!</definedName>
    <definedName name="_ftn1" localSheetId="2">'K3.2 Dôchodkové sporenie'!#REF!</definedName>
    <definedName name="_ftnref1" localSheetId="1">'K3.1 Nemocenské poistenie'!#REF!</definedName>
    <definedName name="_ftnref1" localSheetId="2">'K3.2 Dôchodkové sporenie'!#REF!</definedName>
    <definedName name="_Toc313879697" localSheetId="13">'Príloha ku kapitole 3 - 1.časť'!$B$95</definedName>
    <definedName name="_Toc313879698" localSheetId="13">'Príloha ku kapitole 3 - 1.časť'!$B$109</definedName>
    <definedName name="_Toc313879699" localSheetId="13">'Príloha ku kapitole 3 - 1.časť'!$B$128</definedName>
    <definedName name="_Toc313879700" localSheetId="13">'Príloha ku kapitole 3 - 1.časť'!$B$143</definedName>
    <definedName name="_Toc313879809" localSheetId="0">OBSAH!#REF!</definedName>
    <definedName name="_Toc313879810" localSheetId="0">OBSAH!#REF!</definedName>
    <definedName name="_Toc325438292" localSheetId="0">OBSAH!#REF!</definedName>
    <definedName name="_Toc356482789" localSheetId="0">OBSAH!#REF!</definedName>
    <definedName name="_Toc514828152" localSheetId="0">OBSAH!$D$4</definedName>
    <definedName name="_Toc514828180" localSheetId="0">OBSAH!#REF!</definedName>
    <definedName name="doplnena">'[1]dane a odvody z dávok'!$A$83:$H$112</definedName>
    <definedName name="PocOby">'[1]poberatelia dôchodkov'!$K$12:$O$45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33" i="9" l="1"/>
  <c r="J133" i="9"/>
  <c r="H133" i="9"/>
  <c r="I115" i="9"/>
  <c r="H115" i="9"/>
  <c r="F70" i="23" l="1"/>
  <c r="E70" i="23"/>
  <c r="D70" i="23"/>
  <c r="C70" i="23"/>
  <c r="H139" i="22"/>
  <c r="G139" i="22"/>
  <c r="F139" i="22"/>
  <c r="E139" i="22"/>
  <c r="D139" i="22"/>
  <c r="C139" i="22"/>
  <c r="C125" i="22"/>
  <c r="D106" i="22"/>
  <c r="C106" i="22"/>
  <c r="S328" i="43"/>
  <c r="R328" i="43"/>
  <c r="Q328" i="43"/>
  <c r="P328" i="43"/>
  <c r="O328" i="43"/>
  <c r="N328" i="43"/>
  <c r="M328" i="43"/>
  <c r="L328" i="43"/>
  <c r="K328" i="43"/>
  <c r="J328" i="43"/>
  <c r="I328" i="43"/>
  <c r="H328" i="43"/>
  <c r="G328" i="43"/>
  <c r="F328" i="43"/>
  <c r="E328" i="43"/>
  <c r="D328" i="43"/>
  <c r="C328" i="43"/>
  <c r="J315" i="43"/>
  <c r="I315" i="43"/>
  <c r="H315" i="43"/>
  <c r="G315" i="43"/>
  <c r="F315" i="43"/>
  <c r="E315" i="43"/>
  <c r="D315" i="43"/>
  <c r="C315" i="43"/>
  <c r="J295" i="43"/>
  <c r="I295" i="43"/>
  <c r="H295" i="43"/>
  <c r="G295" i="43"/>
  <c r="F295" i="43"/>
  <c r="E295" i="43"/>
  <c r="D295" i="43"/>
  <c r="C295" i="43"/>
  <c r="L284" i="43"/>
  <c r="K284" i="43"/>
  <c r="J284" i="43"/>
  <c r="I284" i="43"/>
  <c r="H284" i="43"/>
  <c r="G284" i="43"/>
  <c r="F284" i="43"/>
  <c r="E284" i="43"/>
  <c r="D284" i="43"/>
  <c r="C284" i="43"/>
  <c r="X270" i="43"/>
  <c r="W270" i="43"/>
  <c r="V270" i="43"/>
  <c r="U270" i="43"/>
  <c r="T270" i="43"/>
  <c r="S270" i="43"/>
  <c r="R270" i="43"/>
  <c r="Q270" i="43"/>
  <c r="P270" i="43"/>
  <c r="O270" i="43"/>
  <c r="N270" i="43"/>
  <c r="M270" i="43"/>
  <c r="L270" i="43"/>
  <c r="K270" i="43"/>
  <c r="J270" i="43"/>
  <c r="I270" i="43"/>
  <c r="H270" i="43"/>
  <c r="G270" i="43"/>
  <c r="F270" i="43"/>
  <c r="E270" i="43"/>
  <c r="D270" i="43"/>
  <c r="C270" i="43"/>
  <c r="C258" i="43"/>
  <c r="C237" i="43"/>
  <c r="C236" i="43"/>
  <c r="C235" i="43"/>
  <c r="C234" i="43"/>
  <c r="C233" i="43"/>
  <c r="C232" i="43"/>
  <c r="C231" i="43"/>
  <c r="C230" i="43"/>
  <c r="C229" i="43"/>
  <c r="C228" i="43"/>
  <c r="C227" i="43"/>
  <c r="C226" i="43"/>
  <c r="C225" i="43"/>
  <c r="C224" i="43"/>
  <c r="C223" i="43"/>
  <c r="C222" i="43"/>
  <c r="E221" i="43"/>
  <c r="D221" i="43"/>
  <c r="C164" i="43"/>
  <c r="C163" i="43"/>
  <c r="C162" i="43"/>
  <c r="C161" i="43"/>
  <c r="C160" i="43"/>
  <c r="C159" i="43"/>
  <c r="C158" i="43"/>
  <c r="C157" i="43"/>
  <c r="C156" i="43"/>
  <c r="C155" i="43"/>
  <c r="C154" i="43"/>
  <c r="C153" i="43"/>
  <c r="C152" i="43"/>
  <c r="C151" i="43"/>
  <c r="C150" i="43"/>
  <c r="C149" i="43"/>
  <c r="C148" i="43"/>
  <c r="J147" i="43"/>
  <c r="I147" i="43"/>
  <c r="H147" i="43"/>
  <c r="G147" i="43"/>
  <c r="F147" i="43"/>
  <c r="E147" i="43"/>
  <c r="D147" i="43"/>
  <c r="E124" i="43"/>
  <c r="D124" i="43"/>
  <c r="C124" i="43"/>
  <c r="G110" i="43"/>
  <c r="F110" i="43"/>
  <c r="E110" i="43"/>
  <c r="D110" i="43"/>
  <c r="C110" i="43"/>
  <c r="L95" i="43"/>
  <c r="K95" i="43"/>
  <c r="J95" i="43"/>
  <c r="I95" i="43"/>
  <c r="H95" i="43"/>
  <c r="G95" i="43"/>
  <c r="F95" i="43"/>
  <c r="E95" i="43"/>
  <c r="D95" i="43"/>
  <c r="C95" i="43"/>
  <c r="H82" i="43"/>
  <c r="G82" i="43"/>
  <c r="F82" i="43"/>
  <c r="E82" i="43"/>
  <c r="D82" i="43"/>
  <c r="C82" i="43"/>
  <c r="M69" i="43"/>
  <c r="L69" i="43"/>
  <c r="K69" i="43"/>
  <c r="J69" i="43"/>
  <c r="I69" i="43"/>
  <c r="H69" i="43"/>
  <c r="G69" i="43"/>
  <c r="F69" i="43"/>
  <c r="E69" i="43"/>
  <c r="D69" i="43"/>
  <c r="C69" i="43"/>
  <c r="N49" i="43"/>
  <c r="M49" i="43"/>
  <c r="L49" i="43"/>
  <c r="K49" i="43"/>
  <c r="J49" i="43"/>
  <c r="I49" i="43"/>
  <c r="H49" i="43"/>
  <c r="G49" i="43"/>
  <c r="F49" i="43"/>
  <c r="E49" i="43"/>
  <c r="D49" i="43"/>
  <c r="C49" i="43"/>
  <c r="N42" i="43"/>
  <c r="M42" i="43"/>
  <c r="L42" i="43"/>
  <c r="K42" i="43"/>
  <c r="J42" i="43"/>
  <c r="I42" i="43"/>
  <c r="H42" i="43"/>
  <c r="G42" i="43"/>
  <c r="F42" i="43"/>
  <c r="E42" i="43"/>
  <c r="D42" i="43"/>
  <c r="C42" i="43"/>
  <c r="N39" i="43"/>
  <c r="M39" i="43"/>
  <c r="L39" i="43"/>
  <c r="K39" i="43"/>
  <c r="J39" i="43"/>
  <c r="I39" i="43"/>
  <c r="H39" i="43"/>
  <c r="G39" i="43"/>
  <c r="F39" i="43"/>
  <c r="E39" i="43"/>
  <c r="D39" i="43"/>
  <c r="C39" i="43"/>
  <c r="N24" i="43"/>
  <c r="M24" i="43"/>
  <c r="L24" i="43"/>
  <c r="K24" i="43"/>
  <c r="J24" i="43"/>
  <c r="I24" i="43"/>
  <c r="H24" i="43"/>
  <c r="G24" i="43"/>
  <c r="F24" i="43"/>
  <c r="E24" i="43"/>
  <c r="D24" i="43"/>
  <c r="C24" i="43"/>
  <c r="N17" i="43"/>
  <c r="M17" i="43"/>
  <c r="L17" i="43"/>
  <c r="K17" i="43"/>
  <c r="J17" i="43"/>
  <c r="I17" i="43"/>
  <c r="H17" i="43"/>
  <c r="G17" i="43"/>
  <c r="F17" i="43"/>
  <c r="E17" i="43"/>
  <c r="D17" i="43"/>
  <c r="C17" i="43"/>
  <c r="N7" i="43"/>
  <c r="M7" i="43"/>
  <c r="L7" i="43"/>
  <c r="K7" i="43"/>
  <c r="I7" i="43"/>
  <c r="H7" i="43"/>
  <c r="G7" i="43"/>
  <c r="F7" i="43"/>
  <c r="E7" i="43"/>
  <c r="D7" i="43"/>
  <c r="C7" i="43"/>
  <c r="G357" i="13"/>
  <c r="F357" i="13"/>
  <c r="E357" i="13"/>
  <c r="G356" i="13"/>
  <c r="F356" i="13"/>
  <c r="E356" i="13"/>
  <c r="G355" i="13"/>
  <c r="F355" i="13"/>
  <c r="E355" i="13"/>
  <c r="G354" i="13"/>
  <c r="F354" i="13"/>
  <c r="E354" i="13"/>
  <c r="G353" i="13"/>
  <c r="F353" i="13"/>
  <c r="E353" i="13"/>
  <c r="G352" i="13"/>
  <c r="F352" i="13"/>
  <c r="E352" i="13"/>
  <c r="L210" i="13"/>
  <c r="K210" i="13"/>
  <c r="J210" i="13"/>
  <c r="I210" i="13"/>
  <c r="H210" i="13"/>
  <c r="G210" i="13"/>
  <c r="F210" i="13"/>
  <c r="L209" i="13"/>
  <c r="K209" i="13"/>
  <c r="J209" i="13"/>
  <c r="I209" i="13"/>
  <c r="H209" i="13"/>
  <c r="G209" i="13"/>
  <c r="F209" i="13"/>
  <c r="L208" i="13"/>
  <c r="K208" i="13"/>
  <c r="J208" i="13"/>
  <c r="I208" i="13"/>
  <c r="H208" i="13"/>
  <c r="G208" i="13"/>
  <c r="F208" i="13"/>
  <c r="L207" i="13"/>
  <c r="K207" i="13"/>
  <c r="J207" i="13"/>
  <c r="I207" i="13"/>
  <c r="H207" i="13"/>
  <c r="G207" i="13"/>
  <c r="F207" i="13"/>
  <c r="L206" i="13"/>
  <c r="K206" i="13"/>
  <c r="J206" i="13"/>
  <c r="I206" i="13"/>
  <c r="H206" i="13"/>
  <c r="G206" i="13"/>
  <c r="F206" i="13"/>
  <c r="L203" i="13"/>
  <c r="K203" i="13"/>
  <c r="J203" i="13"/>
  <c r="I203" i="13"/>
  <c r="H203" i="13"/>
  <c r="G203" i="13"/>
  <c r="F203" i="13"/>
  <c r="E201" i="13"/>
  <c r="E210" i="13" s="1"/>
  <c r="E200" i="13"/>
  <c r="E209" i="13" s="1"/>
  <c r="E199" i="13"/>
  <c r="E208" i="13" s="1"/>
  <c r="E198" i="13"/>
  <c r="E207" i="13" s="1"/>
  <c r="E197" i="13"/>
  <c r="E206" i="13" s="1"/>
  <c r="H48" i="13"/>
  <c r="G48" i="13"/>
  <c r="F48" i="13"/>
  <c r="E48" i="13"/>
  <c r="M168" i="12"/>
  <c r="R168" i="12" s="1"/>
  <c r="R167" i="12"/>
  <c r="Q167" i="12"/>
  <c r="O167" i="12"/>
  <c r="N167" i="12"/>
  <c r="M167" i="12"/>
  <c r="P167" i="12" s="1"/>
  <c r="R109" i="12"/>
  <c r="Q109" i="12"/>
  <c r="P109" i="12"/>
  <c r="O109" i="12"/>
  <c r="M109" i="12"/>
  <c r="N109" i="12" s="1"/>
  <c r="M108" i="12"/>
  <c r="R108" i="12" s="1"/>
  <c r="X17" i="10"/>
  <c r="W17" i="10"/>
  <c r="V17" i="10"/>
  <c r="U17" i="10"/>
  <c r="T17" i="10"/>
  <c r="S17" i="10"/>
  <c r="R17" i="10"/>
  <c r="Q17" i="10"/>
  <c r="H227" i="9"/>
  <c r="G227" i="9"/>
  <c r="H226" i="9"/>
  <c r="G226" i="9"/>
  <c r="H225" i="9"/>
  <c r="G225" i="9"/>
  <c r="H224" i="9"/>
  <c r="G224" i="9"/>
  <c r="H223" i="9"/>
  <c r="G223" i="9"/>
  <c r="H222" i="9"/>
  <c r="G222" i="9"/>
  <c r="H221" i="9"/>
  <c r="G221" i="9"/>
  <c r="H220" i="9"/>
  <c r="G220" i="9"/>
  <c r="H219" i="9"/>
  <c r="G219" i="9"/>
  <c r="H218" i="9"/>
  <c r="G218" i="9"/>
  <c r="H217" i="9"/>
  <c r="G217" i="9"/>
  <c r="H216" i="9"/>
  <c r="G216" i="9"/>
  <c r="H215" i="9"/>
  <c r="G215" i="9"/>
  <c r="H214" i="9"/>
  <c r="G214" i="9"/>
  <c r="H213" i="9"/>
  <c r="G213" i="9"/>
  <c r="H212" i="9"/>
  <c r="G212" i="9"/>
  <c r="H211" i="9"/>
  <c r="G211" i="9"/>
  <c r="H210" i="9"/>
  <c r="G210" i="9"/>
  <c r="H209" i="9"/>
  <c r="G209" i="9"/>
  <c r="H208" i="9"/>
  <c r="G208" i="9"/>
  <c r="H207" i="9"/>
  <c r="G207" i="9"/>
  <c r="H206" i="9"/>
  <c r="G206" i="9"/>
  <c r="H205" i="9"/>
  <c r="G205" i="9"/>
  <c r="H204" i="9"/>
  <c r="G204" i="9"/>
  <c r="I185" i="9"/>
  <c r="H185" i="9"/>
  <c r="J150" i="9"/>
  <c r="I150" i="9"/>
  <c r="H150" i="9"/>
  <c r="M93" i="9"/>
  <c r="J93" i="9"/>
  <c r="M92" i="9"/>
  <c r="J92" i="9"/>
  <c r="M91" i="9"/>
  <c r="J91" i="9"/>
  <c r="M90" i="9"/>
  <c r="J90" i="9"/>
  <c r="M89" i="9"/>
  <c r="J89" i="9"/>
  <c r="M88" i="9"/>
  <c r="J88" i="9"/>
  <c r="M87" i="9"/>
  <c r="J87" i="9"/>
  <c r="M86" i="9"/>
  <c r="J86" i="9"/>
  <c r="M77" i="9"/>
  <c r="L77" i="9"/>
  <c r="K77" i="9"/>
  <c r="J77" i="9"/>
  <c r="I77" i="9"/>
  <c r="H77" i="9"/>
  <c r="E53" i="43" l="1"/>
  <c r="I53" i="43"/>
  <c r="C221" i="43"/>
  <c r="N77" i="9"/>
  <c r="K78" i="9" s="1"/>
  <c r="L150" i="9"/>
  <c r="N108" i="12"/>
  <c r="O108" i="12"/>
  <c r="N168" i="12"/>
  <c r="Q108" i="12"/>
  <c r="O168" i="12"/>
  <c r="D53" i="43"/>
  <c r="M53" i="43"/>
  <c r="P108" i="12"/>
  <c r="L53" i="43"/>
  <c r="P168" i="12"/>
  <c r="N53" i="43"/>
  <c r="J53" i="43"/>
  <c r="F53" i="43"/>
  <c r="C147" i="43"/>
  <c r="C53" i="43"/>
  <c r="Q168" i="12"/>
  <c r="G53" i="43"/>
  <c r="K53" i="43"/>
  <c r="H53" i="43"/>
  <c r="H79" i="9" l="1"/>
  <c r="J78" i="9"/>
  <c r="M78" i="9"/>
  <c r="N79" i="9"/>
  <c r="K79" i="9"/>
  <c r="J79" i="9"/>
  <c r="I79" i="9"/>
  <c r="I78" i="9"/>
  <c r="H78" i="9"/>
  <c r="L79" i="9"/>
  <c r="L78" i="9"/>
  <c r="N78" i="9"/>
  <c r="M79" i="9"/>
</calcChain>
</file>

<file path=xl/sharedStrings.xml><?xml version="1.0" encoding="utf-8"?>
<sst xmlns="http://schemas.openxmlformats.org/spreadsheetml/2006/main" count="4358" uniqueCount="2353">
  <si>
    <t>Príspevky na podporu náhradnej starostlivosti</t>
  </si>
  <si>
    <t>Dávka</t>
  </si>
  <si>
    <t>Počet vyplatených dávok</t>
  </si>
  <si>
    <t xml:space="preserve">Index </t>
  </si>
  <si>
    <t>Nemocenské</t>
  </si>
  <si>
    <t>Ošetrovné</t>
  </si>
  <si>
    <t>Vyrovnávacia dávka</t>
  </si>
  <si>
    <t>Materské</t>
  </si>
  <si>
    <t>Zdroj: Sociálna poisťovňa</t>
  </si>
  <si>
    <t>Typ dôchodku</t>
  </si>
  <si>
    <t>Počty vyplácaných dôchodkov k:</t>
  </si>
  <si>
    <t>Priemerná výška (sólo) dôchodku v €:</t>
  </si>
  <si>
    <t>Sirotský</t>
  </si>
  <si>
    <t>Spolu</t>
  </si>
  <si>
    <t>x</t>
  </si>
  <si>
    <t>Dôchodky neprevzaté do automatizovanej evidencie</t>
  </si>
  <si>
    <t>Dôchodky vyplácané do cudziny</t>
  </si>
  <si>
    <t>Druh dôchodku</t>
  </si>
  <si>
    <t>*priemerná výška vypočítaná z úhrnnej sumy oboch vyplácaných dôchodkov</t>
  </si>
  <si>
    <t>Obdobie</t>
  </si>
  <si>
    <t>Počet prípadov</t>
  </si>
  <si>
    <t>Priemerná výška dávky v €</t>
  </si>
  <si>
    <t>Výdavky na dávku garančného poistenia v tis. €</t>
  </si>
  <si>
    <t>Január</t>
  </si>
  <si>
    <t>Február</t>
  </si>
  <si>
    <t>Marec</t>
  </si>
  <si>
    <t>Apríl</t>
  </si>
  <si>
    <t>Máj</t>
  </si>
  <si>
    <t>Jún</t>
  </si>
  <si>
    <t>Júl</t>
  </si>
  <si>
    <t>August</t>
  </si>
  <si>
    <t>September</t>
  </si>
  <si>
    <t>Október</t>
  </si>
  <si>
    <t>November</t>
  </si>
  <si>
    <t>December</t>
  </si>
  <si>
    <t>Celkom</t>
  </si>
  <si>
    <t xml:space="preserve">Priemer </t>
  </si>
  <si>
    <t>Dôchodková správcovská spoločnosť</t>
  </si>
  <si>
    <t>Dlhopisový garantovaný dôchodkový fond</t>
  </si>
  <si>
    <t>Zmiešaný negarantovaný dôchodkový fond</t>
  </si>
  <si>
    <t>Akciový negarantovaný dôchodkový fond</t>
  </si>
  <si>
    <t>Indexový negarantovaný dôchodkový fond</t>
  </si>
  <si>
    <t>Percentuálny podiel majetku</t>
  </si>
  <si>
    <t>Allianz - Slovenská d.s.s., a.s.</t>
  </si>
  <si>
    <t>NN d.s.s., a.s.</t>
  </si>
  <si>
    <t>VÚB Generali d.s.s., a.s.</t>
  </si>
  <si>
    <t>Percentuálne podiely rozdelenia majetku v dôchodkových fondoch za všetky DSS</t>
  </si>
  <si>
    <t>Dátum</t>
  </si>
  <si>
    <t>Zmiešané n.d.f.</t>
  </si>
  <si>
    <t>Akciový n.d.f.</t>
  </si>
  <si>
    <t>Indexové n.d.f.</t>
  </si>
  <si>
    <t>Dôchodkové fondy</t>
  </si>
  <si>
    <t>Dlhopisové garantované</t>
  </si>
  <si>
    <t>Zmiešané negarantované</t>
  </si>
  <si>
    <t>Akciové negarantované</t>
  </si>
  <si>
    <t>Indexové negarantované</t>
  </si>
  <si>
    <t>Počet sporiteľov</t>
  </si>
  <si>
    <t>Percentuálny podiel sporiteľov</t>
  </si>
  <si>
    <t>Veková hranica</t>
  </si>
  <si>
    <t>% podiel</t>
  </si>
  <si>
    <t>do 20</t>
  </si>
  <si>
    <t>od 21 do 30</t>
  </si>
  <si>
    <t>od 31 do 40</t>
  </si>
  <si>
    <t>od 41 do 50</t>
  </si>
  <si>
    <t>od 51</t>
  </si>
  <si>
    <t>Zdroj: Sociálna poisťovňa; výpočet MPSVR SR</t>
  </si>
  <si>
    <t>Spoločnosť</t>
  </si>
  <si>
    <t>Počet účastníkov v sporiacej fáze</t>
  </si>
  <si>
    <t>% podiel účastníkov</t>
  </si>
  <si>
    <t>Počet účastníkov vo výplatnej fáze</t>
  </si>
  <si>
    <t>DDS Tatra banky, a.s.</t>
  </si>
  <si>
    <t>Stabilita, d.d.s., a.s.</t>
  </si>
  <si>
    <t>Zdroj: Asociácia doplnkových dôchodkových spoločností; výpočet MPSVR SR</t>
  </si>
  <si>
    <t>Druh dávky</t>
  </si>
  <si>
    <t>Odstupné</t>
  </si>
  <si>
    <t>Predčasný výber</t>
  </si>
  <si>
    <t>Jednorazové vyrovnanie</t>
  </si>
  <si>
    <t>Majetok v príspevkových doplnkových dôchodkových fondoch (mil. €)</t>
  </si>
  <si>
    <t>Majetok vo výplatných doplnkových dôchodkových fondoch (mil. €)</t>
  </si>
  <si>
    <t>Majetok spolu (mil. €)</t>
  </si>
  <si>
    <t>Zdroj: NBS, výpočet: MPSVR SR</t>
  </si>
  <si>
    <t>rok</t>
  </si>
  <si>
    <t>rok/počet</t>
  </si>
  <si>
    <t>na jedno dieťa</t>
  </si>
  <si>
    <t>na dve deti</t>
  </si>
  <si>
    <t>na tri deti</t>
  </si>
  <si>
    <t>na štyri a viac detí</t>
  </si>
  <si>
    <t>Zdroj: RSD MIS</t>
  </si>
  <si>
    <t>Graf 3.2 Počet poberateľov rodičovského príspevku</t>
  </si>
  <si>
    <t>január</t>
  </si>
  <si>
    <t>február</t>
  </si>
  <si>
    <t>marec</t>
  </si>
  <si>
    <t>apríl</t>
  </si>
  <si>
    <t>máj</t>
  </si>
  <si>
    <t>jún</t>
  </si>
  <si>
    <t>júl</t>
  </si>
  <si>
    <t>august</t>
  </si>
  <si>
    <t>september</t>
  </si>
  <si>
    <t>október</t>
  </si>
  <si>
    <t>november</t>
  </si>
  <si>
    <t>december</t>
  </si>
  <si>
    <t>priemer</t>
  </si>
  <si>
    <t>Graf 3.3 Prehľad počtu poberateľov príspevku na starostlivosť o dieťa podľa poskytovateľa starostlivosti</t>
  </si>
  <si>
    <t>Zariadenie</t>
  </si>
  <si>
    <t>Živnostník</t>
  </si>
  <si>
    <t>Iná právnická osoba</t>
  </si>
  <si>
    <t>Zariadenie - MŠ zaradená do siete škôl a školských zariadení SR</t>
  </si>
  <si>
    <t>Rodič</t>
  </si>
  <si>
    <t>Iná fyzická osoba</t>
  </si>
  <si>
    <t>Nezaradené</t>
  </si>
  <si>
    <t>Okres</t>
  </si>
  <si>
    <t>Medzilaborce</t>
  </si>
  <si>
    <t>Detva</t>
  </si>
  <si>
    <t>Poltár</t>
  </si>
  <si>
    <t>Senec</t>
  </si>
  <si>
    <t>Bratislava V</t>
  </si>
  <si>
    <t>Bratislava II</t>
  </si>
  <si>
    <t xml:space="preserve"> príspevku pri narodení dieťaťa</t>
  </si>
  <si>
    <t>spolu</t>
  </si>
  <si>
    <t>z toho vo vyššej sume</t>
  </si>
  <si>
    <t>z toho UoZ</t>
  </si>
  <si>
    <t>Počet spoločne posudzovaných členov domácnosti</t>
  </si>
  <si>
    <t xml:space="preserve"> z toho UoZ</t>
  </si>
  <si>
    <t>jednotlivec bez detí</t>
  </si>
  <si>
    <t>jednotlivec s 1-4 deťmi</t>
  </si>
  <si>
    <t>jednotlivec s 5 a viac deťmi</t>
  </si>
  <si>
    <t>dvojica bez detí</t>
  </si>
  <si>
    <t>dvojica s 1-4 deťmi</t>
  </si>
  <si>
    <t>dvojica s 5 a viac deťmi</t>
  </si>
  <si>
    <t>%</t>
  </si>
  <si>
    <t>počet obyvateľov ku koncu roka</t>
  </si>
  <si>
    <t>počet SPO (december)</t>
  </si>
  <si>
    <t>podiel</t>
  </si>
  <si>
    <t>BA</t>
  </si>
  <si>
    <t>TT</t>
  </si>
  <si>
    <t>TN</t>
  </si>
  <si>
    <t>NR</t>
  </si>
  <si>
    <t>ZA</t>
  </si>
  <si>
    <t>BB</t>
  </si>
  <si>
    <t>PO</t>
  </si>
  <si>
    <t>KE</t>
  </si>
  <si>
    <t xml:space="preserve">  </t>
  </si>
  <si>
    <t>muži</t>
  </si>
  <si>
    <t>ženy</t>
  </si>
  <si>
    <t>SPOLU</t>
  </si>
  <si>
    <t>Zamestnaní</t>
  </si>
  <si>
    <t>Študujúci, ktorí poberajú rodičovský príspevok</t>
  </si>
  <si>
    <t>Výkon dobrovoľnej vojenskej služby</t>
  </si>
  <si>
    <t>Mesiac</t>
  </si>
  <si>
    <t>Rok</t>
  </si>
  <si>
    <t>Bratislavský kraj</t>
  </si>
  <si>
    <t>Trnavský kraj</t>
  </si>
  <si>
    <t>Trenčiansky kraj</t>
  </si>
  <si>
    <t>Nitriansky kraj</t>
  </si>
  <si>
    <t>Žilinský kraj</t>
  </si>
  <si>
    <t>Banskobystrický kraj</t>
  </si>
  <si>
    <t>Prešovský kraj</t>
  </si>
  <si>
    <t>Košický kraj</t>
  </si>
  <si>
    <t>jednočlenná domácnosť</t>
  </si>
  <si>
    <t>viacčlenná domácnosť</t>
  </si>
  <si>
    <t xml:space="preserve">podiel </t>
  </si>
  <si>
    <t>Kraj</t>
  </si>
  <si>
    <t>Počet detí spolu</t>
  </si>
  <si>
    <t>Počet detí</t>
  </si>
  <si>
    <t>do 14 rokov</t>
  </si>
  <si>
    <t>vek 15 – 18 rokov</t>
  </si>
  <si>
    <t>chlapci</t>
  </si>
  <si>
    <t>dievčatá</t>
  </si>
  <si>
    <t>Zdroj: V(MPSVR SR)12-01</t>
  </si>
  <si>
    <t>Náhradná osobná starostlivosť</t>
  </si>
  <si>
    <t>Pestúnska starostlivosť</t>
  </si>
  <si>
    <t>Poručníctvo</t>
  </si>
  <si>
    <t>Zdroj: V(MPSVR SR) 12-01</t>
  </si>
  <si>
    <t>Jednorazový príspevok pri zverení do náhradnej starostlivosti</t>
  </si>
  <si>
    <t>Jednorazový príspevok pri zániku náhradnej starostlivosti</t>
  </si>
  <si>
    <t>Opakovaný príspevok dieťaťu</t>
  </si>
  <si>
    <t>Opakovaný príspevok náhradnému rodičovi</t>
  </si>
  <si>
    <t>Zvýšenie opakovaného príspevku náhradnému rodičovi</t>
  </si>
  <si>
    <t>Osobitný opakovaný príspevok náhradnému rodičovi</t>
  </si>
  <si>
    <t>Zdroj: MPSVR SR</t>
  </si>
  <si>
    <t>PP na opatrovanie</t>
  </si>
  <si>
    <t>Druh preukazu</t>
  </si>
  <si>
    <t>Preukaz fyzickej osoby s ťažkým zdravotným postihnutím (bez sprievodcu)</t>
  </si>
  <si>
    <t>Preukaz fyzickej osoby s ťažkým zdravotným postihnutím so sprievodcom</t>
  </si>
  <si>
    <t>Parkovacie preukazy pre fyzickú osobu so zdravotným postihnutím</t>
  </si>
  <si>
    <t>Druhy opakovaných peňažných príspevkov</t>
  </si>
  <si>
    <t>PP na prepravu</t>
  </si>
  <si>
    <t>a) choroby a poruchy uvedené v prvej skupine prílohy č.5 zákona</t>
  </si>
  <si>
    <t>b) choroby a poruchy uvedené v druhej skupine prílohy č.5 zákona</t>
  </si>
  <si>
    <t>c) choroby a poruchy uvedené v tretej skupine prílohy č.5 zákona</t>
  </si>
  <si>
    <t>a) opatruje jednu FO s ŤZP</t>
  </si>
  <si>
    <t>b) opatruje dve alebo viaceré FO s ŤZP</t>
  </si>
  <si>
    <t>a) opatruje jednu FO s ŤZP</t>
  </si>
  <si>
    <t>Druhy jednorazových peňažných príspevkov na kompenzáciu</t>
  </si>
  <si>
    <t>Maximálna výška v €</t>
  </si>
  <si>
    <t xml:space="preserve">Peňažný príspevok na kúpu pomôcky </t>
  </si>
  <si>
    <t>1 659,70</t>
  </si>
  <si>
    <t xml:space="preserve">Peňažný príspevok na výcvik používania pomôcky </t>
  </si>
  <si>
    <t xml:space="preserve">Peňažný príspevok na úpravu pomôcky </t>
  </si>
  <si>
    <t xml:space="preserve">Peňažný príspevok na kúpu zdvíhacieho zariadenia </t>
  </si>
  <si>
    <t xml:space="preserve">Peňažný príspevok na kúpu osobného motorového vozidla </t>
  </si>
  <si>
    <t xml:space="preserve">Peňažný príspevok na úpravu osobného motorového vozidla </t>
  </si>
  <si>
    <t>Úhrn peňažných príspevkov na úpravu bytu a peňažných</t>
  </si>
  <si>
    <t xml:space="preserve">príspevkov na úpravu rodinného domu v období siedmich rokov </t>
  </si>
  <si>
    <t>Peňažné príspevky na kompenzáciu</t>
  </si>
  <si>
    <t>Priemerný mesačný počet poberateľov</t>
  </si>
  <si>
    <t>Vynaložené finančné prostriedky v €</t>
  </si>
  <si>
    <t>PP poskytované FO s ŤZP</t>
  </si>
  <si>
    <t>PP na opatrovanie*</t>
  </si>
  <si>
    <t>* V uvedených počtoch figuruje každý poberateľ PP len raz, aj keď mu je poskytnutých viac príspevkov</t>
  </si>
  <si>
    <t>Opakované peňažné príspevky na kompenzáciu</t>
  </si>
  <si>
    <t>Priemerná mesačná výška PP v €</t>
  </si>
  <si>
    <t>PP na osobnú asistenciu</t>
  </si>
  <si>
    <t>PP na kompenzáciu zvýšených výdavkov:</t>
  </si>
  <si>
    <t>– hygienu alebo opotrebovanie šatstva, bielizne, obuvi a bytového zariadenia</t>
  </si>
  <si>
    <t>Jednorazové peňažné príspevky na kompenzáciu</t>
  </si>
  <si>
    <t>Počet poskytnutých PP*</t>
  </si>
  <si>
    <t>Priemerná výška PP v €</t>
  </si>
  <si>
    <t>PP na kúpu pomôcky</t>
  </si>
  <si>
    <t>PP na výcvik používania pomôcky</t>
  </si>
  <si>
    <t>PP na úpravu pomôcky</t>
  </si>
  <si>
    <t>PP na opravu pomôcky</t>
  </si>
  <si>
    <t>PP na kúpu zdvíhacieho zariadenia</t>
  </si>
  <si>
    <t>PP na kúpu osobného motorového vozidla</t>
  </si>
  <si>
    <t>PP na úpravu osobného motorového vozidla</t>
  </si>
  <si>
    <t>PP na úpravu bytu</t>
  </si>
  <si>
    <t>PP na úpravu rodinného domu</t>
  </si>
  <si>
    <t>PP na úpravu garáže</t>
  </si>
  <si>
    <t>Vynaložené finančné prostriedky na PP SPOLU v €</t>
  </si>
  <si>
    <t>Peňažný príspevok na opatrovanie</t>
  </si>
  <si>
    <t>Priemerný mesačný počet opatrovaných</t>
  </si>
  <si>
    <t>Priemerná mesačná výška v €</t>
  </si>
  <si>
    <t xml:space="preserve">2. FO nepoberajúca dôchodkovú dávku </t>
  </si>
  <si>
    <t>3. FO poberajúce príspevok podľa prechodného ustanovenia</t>
  </si>
  <si>
    <t>Peňažný príspevok na opatrovanie SPOLU</t>
  </si>
  <si>
    <t>Podporené projekty</t>
  </si>
  <si>
    <t>Príspevky verejnej správy</t>
  </si>
  <si>
    <t>Iné príjmy</t>
  </si>
  <si>
    <t>Zamestnávatelia</t>
  </si>
  <si>
    <t>Zamestnanci</t>
  </si>
  <si>
    <t>SZČO</t>
  </si>
  <si>
    <t>Dobrovoľní platitelia</t>
  </si>
  <si>
    <t>Cyprus</t>
  </si>
  <si>
    <t>Malta</t>
  </si>
  <si>
    <t>:</t>
  </si>
  <si>
    <t>Sociálne príspevky zamestnávateľov</t>
  </si>
  <si>
    <t>Sociálne príspevky chránených osôb</t>
  </si>
  <si>
    <t>Verejná správa</t>
  </si>
  <si>
    <t>BE</t>
  </si>
  <si>
    <t>BG</t>
  </si>
  <si>
    <t>CZ</t>
  </si>
  <si>
    <t>DK</t>
  </si>
  <si>
    <t>DE</t>
  </si>
  <si>
    <t>EE</t>
  </si>
  <si>
    <t>IE</t>
  </si>
  <si>
    <t>GR</t>
  </si>
  <si>
    <t>ES</t>
  </si>
  <si>
    <t>FR</t>
  </si>
  <si>
    <t>HR</t>
  </si>
  <si>
    <t>IT</t>
  </si>
  <si>
    <t>CY</t>
  </si>
  <si>
    <t>LV</t>
  </si>
  <si>
    <t>LT</t>
  </si>
  <si>
    <t>LU</t>
  </si>
  <si>
    <t>HU</t>
  </si>
  <si>
    <t>MT</t>
  </si>
  <si>
    <t>NL</t>
  </si>
  <si>
    <t>AT</t>
  </si>
  <si>
    <t>PL</t>
  </si>
  <si>
    <t>PT</t>
  </si>
  <si>
    <t>RO</t>
  </si>
  <si>
    <t>SI</t>
  </si>
  <si>
    <t>SK</t>
  </si>
  <si>
    <t>FI</t>
  </si>
  <si>
    <t>SE</t>
  </si>
  <si>
    <t>Invalidita</t>
  </si>
  <si>
    <t>Nezamestnanosť</t>
  </si>
  <si>
    <t>v PPS na obyvateľa</t>
  </si>
  <si>
    <t>Rodina/deti</t>
  </si>
  <si>
    <t>Štát</t>
  </si>
  <si>
    <t>starobný</t>
  </si>
  <si>
    <t>čiastočný starobný</t>
  </si>
  <si>
    <t>invalidný</t>
  </si>
  <si>
    <t>Netto výdavky (% HDP)</t>
  </si>
  <si>
    <t>Prioritná os</t>
  </si>
  <si>
    <t>Vyplatené dávky (v tis. €)</t>
  </si>
  <si>
    <t>Zúčtovanie dávok §112, ods. 9</t>
  </si>
  <si>
    <t>Celkom výdavky ZFNP</t>
  </si>
  <si>
    <t>Vyplatené dávky (v tis. €)</t>
  </si>
  <si>
    <t>Počet prípadov zúčtovaných dávok</t>
  </si>
  <si>
    <t>Priemerná mesačná výška dávky v €</t>
  </si>
  <si>
    <t>Počet poberateľov sólo dôchodku (samostatne)</t>
  </si>
  <si>
    <t>Počet poberateľov dôchodkov vyplácaných v súbehu (s vdovským resp. vdoveckým)</t>
  </si>
  <si>
    <t xml:space="preserve">Spolu </t>
  </si>
  <si>
    <t>Starobný</t>
  </si>
  <si>
    <t>Predčasný starobný</t>
  </si>
  <si>
    <t>Vdovecký- sólo</t>
  </si>
  <si>
    <t>Dôchodok manželky</t>
  </si>
  <si>
    <t>Sociálny</t>
  </si>
  <si>
    <t>Tabuľka 3 Počet poberateľov dôchodku a výška sólo dôchodkovej dávky podľa pohlavia</t>
  </si>
  <si>
    <t>Invalidný</t>
  </si>
  <si>
    <t>Vdovský (ženy) sólo</t>
  </si>
  <si>
    <t>Vdovecký (muži) sólo</t>
  </si>
  <si>
    <t>Výška dôchodku v €</t>
  </si>
  <si>
    <t>Starobný sólo + starobný vyplácaný v súbehu s vdovským a vdoveckým</t>
  </si>
  <si>
    <t>Predčasný starobný sólo + vyplácaný predčasný starobný v súbehu s vdovským a vdoveckým</t>
  </si>
  <si>
    <t>Invalidný sólo* + invalidný v súbehu s vdovským a vdoveckým</t>
  </si>
  <si>
    <t>Vdovský-sólo</t>
  </si>
  <si>
    <t>Vdovecký-sólo</t>
  </si>
  <si>
    <t>do 130</t>
  </si>
  <si>
    <t>130,1 – 200</t>
  </si>
  <si>
    <t>200,1 – 265</t>
  </si>
  <si>
    <t>nad 665,1</t>
  </si>
  <si>
    <t xml:space="preserve">* vrátane invalidných dôchodkov z mladosti </t>
  </si>
  <si>
    <t>Základný fond starobného poistenia (ZFSP)</t>
  </si>
  <si>
    <t>v tis. €</t>
  </si>
  <si>
    <t>Základný fond invalidného poistenia (ZFIP)</t>
  </si>
  <si>
    <t>Výdavky</t>
  </si>
  <si>
    <t>Vdovský</t>
  </si>
  <si>
    <t>Vdovecký</t>
  </si>
  <si>
    <t>zúčtovanie dávok §112, ods. 9 461/2003 Z. z.</t>
  </si>
  <si>
    <t>úhrn</t>
  </si>
  <si>
    <t>Štátom hradené dávky</t>
  </si>
  <si>
    <t>dôchodok manželky</t>
  </si>
  <si>
    <t>sociálny dôchodok</t>
  </si>
  <si>
    <t>zvýšenie pre bezvládnosť</t>
  </si>
  <si>
    <t>zvýšenie z dôvodu jediného zdroja príjmu</t>
  </si>
  <si>
    <t>príspevok k dôchodku účasti národného boja za oslobodenie a vdovám a vdovcom po týchto osobách</t>
  </si>
  <si>
    <t>príplatok za štátnu službu</t>
  </si>
  <si>
    <t>invalidný dôchodok z mladosti</t>
  </si>
  <si>
    <t>vyrovnávací príplatok</t>
  </si>
  <si>
    <t>príspevok športovému reprezentantovi</t>
  </si>
  <si>
    <t xml:space="preserve">Celkový úhrn </t>
  </si>
  <si>
    <t>Dávka podľa druhu</t>
  </si>
  <si>
    <t>úrazový príplatok</t>
  </si>
  <si>
    <t>úrazová renta</t>
  </si>
  <si>
    <t>jednorazové vyrovnanie</t>
  </si>
  <si>
    <t>pozostalostná úrazová renta</t>
  </si>
  <si>
    <t>jednorazové odškodnenie</t>
  </si>
  <si>
    <t>pracovná rehabilitácia a rehabilitačné</t>
  </si>
  <si>
    <t>rekvalifikácia a rekvalifikačné</t>
  </si>
  <si>
    <t>náhrada za bolesť a náhrada za sťaženie spoločenského uplatnenia</t>
  </si>
  <si>
    <t>náhrada nákladov spojených s liečením</t>
  </si>
  <si>
    <t>náhrada nákladov spojených s pohrebom</t>
  </si>
  <si>
    <t>výplata poistných plnení z minulých rokov</t>
  </si>
  <si>
    <t>zúčtovanie dávok podľa §112, ods. 8</t>
  </si>
  <si>
    <t>18 % prevod finančných prostriedkov do ZFSP za poberanie úrazovej renty</t>
  </si>
  <si>
    <t>Celkom výdavky ZFÚP</t>
  </si>
  <si>
    <t>Zdroj : Sociálna poisťovňa</t>
  </si>
  <si>
    <t>Suma vyplatených dávok</t>
  </si>
  <si>
    <t>Plnenia vyplývajúce zo zodpovednosti zamestnávateľa za škodu pri pracovnom úraze a chorobe z povolania vzniknuté pred 1. aprílom 2002 u zamestnávateľa, ktorý mal podľa osobitného predpisu postavenie štátneho orgánu</t>
  </si>
  <si>
    <t>Úrazové dávky poskytované fyzickým osobám uvedeným v § 17 ods. 2 a 3 zákona o sociálnom poistení</t>
  </si>
  <si>
    <t>Zodpovednosť štátu za škodu na zdraví, ktorá vznikla vojakom povinnej vojenskej služby (plnenie podľa § 293 ods. 6)</t>
  </si>
  <si>
    <t>Výdavky ZFGP v tis. €</t>
  </si>
  <si>
    <t>na dávku garančného poistenia</t>
  </si>
  <si>
    <t>úhrada príspevkov na starobné dôchodkové sporenie</t>
  </si>
  <si>
    <t>Počet poberateľov vyplatenej dávky v nezamestnanosti</t>
  </si>
  <si>
    <t>Počet vyplatených dávok v nezamestnanosti</t>
  </si>
  <si>
    <t>Priemerná výška dávky v nezamestnanosti v €</t>
  </si>
  <si>
    <t>Celková výška výdavkov na dávky v tis. €</t>
  </si>
  <si>
    <t>Priemer</t>
  </si>
  <si>
    <t xml:space="preserve">Vekové pásma </t>
  </si>
  <si>
    <t>Pohlavie</t>
  </si>
  <si>
    <t>do 19 rokov</t>
  </si>
  <si>
    <t>20 – 24 rokov</t>
  </si>
  <si>
    <t>25 – 29 rokov</t>
  </si>
  <si>
    <t>30 – 34 rokov</t>
  </si>
  <si>
    <t>35 – 39 rokov</t>
  </si>
  <si>
    <t>40 – 44 rokov</t>
  </si>
  <si>
    <t>45 – 49 rokov</t>
  </si>
  <si>
    <t>50 – 54 rokov</t>
  </si>
  <si>
    <t>55 – 59 rokov</t>
  </si>
  <si>
    <t>nad 60 rokov</t>
  </si>
  <si>
    <t>nezistené</t>
  </si>
  <si>
    <t>do 20 rokov</t>
  </si>
  <si>
    <t>od 21 do 30 rokov</t>
  </si>
  <si>
    <t>od 31 do 40 rokov</t>
  </si>
  <si>
    <t>od 41 do 50 rokov</t>
  </si>
  <si>
    <t>od 51 rokov</t>
  </si>
  <si>
    <t>Vek</t>
  </si>
  <si>
    <t>Zdroj : Sociálna poisťovňa ; spracovanie: MPSVR SR</t>
  </si>
  <si>
    <t>Pomoc deťom týraným, sexuálne zneužívaným a šikanovaným</t>
  </si>
  <si>
    <t>Sexuálne zneužívanie</t>
  </si>
  <si>
    <t>Šikanovanie</t>
  </si>
  <si>
    <t>Využívanie na komerčné účely (pornografia, prostitúcia)</t>
  </si>
  <si>
    <t>Zanedbávanie (syndróm CAN)</t>
  </si>
  <si>
    <t>Počet evidovaných detí</t>
  </si>
  <si>
    <t>v tom</t>
  </si>
  <si>
    <t>Počet návrhov orgánu na začatie trestného stíhania</t>
  </si>
  <si>
    <t>celkovo</t>
  </si>
  <si>
    <t>Zariadenia na výkon rozhodnutia súdu</t>
  </si>
  <si>
    <t>Diagnostické centrá</t>
  </si>
  <si>
    <t>Domovy sociálnych služieb</t>
  </si>
  <si>
    <t>Reedukačné domovy</t>
  </si>
  <si>
    <t>OV</t>
  </si>
  <si>
    <t>Forma starostlivosti</t>
  </si>
  <si>
    <t>Samostatné skupiny</t>
  </si>
  <si>
    <t>Iné skupiny</t>
  </si>
  <si>
    <t>Zdroj: V(MPSVR SR) 5-01</t>
  </si>
  <si>
    <t>Počet umiestnených detí v jednotlivých formách</t>
  </si>
  <si>
    <t>v samostatnej skupine</t>
  </si>
  <si>
    <t>v iných skupinách</t>
  </si>
  <si>
    <t>Počet klientov</t>
  </si>
  <si>
    <t>Počet konzultácií</t>
  </si>
  <si>
    <t>Problematika</t>
  </si>
  <si>
    <t xml:space="preserve">Rodinná </t>
  </si>
  <si>
    <t>Rozvodová, porozvodová</t>
  </si>
  <si>
    <t>Partnerská, manželská</t>
  </si>
  <si>
    <t>Osobnostná</t>
  </si>
  <si>
    <t>Náhradná rodinná starostlivosť</t>
  </si>
  <si>
    <t>Iná/Rôzne</t>
  </si>
  <si>
    <t>Drogové a iné závislosti</t>
  </si>
  <si>
    <t>Profesionálna rodina</t>
  </si>
  <si>
    <t>Krízová intervencia</t>
  </si>
  <si>
    <t>II.</t>
  </si>
  <si>
    <t>III.</t>
  </si>
  <si>
    <t>IV.</t>
  </si>
  <si>
    <t>V.</t>
  </si>
  <si>
    <t>VI.</t>
  </si>
  <si>
    <t>Druh zariadenia</t>
  </si>
  <si>
    <t>z toho</t>
  </si>
  <si>
    <t>zariadenie pre seniorov</t>
  </si>
  <si>
    <t>špecializované zariadenie</t>
  </si>
  <si>
    <t>denný stacionár</t>
  </si>
  <si>
    <t>zariadenie dočasnej starostlivosti o deti</t>
  </si>
  <si>
    <t>zariadenie núdzového bývania</t>
  </si>
  <si>
    <t>zariadenie podporovaného bývania</t>
  </si>
  <si>
    <t>útulok</t>
  </si>
  <si>
    <t>rehabilitačné stredisko</t>
  </si>
  <si>
    <t>domov na pol ceste</t>
  </si>
  <si>
    <t>nízkoprahové denné centrum</t>
  </si>
  <si>
    <t>pomoc pri osobnej starostlivosti o dieťa</t>
  </si>
  <si>
    <t>sprievodcovská a predčitateľská služba</t>
  </si>
  <si>
    <t>tlmočnícka služba</t>
  </si>
  <si>
    <t>sprostredkovanie tlmočníckej služby</t>
  </si>
  <si>
    <t>sprostredkovanie osobnej asistencie</t>
  </si>
  <si>
    <t>požičiavanie pomôcok</t>
  </si>
  <si>
    <t>monitorovanie a signalizácia potreby pomoci</t>
  </si>
  <si>
    <t>denné centrum</t>
  </si>
  <si>
    <t>integračné centrum</t>
  </si>
  <si>
    <t>jedáleň</t>
  </si>
  <si>
    <t>stredisko osobnej hygieny</t>
  </si>
  <si>
    <t>komunitné centrum</t>
  </si>
  <si>
    <t>podpora samostatného bývania</t>
  </si>
  <si>
    <t>služba včasnej intervencie</t>
  </si>
  <si>
    <t>Zariadenia pre seniorov</t>
  </si>
  <si>
    <t>Špecializované zariadenie</t>
  </si>
  <si>
    <t>opatrovateľská služba</t>
  </si>
  <si>
    <t>základné sociálne poradenstvo</t>
  </si>
  <si>
    <t>špecializované sociálne poradenstvo</t>
  </si>
  <si>
    <t>sociálna rehabilitácia</t>
  </si>
  <si>
    <t>Územie</t>
  </si>
  <si>
    <t>Výdavky na sociálnu ochranu ako % z HDP</t>
  </si>
  <si>
    <t>Výdavky na sociálnu ochranu v PPS na obyvateľa</t>
  </si>
  <si>
    <t>Výdavky na sociálne dávky podľa účelov (v %)</t>
  </si>
  <si>
    <t>Staroba + pozostalí</t>
  </si>
  <si>
    <t>Choroba/ zdravotná starostlivosť</t>
  </si>
  <si>
    <t>Bývanie, sociálne vylúčenie</t>
  </si>
  <si>
    <t>Belgicko</t>
  </si>
  <si>
    <t>Bulharsko</t>
  </si>
  <si>
    <t>Česká republika</t>
  </si>
  <si>
    <t>Dánsko</t>
  </si>
  <si>
    <t>Nemecko</t>
  </si>
  <si>
    <t>Estónsko</t>
  </si>
  <si>
    <t>Írsko</t>
  </si>
  <si>
    <t>Grécko</t>
  </si>
  <si>
    <t>Španielsko</t>
  </si>
  <si>
    <t>Francúzsko</t>
  </si>
  <si>
    <t>Chorvátsko</t>
  </si>
  <si>
    <t>Taliansko</t>
  </si>
  <si>
    <t>Lotyšsko</t>
  </si>
  <si>
    <t>Litva</t>
  </si>
  <si>
    <t>Luxembursko</t>
  </si>
  <si>
    <t>Maďarsko</t>
  </si>
  <si>
    <t>Holandsko</t>
  </si>
  <si>
    <t>Rakúsko</t>
  </si>
  <si>
    <t>Poľsko</t>
  </si>
  <si>
    <t xml:space="preserve">Portugalsko </t>
  </si>
  <si>
    <t>Rumunsko</t>
  </si>
  <si>
    <t>Slovinsko</t>
  </si>
  <si>
    <t>Fínsko</t>
  </si>
  <si>
    <t>Švédsko</t>
  </si>
  <si>
    <t>Príjmy</t>
  </si>
  <si>
    <t>Príjmy v % HDP</t>
  </si>
  <si>
    <t>Príjmy v PPS na obyvateľa</t>
  </si>
  <si>
    <t>Štruktúra príjmov (%)</t>
  </si>
  <si>
    <t>Portugalsko</t>
  </si>
  <si>
    <t xml:space="preserve">Slovensko </t>
  </si>
  <si>
    <t>Výdavky na dôchodky spolu</t>
  </si>
  <si>
    <t>Štruktúra výdavkov na dôchodky podľa kategórií (%)</t>
  </si>
  <si>
    <t>v € na obyvateľa (stále ceny 2010)</t>
  </si>
  <si>
    <t>v % HDP</t>
  </si>
  <si>
    <t>predpokla­daný starobný</t>
  </si>
  <si>
    <t>predčasný v dôsledku zníženej pracovnej schopnosti</t>
  </si>
  <si>
    <t>pozosta­lostné</t>
  </si>
  <si>
    <t>predčasný z dôvodov trhu práce</t>
  </si>
  <si>
    <t>Slovensko</t>
  </si>
  <si>
    <t>Počet poberateľov dôchodkov*</t>
  </si>
  <si>
    <t>Podiel poberateľov dôchodkov na populáciu (%)</t>
  </si>
  <si>
    <t>úhrn*(osoby)</t>
  </si>
  <si>
    <t>muži (%)</t>
  </si>
  <si>
    <t>* Počet poberateľov dôchodkov bez dvojitého načítania</t>
  </si>
  <si>
    <t>: - údaj nie je k dispozícii</t>
  </si>
  <si>
    <t xml:space="preserve">Výdavky na sociálnu ochranu </t>
  </si>
  <si>
    <t>Sociálne dávky</t>
  </si>
  <si>
    <t>Hrubé výdavky (% HDP)</t>
  </si>
  <si>
    <t>% zdanených dávok</t>
  </si>
  <si>
    <t>% dávok, z ktorých sa platia soc. odvody</t>
  </si>
  <si>
    <t>efektívne daňovo-odvodové zaťaženie</t>
  </si>
  <si>
    <t>: - údaj nie je k dispozícii</t>
  </si>
  <si>
    <t>Popis</t>
  </si>
  <si>
    <t>Prioritná os 3 Zamestnanosť</t>
  </si>
  <si>
    <t>Prioritná os 4 Sociálne začlenenie</t>
  </si>
  <si>
    <t>Prioritná os 5 Integrácia marginalizovaných rómskych komunít</t>
  </si>
  <si>
    <t>Kód programu</t>
  </si>
  <si>
    <t>Názov programu</t>
  </si>
  <si>
    <t>Schválený rozpočet</t>
  </si>
  <si>
    <t>Upravený rozpočet</t>
  </si>
  <si>
    <t>07C</t>
  </si>
  <si>
    <t>Sociálna inklúzia</t>
  </si>
  <si>
    <t>07C0A</t>
  </si>
  <si>
    <t>Podpora sociálnych služieb</t>
  </si>
  <si>
    <t>07C0B</t>
  </si>
  <si>
    <t>OP EP pre najodkázanejšie osoby</t>
  </si>
  <si>
    <t>07C0B01</t>
  </si>
  <si>
    <t>07C01</t>
  </si>
  <si>
    <t>Pomoc v hmotnej núdzi</t>
  </si>
  <si>
    <t>07C0101</t>
  </si>
  <si>
    <t>07C0102</t>
  </si>
  <si>
    <t>07C0103</t>
  </si>
  <si>
    <t>07C0104</t>
  </si>
  <si>
    <t>07C0106</t>
  </si>
  <si>
    <t>07C02</t>
  </si>
  <si>
    <t>Podpora rodiny</t>
  </si>
  <si>
    <t>07C0201</t>
  </si>
  <si>
    <t>07C0202</t>
  </si>
  <si>
    <t>07C020A</t>
  </si>
  <si>
    <t>07C020B</t>
  </si>
  <si>
    <t>07C03</t>
  </si>
  <si>
    <t>Kompenzácia sociálnych dôsledkov ŤZP</t>
  </si>
  <si>
    <t>07C04</t>
  </si>
  <si>
    <t>Iniciatívy v oblasti sociálnej inklúzie</t>
  </si>
  <si>
    <t>07C040A</t>
  </si>
  <si>
    <t>07C05</t>
  </si>
  <si>
    <t>Starostlivosť o ohrozené deti</t>
  </si>
  <si>
    <t>07C0502</t>
  </si>
  <si>
    <t>07C0503</t>
  </si>
  <si>
    <t>07C0504</t>
  </si>
  <si>
    <t>07C06</t>
  </si>
  <si>
    <t>Nesystémové dávky sociálneho poistenia</t>
  </si>
  <si>
    <t>07E</t>
  </si>
  <si>
    <t>Tvorba a implementácia politík</t>
  </si>
  <si>
    <t>Riadiaca, koncepčná a výskumná činnosť</t>
  </si>
  <si>
    <t>07E0401</t>
  </si>
  <si>
    <t>07E0402</t>
  </si>
  <si>
    <t>07E0501</t>
  </si>
  <si>
    <t>06G</t>
  </si>
  <si>
    <t>Ľudské zdroje</t>
  </si>
  <si>
    <t>06G04</t>
  </si>
  <si>
    <t>06G0404</t>
  </si>
  <si>
    <t>06G040J</t>
  </si>
  <si>
    <t>06G1S</t>
  </si>
  <si>
    <t>OP Ľudské zdroje 2014 - 2020 - MPSVR SR</t>
  </si>
  <si>
    <t>06G1S01</t>
  </si>
  <si>
    <t>06G1S02</t>
  </si>
  <si>
    <t>06G1S03</t>
  </si>
  <si>
    <t>06G1S04</t>
  </si>
  <si>
    <t>Podprogramy, ktoré kapitola rieši ako účastník medzirezortného programu</t>
  </si>
  <si>
    <t>0EK</t>
  </si>
  <si>
    <t>0EK0H</t>
  </si>
  <si>
    <t>0EK0H01</t>
  </si>
  <si>
    <t>0EK0H02</t>
  </si>
  <si>
    <t>0EK0H03</t>
  </si>
  <si>
    <t>06H09</t>
  </si>
  <si>
    <t>0AR05</t>
  </si>
  <si>
    <t>Výdavky spolu za kapitolu</t>
  </si>
  <si>
    <t>Zdroj údajov</t>
  </si>
  <si>
    <t>Tabuľka 2</t>
  </si>
  <si>
    <t>Tabuľka 10</t>
  </si>
  <si>
    <t>Tabuľka 11</t>
  </si>
  <si>
    <t>Tabuľka 3.1</t>
  </si>
  <si>
    <t>SP</t>
  </si>
  <si>
    <t>Tabuľka 3.2</t>
  </si>
  <si>
    <t>Tabuľka 3.3</t>
  </si>
  <si>
    <t>Tabuľka 3.4</t>
  </si>
  <si>
    <t>Tabuľka 3.5</t>
  </si>
  <si>
    <t>Ročné zhodnotenie typov dôchodkových fondov</t>
  </si>
  <si>
    <t>Asociácia doplnkových dôchodkových spoločností; výpočet MPSVR SR</t>
  </si>
  <si>
    <t>NBS, výpočet: MPSVR SR</t>
  </si>
  <si>
    <t>Prídavok na dieťa</t>
  </si>
  <si>
    <t>Poberatelia, ktorým sa poskytoval prídavok na dieťa podľa počtu detí</t>
  </si>
  <si>
    <t>RSD MIS</t>
  </si>
  <si>
    <t>Počet poberateľov rodičovského príspevku</t>
  </si>
  <si>
    <t>Prehľad počtu poberateľov príspevku na starostlivosť o dieťa podľa poskytovateľa starostlivosti</t>
  </si>
  <si>
    <t>MPSVR SR</t>
  </si>
  <si>
    <t>Podiel členov domácností v systéme pomoci v hmotnej núdzi z počtu obyvateľov v % v jednotlivých regiónoch (ku koncu roka)</t>
  </si>
  <si>
    <t>V(MPSVR SR)12-01</t>
  </si>
  <si>
    <t>Počet platných preukazov</t>
  </si>
  <si>
    <t>MPSVR SR (RSD MIS)</t>
  </si>
  <si>
    <t>Prehľad opakovaných peňažných príspevkov na kompenzáciu</t>
  </si>
  <si>
    <t>Maximálne výšky jednorazových peňažných príspevkov na kompenzáciu</t>
  </si>
  <si>
    <t>Graf 3.15</t>
  </si>
  <si>
    <t>ŠÚ SR – ESSPROS</t>
  </si>
  <si>
    <t>Podiel prioritných osí na celkovej alokácii OP ĽZ</t>
  </si>
  <si>
    <t>RO OP ĽZ</t>
  </si>
  <si>
    <t>Príloha ku kapitole 3 - 1.časť</t>
  </si>
  <si>
    <t>Príloha ku kapitole 3</t>
  </si>
  <si>
    <t>Počet poberateľov dôchodku a výška sólo dôchodkovej dávky podľa pohlavia</t>
  </si>
  <si>
    <t>Štátne dávky týkajúce sa úrazového poistenia</t>
  </si>
  <si>
    <t>Graf 3</t>
  </si>
  <si>
    <t>Graf 4</t>
  </si>
  <si>
    <t>Príloha ku kapitole 3 - 2.časť</t>
  </si>
  <si>
    <t>Prijímatelia sociálnej služby v zariadeniach sociálnych služieb</t>
  </si>
  <si>
    <t>Čerpanie výdavkov kapitoly 22 – MPSVR SR podľa programového rozpočtovania</t>
  </si>
  <si>
    <t>Názov hárku, na ktorom sa tabuľka/graf nachádza</t>
  </si>
  <si>
    <t>Zoznam skratiek</t>
  </si>
  <si>
    <t>AOTP – aktívne opatrenia trhu práce</t>
  </si>
  <si>
    <t>BA – Bratislavský kraj</t>
  </si>
  <si>
    <t>BB – Banskobystrický kraj</t>
  </si>
  <si>
    <t>BPaI – Burza práce a informácií</t>
  </si>
  <si>
    <t>COICOP – klasifikácia individuálnej spotreby podľa spôsobu použitia</t>
  </si>
  <si>
    <t>d. f. – dôchodkový fond</t>
  </si>
  <si>
    <t>DDS, d. d. s. – doplnková dôchodková spoločnosť</t>
  </si>
  <si>
    <t>DI – deinštitucionalizácia</t>
  </si>
  <si>
    <t>DOP – dopytovo-orientovaný projekt</t>
  </si>
  <si>
    <t>DSS, d. s. s. – dôchodková správcovská spoločnosť</t>
  </si>
  <si>
    <t>EHP – Európsky hospodársky priestor</t>
  </si>
  <si>
    <t>EK – Európska komisia</t>
  </si>
  <si>
    <t>ESF – Európsky sociálny fond</t>
  </si>
  <si>
    <t>ESSPROS – Európsky systém jednotných štatistík sociálnej ochrany</t>
  </si>
  <si>
    <t>EÚ – Európska únia</t>
  </si>
  <si>
    <t>EU SILC – štatistické zisťovanie o príjmoch a životných podmienkach domácností (European Union Statistics on Income and Living Conditions)</t>
  </si>
  <si>
    <t>EU15 – prvých 15 členských štátov Európskej únie (Belgicko, Dánsko, Nemecko, Írsko, Grécko, Španielsko, Francúzsko, Taliansko, Luxembursko, Holandsko, Rakúsko, Portugalsko, Fínsko, Švédsko, Veľká Británia)</t>
  </si>
  <si>
    <t>FKNM – finančná kontrola na mieste</t>
  </si>
  <si>
    <t>FO – fyzická osoba</t>
  </si>
  <si>
    <t>HDP – hrubý domáci produkt</t>
  </si>
  <si>
    <t>CHD – chránená dielňa</t>
  </si>
  <si>
    <t>CHP – chránené pracovisko</t>
  </si>
  <si>
    <t>ISTP – Internetový sprievodca trhu práce</t>
  </si>
  <si>
    <t>KE – Košický kraj</t>
  </si>
  <si>
    <t>KZVS – kolektívna zmluva vyššieho stupňa</t>
  </si>
  <si>
    <t>MEN – miera evidovanej nezamestnanosti</t>
  </si>
  <si>
    <t>MF SR – Ministerstvo financií Slovenskej republiky</t>
  </si>
  <si>
    <t>mil. – milión</t>
  </si>
  <si>
    <t>mld. – miliarda</t>
  </si>
  <si>
    <t>MRK – marginalizované rómske komunity</t>
  </si>
  <si>
    <t>NACE, SK NACE Rev. 2 – štatistická klasifikácia ekonomických činností</t>
  </si>
  <si>
    <t>NBS – Národná banka Slovenska</t>
  </si>
  <si>
    <t>NP – národný projekt</t>
  </si>
  <si>
    <t>NR – Nitriansky kraj</t>
  </si>
  <si>
    <t>OMK – Otvorená metóda koordinácie</t>
  </si>
  <si>
    <t>OP ĽZ – Operačný program Ľudské zdroje</t>
  </si>
  <si>
    <t>OPS – odborné poradenské služby</t>
  </si>
  <si>
    <t>OZP – občan so zdravotným postihnutím</t>
  </si>
  <si>
    <t>p. b. – percentuálny bod</t>
  </si>
  <si>
    <t>PM – pracovné miesto</t>
  </si>
  <si>
    <t>PO – Prešovský kraj</t>
  </si>
  <si>
    <t>PP – peňažný príspevok</t>
  </si>
  <si>
    <t xml:space="preserve">RO – riadiaci orgán </t>
  </si>
  <si>
    <t>RPPS – referát poradensko-psychologických služieb</t>
  </si>
  <si>
    <t xml:space="preserve">RSD MIS – riadenie sociálnych dávok – manažérsky informačný systém </t>
  </si>
  <si>
    <t>SOŠ – stredná odborná škola</t>
  </si>
  <si>
    <t>SR – Slovenská republika</t>
  </si>
  <si>
    <t>SŠ – stredná škola</t>
  </si>
  <si>
    <t>SZČO – samostatne zárobkovo činná osoba</t>
  </si>
  <si>
    <t>SŽM – suma životného minima</t>
  </si>
  <si>
    <t>ŠÚ SR – Štatistický úrad Slovenskej republiky</t>
  </si>
  <si>
    <t>tis. – tisíc</t>
  </si>
  <si>
    <t>TN – Trenčiansky kraj</t>
  </si>
  <si>
    <t>TT – Trnavský kraj</t>
  </si>
  <si>
    <t>ŤZP – ťažko zdravotne postihnutý(í)/ ťažké zdravotné postihnutie</t>
  </si>
  <si>
    <t>UoZ – uchádzač o zamestnanie</t>
  </si>
  <si>
    <t>VPM – voľné pracovné miesto</t>
  </si>
  <si>
    <t>VŠ – vysoká škola</t>
  </si>
  <si>
    <t xml:space="preserve">VZPS – výberové zisťovanie pracovných síl </t>
  </si>
  <si>
    <t>WI – intenzita práce (work intensity)</t>
  </si>
  <si>
    <t>Z. z. – Zbierka zákonov</t>
  </si>
  <si>
    <t>ZA – Žilinský kraj</t>
  </si>
  <si>
    <t>ZoZ – záujemca o zamestnanie</t>
  </si>
  <si>
    <t>Infotabuľka:</t>
  </si>
  <si>
    <t>Infotabuľka</t>
  </si>
  <si>
    <t>SP, spracovanie: MPSVR SR</t>
  </si>
  <si>
    <t>RSD MIS, mapový podklad: Úrad geodézie kartografie a katastra SR</t>
  </si>
  <si>
    <t>RSD MIS, ŠÚ SR, mapový podklad: Úrad geodézie kartografie a katastra SR</t>
  </si>
  <si>
    <t>V(MPSVR SR) 5-01</t>
  </si>
  <si>
    <t>RO, ITMS</t>
  </si>
  <si>
    <t>MPSVR SR, Návrh štátneho záverečného účtu</t>
  </si>
  <si>
    <t>mesiac/rok</t>
  </si>
  <si>
    <t>PRÍSPEVKY K DÁVKE V HMOTNEJ NÚDZI</t>
  </si>
  <si>
    <t>PRÍSPEVOK NA BÝVANIE</t>
  </si>
  <si>
    <t>- prvých 6 kalendárnych mesiacov</t>
  </si>
  <si>
    <t>- ďalších 6 kalendárnych mesiacov</t>
  </si>
  <si>
    <t>-  jednočlenná domácnosť</t>
  </si>
  <si>
    <t>0 - 4</t>
  </si>
  <si>
    <t xml:space="preserve">5 - 9 </t>
  </si>
  <si>
    <t>15 - 19</t>
  </si>
  <si>
    <t>20 - 24</t>
  </si>
  <si>
    <t>25 - 29</t>
  </si>
  <si>
    <t>30 - 34</t>
  </si>
  <si>
    <t>35 - 39</t>
  </si>
  <si>
    <t>40 - 44</t>
  </si>
  <si>
    <t>45 - 49</t>
  </si>
  <si>
    <t>50 - 54</t>
  </si>
  <si>
    <t>55 - 59</t>
  </si>
  <si>
    <t>60 a viac</t>
  </si>
  <si>
    <t>10 - 14</t>
  </si>
  <si>
    <t>vek v rokoch</t>
  </si>
  <si>
    <t>Výška ochranného príspevku</t>
  </si>
  <si>
    <t>Aktivačné príspevky spolu</t>
  </si>
  <si>
    <t>Osvojenie (zverené do predosvojiteľskej starostlivosti)</t>
  </si>
  <si>
    <t>*PP na opatrovanie je poskytovaný fyzickej osobe, ktorá opatruje FO s ŤZP</t>
  </si>
  <si>
    <t>Peňažný príspevok na kompenzáciu zvýšených výdavkov</t>
  </si>
  <si>
    <t>– na podporu humanitárnej pomoci (fyzické osoby)</t>
  </si>
  <si>
    <t>Skratka</t>
  </si>
  <si>
    <t>Akciové d.f.</t>
  </si>
  <si>
    <t>Zmiešané d.f.</t>
  </si>
  <si>
    <t>Dlhopisové d.f.</t>
  </si>
  <si>
    <t>Indexové d.f.</t>
  </si>
  <si>
    <t>počet sporiteľov</t>
  </si>
  <si>
    <t>v %</t>
  </si>
  <si>
    <t>Bratislava I</t>
  </si>
  <si>
    <t>Bratislava III</t>
  </si>
  <si>
    <t>Bratislava IV</t>
  </si>
  <si>
    <t>Malacky</t>
  </si>
  <si>
    <t>Pezinok</t>
  </si>
  <si>
    <t>Dunajská Streda</t>
  </si>
  <si>
    <t>Galanta</t>
  </si>
  <si>
    <t>Hlohovec</t>
  </si>
  <si>
    <t>Piešťany</t>
  </si>
  <si>
    <t>Senica</t>
  </si>
  <si>
    <t>Skalica</t>
  </si>
  <si>
    <t>Trnava</t>
  </si>
  <si>
    <t>Bánovce nad Bebravou</t>
  </si>
  <si>
    <t>Myjava</t>
  </si>
  <si>
    <t>Nové Mesto nad Váhom</t>
  </si>
  <si>
    <t>Partizánske</t>
  </si>
  <si>
    <t>Považská Bystrica</t>
  </si>
  <si>
    <t>Prievidza</t>
  </si>
  <si>
    <t>Púchov</t>
  </si>
  <si>
    <t>Trenčín</t>
  </si>
  <si>
    <t>Komárno</t>
  </si>
  <si>
    <t>Levice</t>
  </si>
  <si>
    <t>Nitra</t>
  </si>
  <si>
    <t>Nové Zámky</t>
  </si>
  <si>
    <t>Šaľa</t>
  </si>
  <si>
    <t>Topoľčany</t>
  </si>
  <si>
    <t>Zlaté Moravce</t>
  </si>
  <si>
    <t>Bytča</t>
  </si>
  <si>
    <t>Čadca</t>
  </si>
  <si>
    <t>Dolný Kubín</t>
  </si>
  <si>
    <t>Kysucké Nové Mesto</t>
  </si>
  <si>
    <t>Liptovský Mikuláš</t>
  </si>
  <si>
    <t>Martin</t>
  </si>
  <si>
    <t>Námestovo</t>
  </si>
  <si>
    <t>Ružomberok</t>
  </si>
  <si>
    <t>Turčianske Teplice</t>
  </si>
  <si>
    <t>Tvrdošín</t>
  </si>
  <si>
    <t>Žilina</t>
  </si>
  <si>
    <t>Banská Bystrica</t>
  </si>
  <si>
    <t>Banská Štiavnica</t>
  </si>
  <si>
    <t>Brezno</t>
  </si>
  <si>
    <t>Krupina</t>
  </si>
  <si>
    <t>Lučenec</t>
  </si>
  <si>
    <t>Revúca</t>
  </si>
  <si>
    <t>Rimavská Sobota</t>
  </si>
  <si>
    <t>Veľký Krtíš</t>
  </si>
  <si>
    <t>Zvolen</t>
  </si>
  <si>
    <t>Žarnovica</t>
  </si>
  <si>
    <t>Žiar nad Hronom</t>
  </si>
  <si>
    <t>Bardejov</t>
  </si>
  <si>
    <t>Humenné</t>
  </si>
  <si>
    <t>Kežmarok</t>
  </si>
  <si>
    <t>Levoča</t>
  </si>
  <si>
    <t>Poprad</t>
  </si>
  <si>
    <t>Prešov</t>
  </si>
  <si>
    <t>Sabinov</t>
  </si>
  <si>
    <t>Snina</t>
  </si>
  <si>
    <t>Stará Ľubovňa</t>
  </si>
  <si>
    <t>Stropkov</t>
  </si>
  <si>
    <t>Svidník</t>
  </si>
  <si>
    <t>Vranov nad Topľou</t>
  </si>
  <si>
    <t>Gelnica</t>
  </si>
  <si>
    <t>Košice I</t>
  </si>
  <si>
    <t>Košice II</t>
  </si>
  <si>
    <t>Košice III</t>
  </si>
  <si>
    <t>Košice IV</t>
  </si>
  <si>
    <t>Michalovce</t>
  </si>
  <si>
    <t>Rožňava</t>
  </si>
  <si>
    <t>Sobrance</t>
  </si>
  <si>
    <t>Spišská Nová Ves</t>
  </si>
  <si>
    <t>Trebišov</t>
  </si>
  <si>
    <t>Číselný kód</t>
  </si>
  <si>
    <t>Úplný názov</t>
  </si>
  <si>
    <t>Skrátený názov</t>
  </si>
  <si>
    <t>Značka</t>
  </si>
  <si>
    <t>Okres Bratislava I</t>
  </si>
  <si>
    <t>B1</t>
  </si>
  <si>
    <t>Okres Bratislava II</t>
  </si>
  <si>
    <t>B2</t>
  </si>
  <si>
    <t>Okres Bratislava III</t>
  </si>
  <si>
    <t>B3</t>
  </si>
  <si>
    <t>Okres Bratislava IV</t>
  </si>
  <si>
    <t>B4</t>
  </si>
  <si>
    <t>Okres Bratislava V</t>
  </si>
  <si>
    <t>B5</t>
  </si>
  <si>
    <t>Okres Malacky</t>
  </si>
  <si>
    <t>MA</t>
  </si>
  <si>
    <t>Okres Pezinok</t>
  </si>
  <si>
    <t>PK</t>
  </si>
  <si>
    <t>Okres Senec</t>
  </si>
  <si>
    <t>SC</t>
  </si>
  <si>
    <t>Okres Dunajská Streda</t>
  </si>
  <si>
    <t>DS</t>
  </si>
  <si>
    <t>Okres Galanta</t>
  </si>
  <si>
    <t>GA</t>
  </si>
  <si>
    <t>Okres Hlohovec</t>
  </si>
  <si>
    <t>HC</t>
  </si>
  <si>
    <t>Okres Piešťany</t>
  </si>
  <si>
    <t>PN</t>
  </si>
  <si>
    <t>Okres Senica</t>
  </si>
  <si>
    <t>Okres Skalica</t>
  </si>
  <si>
    <t>Okres Trnava</t>
  </si>
  <si>
    <t>Okres Bánovce nad Bebravou</t>
  </si>
  <si>
    <t>BN</t>
  </si>
  <si>
    <t>Okres Iľava</t>
  </si>
  <si>
    <t>Iľava</t>
  </si>
  <si>
    <t>IL</t>
  </si>
  <si>
    <t>Okres Myjava</t>
  </si>
  <si>
    <t>MY</t>
  </si>
  <si>
    <t>Okres Nové Mesto nad Váhom</t>
  </si>
  <si>
    <t>NM</t>
  </si>
  <si>
    <t>Okres Partizánske</t>
  </si>
  <si>
    <t>PE</t>
  </si>
  <si>
    <t>Okres Považská Bystrica</t>
  </si>
  <si>
    <t>PB</t>
  </si>
  <si>
    <t>Okres Prievidza</t>
  </si>
  <si>
    <t>PD</t>
  </si>
  <si>
    <t>Okres Púchov</t>
  </si>
  <si>
    <t>PU</t>
  </si>
  <si>
    <t>Okres Trenčín</t>
  </si>
  <si>
    <t>Okres Komárno</t>
  </si>
  <si>
    <t>KN</t>
  </si>
  <si>
    <t>Okres Levice</t>
  </si>
  <si>
    <t>Okres Nitra</t>
  </si>
  <si>
    <t>Okres Nové Zámky</t>
  </si>
  <si>
    <t>NZ</t>
  </si>
  <si>
    <t>Okres Šaľa</t>
  </si>
  <si>
    <t>SA</t>
  </si>
  <si>
    <t>Okres Topoľčany</t>
  </si>
  <si>
    <t>TO</t>
  </si>
  <si>
    <t>Okres Zlaté Moravce</t>
  </si>
  <si>
    <t>ZM</t>
  </si>
  <si>
    <t>Okres Bytča</t>
  </si>
  <si>
    <t>BY</t>
  </si>
  <si>
    <t>Okres Čadca</t>
  </si>
  <si>
    <t>CA</t>
  </si>
  <si>
    <t>Okres Dolný Kubín</t>
  </si>
  <si>
    <t>Okres Kysucké Nové Mesto</t>
  </si>
  <si>
    <t>KM</t>
  </si>
  <si>
    <t>Okres Liptovský Mikuláš</t>
  </si>
  <si>
    <t>LM</t>
  </si>
  <si>
    <t>Okres Martin</t>
  </si>
  <si>
    <t>Okres Námestovo</t>
  </si>
  <si>
    <t>NO</t>
  </si>
  <si>
    <t>Okres Ružomberok</t>
  </si>
  <si>
    <t>RK</t>
  </si>
  <si>
    <t>Okres Turčianske Teplice</t>
  </si>
  <si>
    <t>TR</t>
  </si>
  <si>
    <t>Okres Tvrdošín</t>
  </si>
  <si>
    <t>TS</t>
  </si>
  <si>
    <t>Okres Žilina</t>
  </si>
  <si>
    <t>Okres Banská Bystrica</t>
  </si>
  <si>
    <t>Okres Banská Štiavnica</t>
  </si>
  <si>
    <t>BS</t>
  </si>
  <si>
    <t>Okres Brezno</t>
  </si>
  <si>
    <t>BR</t>
  </si>
  <si>
    <t>Okres Detva</t>
  </si>
  <si>
    <t>DT</t>
  </si>
  <si>
    <t>Okres Krupina</t>
  </si>
  <si>
    <t>KÁ</t>
  </si>
  <si>
    <t>Okres Lučenec</t>
  </si>
  <si>
    <t>LC</t>
  </si>
  <si>
    <t>Okres Poltár</t>
  </si>
  <si>
    <t>Okres Revúca</t>
  </si>
  <si>
    <t>RA</t>
  </si>
  <si>
    <t>Okres Rimavská Sobota</t>
  </si>
  <si>
    <t>RS</t>
  </si>
  <si>
    <t>Okres Veľký Krtíš</t>
  </si>
  <si>
    <t>VK</t>
  </si>
  <si>
    <t>Okres Zvolen</t>
  </si>
  <si>
    <t>ZV</t>
  </si>
  <si>
    <t>Okres Žarnovica</t>
  </si>
  <si>
    <t>ZC</t>
  </si>
  <si>
    <t>Okres Žiar nad Hronom</t>
  </si>
  <si>
    <t>ZH</t>
  </si>
  <si>
    <t>Okres Bardejov</t>
  </si>
  <si>
    <t>BJ</t>
  </si>
  <si>
    <t>Okres Humenné</t>
  </si>
  <si>
    <t>HE</t>
  </si>
  <si>
    <t>Okres Kežmarok</t>
  </si>
  <si>
    <t>KK</t>
  </si>
  <si>
    <t>Okres Levoča</t>
  </si>
  <si>
    <t>LE</t>
  </si>
  <si>
    <t>Okres Medzilaborce</t>
  </si>
  <si>
    <t>ML</t>
  </si>
  <si>
    <t>Okres Poprad</t>
  </si>
  <si>
    <t>PP</t>
  </si>
  <si>
    <t>Okres Prešov</t>
  </si>
  <si>
    <t>Okres Sabinov</t>
  </si>
  <si>
    <t>SB</t>
  </si>
  <si>
    <t>Okres Snina</t>
  </si>
  <si>
    <t>SV</t>
  </si>
  <si>
    <t>Okres Stará Ľubovňa</t>
  </si>
  <si>
    <t>SL</t>
  </si>
  <si>
    <t>Okres Stropkov</t>
  </si>
  <si>
    <t>Okres Svidník</t>
  </si>
  <si>
    <t>Okres Vranov nad Topľou</t>
  </si>
  <si>
    <t>VT</t>
  </si>
  <si>
    <t>Okres Gelnica</t>
  </si>
  <si>
    <t>GL</t>
  </si>
  <si>
    <t>Okres Košice I</t>
  </si>
  <si>
    <t>K1</t>
  </si>
  <si>
    <t>Okres Košice II</t>
  </si>
  <si>
    <t>K2</t>
  </si>
  <si>
    <t>Okres Košice III</t>
  </si>
  <si>
    <t>K3</t>
  </si>
  <si>
    <t>Okres Košice IV</t>
  </si>
  <si>
    <t>K4</t>
  </si>
  <si>
    <t>Okres Košice-okolie</t>
  </si>
  <si>
    <t>Košice-okolie</t>
  </si>
  <si>
    <t>KS</t>
  </si>
  <si>
    <t>Okres Michalovce</t>
  </si>
  <si>
    <t>MI</t>
  </si>
  <si>
    <t>Okres Rožňava</t>
  </si>
  <si>
    <t>RV</t>
  </si>
  <si>
    <t>Okres Sobrance</t>
  </si>
  <si>
    <t>SO</t>
  </si>
  <si>
    <t>Okres Spišská Nová Ves</t>
  </si>
  <si>
    <t>SN</t>
  </si>
  <si>
    <t>Okres Trebišov</t>
  </si>
  <si>
    <t>TV</t>
  </si>
  <si>
    <t>Pozn.: Štatistický číselník okresov podľa ŠÚ SR</t>
  </si>
  <si>
    <t>K3.1 Sociálne poistenie</t>
  </si>
  <si>
    <t>3.1.2 Dôchodkové poistenie</t>
  </si>
  <si>
    <t>3.1.4 Garančné poistenie</t>
  </si>
  <si>
    <t>3.2.1 Starobné dôchodkové sporenie</t>
  </si>
  <si>
    <t xml:space="preserve">3.2.2 Doplnkové dôchodkové sporenie </t>
  </si>
  <si>
    <t>K3.2 Dôchodkové sporenie</t>
  </si>
  <si>
    <t>K3.3 Štátna sociálna podpora</t>
  </si>
  <si>
    <t>3.3.1 Prídavok na dieťa</t>
  </si>
  <si>
    <t>3.3.4 Príspevok na starostlivosť o dieťa</t>
  </si>
  <si>
    <t xml:space="preserve">3.4.1 Pomoc v hmotnej núdzi </t>
  </si>
  <si>
    <t>K3.4 Sociálna pomoc</t>
  </si>
  <si>
    <t>3.4.2 Dotácie pre dieťa v hmotnej núdzi</t>
  </si>
  <si>
    <t>3.4.4 Sociálnoprávna ochrana detí a sociálna kuratela</t>
  </si>
  <si>
    <t>K3.4.4 Sociálnopráv. ochrana detí</t>
  </si>
  <si>
    <t>3.4.5 Príspevky na podporu náhradnej starostlivosti</t>
  </si>
  <si>
    <t>3.4.6 Kompenzácia sociálnych dôsledkov ťažkého zdravotného postihnutia</t>
  </si>
  <si>
    <t>K3.4.6 ŤZP a kompenzácie</t>
  </si>
  <si>
    <t>3.4.7 Sociálne služby</t>
  </si>
  <si>
    <t>3.4.9 Európsky integrovaný systém štatistiky sociálnej ochrany (Metodika ESSPROS)</t>
  </si>
  <si>
    <t>K3.4.9 ESSPROS príjmy</t>
  </si>
  <si>
    <t>K3.4.9 ESSPROS výdavky</t>
  </si>
  <si>
    <t>K3.4.9 ESSPROS testované dávky</t>
  </si>
  <si>
    <t>K3.4.9 ESSPROS dôchodky</t>
  </si>
  <si>
    <t>3.5 Európsky sociálny fond a Európsky fond regionálneho rozvoja</t>
  </si>
  <si>
    <t>K3.5 ESF a EFRO</t>
  </si>
  <si>
    <t>Príloha ku kapitole 3 - 3.časť</t>
  </si>
  <si>
    <t>Kapitola 3 Sociálna ochrana</t>
  </si>
  <si>
    <t>NN Tatry - Sympatia, d.d.s., a.s.</t>
  </si>
  <si>
    <t xml:space="preserve">c) opatruje jednu FO s ŤZP, ktorá je viac ako 20 hodín týždenne v zariadení </t>
  </si>
  <si>
    <t>– prevádzku osobného motorového vozidla</t>
  </si>
  <si>
    <t>– starostlivosť o psa so špeciálnym výcvikom</t>
  </si>
  <si>
    <t>Sociálne príspevky zamestnávateľov a chránených osôb</t>
  </si>
  <si>
    <t>Krajina</t>
  </si>
  <si>
    <t>Počet priznaných AP</t>
  </si>
  <si>
    <t>Roky</t>
  </si>
  <si>
    <t>Nie sú v systéme PHN</t>
  </si>
  <si>
    <t>Sú v systéme PHN</t>
  </si>
  <si>
    <t>osobitný príspevok v %</t>
  </si>
  <si>
    <t>osobitný príspevok - počet</t>
  </si>
  <si>
    <t xml:space="preserve"> - Sociálne začlenenie najodkázanejších osôb</t>
  </si>
  <si>
    <t xml:space="preserve"> - Dávka v hmotnej núdzi</t>
  </si>
  <si>
    <t xml:space="preserve"> - Dotácia na výkon osobitného príjemcu</t>
  </si>
  <si>
    <t xml:space="preserve"> - Dotácia na školské potreby pre dieťa v hmotnej núdzi</t>
  </si>
  <si>
    <t xml:space="preserve"> - Náhradné výživné</t>
  </si>
  <si>
    <t xml:space="preserve"> - Prídavok na dieťa</t>
  </si>
  <si>
    <t xml:space="preserve"> - Rodičovský príspevok</t>
  </si>
  <si>
    <t xml:space="preserve"> - Príspevok na starostlivosť o dieťa</t>
  </si>
  <si>
    <t xml:space="preserve"> - Ostatné iniciatívy</t>
  </si>
  <si>
    <t xml:space="preserve"> - Prevencia a sanácia (MVO)</t>
  </si>
  <si>
    <t xml:space="preserve"> - Aparát ministerstva</t>
  </si>
  <si>
    <t xml:space="preserve"> - Špecializovaná štátna správa</t>
  </si>
  <si>
    <t xml:space="preserve"> - Ostatná štátna správa</t>
  </si>
  <si>
    <t>Implementácia projektov ESF</t>
  </si>
  <si>
    <t xml:space="preserve"> - Individuálna štátna pomoc</t>
  </si>
  <si>
    <t xml:space="preserve"> - Zamestnanosť</t>
  </si>
  <si>
    <t xml:space="preserve"> - Sociálne začlenenie</t>
  </si>
  <si>
    <t xml:space="preserve"> - Technická pomoc</t>
  </si>
  <si>
    <t xml:space="preserve"> - Iniciatíva na podporu zamestnanosti mladých</t>
  </si>
  <si>
    <t>MPSVR SR - Protidrogová politika</t>
  </si>
  <si>
    <t>neverejní poskytovatelia</t>
  </si>
  <si>
    <t>Zdroj: Vybrané údaje ŠÚ SR – Zariadenia sociálnych služieb v SR</t>
  </si>
  <si>
    <t>domov sociálnych služieb</t>
  </si>
  <si>
    <t xml:space="preserve">domov sociálnych služieb </t>
  </si>
  <si>
    <t>0 - 18 rokov</t>
  </si>
  <si>
    <t>19 - 39 rokov</t>
  </si>
  <si>
    <t>Veková skupina</t>
  </si>
  <si>
    <t>Počet príjmateľov</t>
  </si>
  <si>
    <t>verejní poskytovatelia /obce</t>
  </si>
  <si>
    <t>Počet prijímateľov opatrovateľskej služby</t>
  </si>
  <si>
    <t>I.</t>
  </si>
  <si>
    <t>počet prijímateľov</t>
  </si>
  <si>
    <t>stupeň odkázanosti</t>
  </si>
  <si>
    <t>Vybrané údaje ŠÚ SR – Zariadenia sociálnych služieb v SR</t>
  </si>
  <si>
    <t>V(MPSVR SR) 10- 01</t>
  </si>
  <si>
    <t>V(MPSVR SR) 11-01 a V(MPSVR SR) 07-01</t>
  </si>
  <si>
    <t>Vybrané údaje ŠÚ SR – Zariadenia sociálnych služieb v SR a V(MPSVR SR) 11-01</t>
  </si>
  <si>
    <t>V(MPSVR SR) 10-01, V(MPSVR SR) 11-01 a V(MPSVR SR) 07-01</t>
  </si>
  <si>
    <t xml:space="preserve">Prijímatelia opatrovateľskej služby </t>
  </si>
  <si>
    <t>Zamestnanci opatrovateľskej služby</t>
  </si>
  <si>
    <t>Počet prijímateľov vybraných druhov sociálnych služieb podľa formy poskytovateľa</t>
  </si>
  <si>
    <t>Vývoj OPIO sociálnych služieb</t>
  </si>
  <si>
    <t xml:space="preserve">Celkové výdavky na OPIO sociálne služby </t>
  </si>
  <si>
    <t>Zamestnanci OPIO sociálnych služieb</t>
  </si>
  <si>
    <t>Štruktúra prijímateľov OPIO sociálnych služieb podľa stupňa odkázanosti</t>
  </si>
  <si>
    <t>telesné</t>
  </si>
  <si>
    <t>netelesné</t>
  </si>
  <si>
    <t>Zariadenie pre seniorov</t>
  </si>
  <si>
    <t>Domov sociálnych služieb</t>
  </si>
  <si>
    <t>Dohľady členené podľa druhu sociálnej služby</t>
  </si>
  <si>
    <t>d.d.f. – doplnkový dôchodkový fond</t>
  </si>
  <si>
    <t>EU28 – 28 členských krajín Európskej únie (Belgicko (BE), Bulharsko (BG), Česká republika (CZ), Dánsko (DK), Nemecko (DE), Estónsko (EE), Írsko (IE), Grécko (GR), Španielsko (ES), Francúzsko (FR), Chorvátsko (HR), Taliansko (IT), Cyprus (CY), Lotyšsko (LV), Litva (LT), Luxembursko (LU), Maďarsko (HU), Malta (MT), Holandsko (NL), Rakúsko (AT), Poľsko (PL), Portugalsko (PT), Rumunsko (RO), Slovinsko (SI), Slovensko (SK), Fínsko (FI), Švédsko (SE), Veľká Británia (GB))</t>
  </si>
  <si>
    <t>NEET – mladí ľudia vo veku 15 – 24 rokov, ktorí nechodia do školy, nepracujú ani sa nezúčastňujú odbornej prípravy (not in employment, education or training)</t>
  </si>
  <si>
    <t>PIAAC - program medzinárodného hodnotenia kompetencií dospelých (Programme for the International Assessment of Adult Competencies)</t>
  </si>
  <si>
    <t>PISA - program medzinárodného testovania žiakov (Programme for International Student Assessment)</t>
  </si>
  <si>
    <t xml:space="preserve">PPS – parita (štandard) kúpnej sily (purchasing power standard) </t>
  </si>
  <si>
    <t>ŠVVP - špeciálne výchovno-vzdelávacie potreby</t>
  </si>
  <si>
    <t>ZŠ – základná škola</t>
  </si>
  <si>
    <t>Priemerná výška dôchodku* v €</t>
  </si>
  <si>
    <t>Dlhopisové g.d.f.</t>
  </si>
  <si>
    <t>Počet účastníkov v poriacej fáze</t>
  </si>
  <si>
    <t>Porovnanie rozdelenia majetku v dôchodkových fondoch za všetky DSS</t>
  </si>
  <si>
    <t xml:space="preserve">Graf 3.1 </t>
  </si>
  <si>
    <t>Priemerný mesačný počet poberateľov prídavku na dieťa</t>
  </si>
  <si>
    <t>Priemerný mesačný počet nezaopatrených detí</t>
  </si>
  <si>
    <t>Počet poberateľov</t>
  </si>
  <si>
    <t>Počet poberateľov zvýšeného príspevku</t>
  </si>
  <si>
    <t>Okresy, v ktorých sa príspevok na starostlivosť o dieťa využíval najviac a najmenej</t>
  </si>
  <si>
    <t>DÁVKA V HMOTNEJ NÚDZI:</t>
  </si>
  <si>
    <t>Poskytnuté finančné prostriedky celkom v eur</t>
  </si>
  <si>
    <t>Priemerná výška dávky a príspevkov k dávke v eur</t>
  </si>
  <si>
    <t xml:space="preserve">Graf 3.6 </t>
  </si>
  <si>
    <t>RSD MIS, ŠÚ SR</t>
  </si>
  <si>
    <t xml:space="preserve">Tabuľka 3.21 </t>
  </si>
  <si>
    <t>SPOLU: Preukaz fyzickej osoby s ťažkým zdravotným postihnutím bez/so sprievodcom</t>
  </si>
  <si>
    <t xml:space="preserve">d) opatruje dve alebo viaceré FO s ŤZP, ktoré sú viac ako 20 hodín týždenne v zariadení </t>
  </si>
  <si>
    <t xml:space="preserve">e) opatruje FO s ŤZP, ktorá je v zariadení viac ako 20 hodín týždenne a súčasne opatruje aj druhú FO s ŤZP, ktorá nie je v zariadení alebo je v zariadení najviac 20 hodín týždenne </t>
  </si>
  <si>
    <t>8 630,42</t>
  </si>
  <si>
    <t>4 979,09</t>
  </si>
  <si>
    <t>6 638,79</t>
  </si>
  <si>
    <t>8 298,48</t>
  </si>
  <si>
    <t>– na diétne stravovanie</t>
  </si>
  <si>
    <t>Prehľad vývoja počtu poberateľov a čerpania finančných prostriedkov na peňažné príspevky na kompenzáciu ŤZP</t>
  </si>
  <si>
    <t xml:space="preserve">Graf 3.22 </t>
  </si>
  <si>
    <t xml:space="preserve">Graf 3.23 </t>
  </si>
  <si>
    <t xml:space="preserve">Tabuľka 3.32 </t>
  </si>
  <si>
    <t xml:space="preserve">Tabuľka 3.33 </t>
  </si>
  <si>
    <t>Eurostat – ESSPROS</t>
  </si>
  <si>
    <t>ŠÚ SR  – ESSPROS</t>
  </si>
  <si>
    <t>% zo všetkých dávok</t>
  </si>
  <si>
    <t>v tis. €</t>
  </si>
  <si>
    <t>Mapový podklad  Úrad geodézie, kartografie a katastra Slovenskej republiky</t>
  </si>
  <si>
    <t>Zdroj: RSD MIS, ŠÚSR</t>
  </si>
  <si>
    <t>Čerpané finančné prostriedky</t>
  </si>
  <si>
    <t>Fyzické týranie</t>
  </si>
  <si>
    <t>Psychické týranie</t>
  </si>
  <si>
    <t>Druh sociálnej služby</t>
  </si>
  <si>
    <t>Z toho</t>
  </si>
  <si>
    <t>Integračné centrum</t>
  </si>
  <si>
    <t>Nocľaháreň</t>
  </si>
  <si>
    <t>Útulok</t>
  </si>
  <si>
    <t>Nízkoprahová sociálna služba pre deti a rodinu</t>
  </si>
  <si>
    <t>Pomoc pri osobnej starostlivosti o dieťa</t>
  </si>
  <si>
    <t>Zariadenie dočasnej starostlivosti o deti</t>
  </si>
  <si>
    <t>Zariadenie starostlivosti o deti do troch rokov</t>
  </si>
  <si>
    <t>Zariadenie podporovaného bývania</t>
  </si>
  <si>
    <t>Zariadenie opatrovateľskej služby</t>
  </si>
  <si>
    <t>Rehabilitačné stredisko</t>
  </si>
  <si>
    <t>Denný stacionár</t>
  </si>
  <si>
    <t>Prepravná služba</t>
  </si>
  <si>
    <t>Sprievodcovská a predčitateľská služba</t>
  </si>
  <si>
    <t>Tlmočnícka služba</t>
  </si>
  <si>
    <t>Sprostredkovanie tlmočníckej služby</t>
  </si>
  <si>
    <t>Sprostredkovanie osobnej asistencie</t>
  </si>
  <si>
    <t>Požičiavanie pomôcok</t>
  </si>
  <si>
    <t>Monitorovanie a signalizácia potreby pomoci</t>
  </si>
  <si>
    <t>Denné centrum</t>
  </si>
  <si>
    <t>Podpora samostatného bývania</t>
  </si>
  <si>
    <t>Jedáleň</t>
  </si>
  <si>
    <t>Práčovňa</t>
  </si>
  <si>
    <t>Stredisko osobnej hygieny</t>
  </si>
  <si>
    <t>Ročný výkaz o vykonávaní poradensko-psychologických služieb</t>
  </si>
  <si>
    <t>Centrálny register sociálnych služieb</t>
  </si>
  <si>
    <t>Tabuľka 37</t>
  </si>
  <si>
    <t>Tabuľka 38</t>
  </si>
  <si>
    <t>Príloha ku kapitole 3 - 4.časť</t>
  </si>
  <si>
    <t>3.1 Sociálne poistenie</t>
  </si>
  <si>
    <t>starobný vyplácaný v súbehu s vdovským (ženy)</t>
  </si>
  <si>
    <t>starobný vyplácaný v súbehu s vdoveckým (muži)</t>
  </si>
  <si>
    <t>predčasný starobný vyplácaný v súbehu s vdovským (ženy)</t>
  </si>
  <si>
    <t>predčasný starobný vyplácaný v súbehu s vdoveckým (muži)</t>
  </si>
  <si>
    <t>invalidný vyplácaný v súbehu s vdovským (ženy)</t>
  </si>
  <si>
    <t>invalidný vyplácaný v súbehu s vdoveckým (muži)</t>
  </si>
  <si>
    <t xml:space="preserve">Podiel majetku </t>
  </si>
  <si>
    <r>
      <t>v %</t>
    </r>
    <r>
      <rPr>
        <sz val="8"/>
        <color theme="1"/>
        <rFont val="Arial Narrow"/>
        <family val="2"/>
        <charset val="238"/>
      </rPr>
      <t> </t>
    </r>
  </si>
  <si>
    <t>Ročné zhodnotenie doplnkových dôchodkových fondov</t>
  </si>
  <si>
    <t>dôchodcov</t>
  </si>
  <si>
    <t>-</t>
  </si>
  <si>
    <t xml:space="preserve">Starobný </t>
  </si>
  <si>
    <t>Počet poberateľov dôchodku : muži a ženy spolu</t>
  </si>
  <si>
    <t>265,1 – 325</t>
  </si>
  <si>
    <t>325,1 – 425</t>
  </si>
  <si>
    <t>425,1 – 530</t>
  </si>
  <si>
    <t>530,1 – 665</t>
  </si>
  <si>
    <t>DSS</t>
  </si>
  <si>
    <t>Fond</t>
  </si>
  <si>
    <t>GARANT dlhopisový garantovaný d.f.</t>
  </si>
  <si>
    <t>NN, d.s.s., a.s.</t>
  </si>
  <si>
    <t>VÚB Generali, d.s.s., a.s.</t>
  </si>
  <si>
    <t>KLASIK dlhopisový garantovaný d.f.</t>
  </si>
  <si>
    <t>PROGRES akciový negarantovaný d.f.</t>
  </si>
  <si>
    <t>Dynamika akciový negarantovaný d.f.</t>
  </si>
  <si>
    <t>PROFIT akciový negarantovaný d.f.</t>
  </si>
  <si>
    <t>INDEX indexový negarantovaný d.f.</t>
  </si>
  <si>
    <t>Harmónia zmiešaný negarantovaný d.f.</t>
  </si>
  <si>
    <t>Zdroj: Asociácia dôchodkových správcovských spoločností</t>
  </si>
  <si>
    <t>Globálny akciový d.d.f.</t>
  </si>
  <si>
    <t>Indexový globálny d.d.f.</t>
  </si>
  <si>
    <t>Konzervatívny príspevkový d.d.f.</t>
  </si>
  <si>
    <t>Vyvážený príspevkový d.d.f.</t>
  </si>
  <si>
    <t>Rastový príspevkový d.d.f.</t>
  </si>
  <si>
    <t>Indexový príspevkový d.d.f.</t>
  </si>
  <si>
    <t>Stabilita príspevkový d.d.f.</t>
  </si>
  <si>
    <t>Stabilita akciový príspevkový d.d.f.</t>
  </si>
  <si>
    <t>Úhrn peňažných príspevkov na úpravu garáže v období siedmich rokov</t>
  </si>
  <si>
    <t>– na kúpu druhého mechanického vozíka</t>
  </si>
  <si>
    <t>– na kúpu druhého elektrického vozíka je</t>
  </si>
  <si>
    <t>– na kúpu druhého načúvacieho aparátu je</t>
  </si>
  <si>
    <t>– na kúpu osobného motorového vozidla s automatickou prevodovkou</t>
  </si>
  <si>
    <t>zariadenie opatrovateľskej služby</t>
  </si>
  <si>
    <t>zriadení vyšším územným celkom</t>
  </si>
  <si>
    <t>zriadení obcou</t>
  </si>
  <si>
    <t>Sociálne poradentvo a rehabilitácia</t>
  </si>
  <si>
    <t>Služby krízovej intervencie</t>
  </si>
  <si>
    <t>Služby pre osoby s ŤZP a nepriaz. zdr. stavom</t>
  </si>
  <si>
    <t xml:space="preserve">Služby IKT a podporné služby </t>
  </si>
  <si>
    <t>terénna služba krízovej intervencie</t>
  </si>
  <si>
    <t>pobytová</t>
  </si>
  <si>
    <t>ambulantná</t>
  </si>
  <si>
    <t>1 - Vzdelávanie</t>
  </si>
  <si>
    <t>2 - Iniciatíva na podporu zamestnanosti mladých ľudí</t>
  </si>
  <si>
    <t>3 - Zamestnanosť</t>
  </si>
  <si>
    <t>4 - Sociálne začlenenie</t>
  </si>
  <si>
    <t>5 - Integrácia marginalizovaných rómskych komunít</t>
  </si>
  <si>
    <t>6 - Technická vybavenosť v obciach s prítomnosťou MRK</t>
  </si>
  <si>
    <t>7 - Technická pomoc</t>
  </si>
  <si>
    <t>EÚ zdroje</t>
  </si>
  <si>
    <t>do 6 rokov</t>
  </si>
  <si>
    <t>do 15 rokov</t>
  </si>
  <si>
    <t>do 18 rokov</t>
  </si>
  <si>
    <t>Centrá pre deti a rodiny (program)</t>
  </si>
  <si>
    <t>Centrá pre deti a rodiny (špecializovaný program)</t>
  </si>
  <si>
    <t>Centrá pre deti a rodiny (resocializačný program)</t>
  </si>
  <si>
    <t xml:space="preserve">Liečebno-výchovné sanatoria </t>
  </si>
  <si>
    <t>NO, VO, ÚS</t>
  </si>
  <si>
    <t>Profesionálne náhradné rodiny</t>
  </si>
  <si>
    <t>v profesionálnej náhradnej rodine</t>
  </si>
  <si>
    <t>Kapacita</t>
  </si>
  <si>
    <t>Sociálna rehabilitácia</t>
  </si>
  <si>
    <t>Služby krízovej intervencie (z toho)</t>
  </si>
  <si>
    <t>Komunitné centrum</t>
  </si>
  <si>
    <t>Zariadenie núdzového bývania</t>
  </si>
  <si>
    <t>Služby na podporu rodiny s deťmi (z toho)</t>
  </si>
  <si>
    <t>Služby pre osoby s ŤZP a nepriaz. zdr. stavom (z toho)</t>
  </si>
  <si>
    <t>osoby v dôchodkovom veku</t>
  </si>
  <si>
    <t>diabetici</t>
  </si>
  <si>
    <t>s psychotickou liečbou</t>
  </si>
  <si>
    <t>užívajúci antidepresíva</t>
  </si>
  <si>
    <t>opatrovaní na lôžku</t>
  </si>
  <si>
    <t>pozbavení spôsobilosti na právne úkony (a s obmedz. spôsobilosťou)</t>
  </si>
  <si>
    <t>cudzinci</t>
  </si>
  <si>
    <t>Druh výzvy</t>
  </si>
  <si>
    <t>Vyhlasovateľ výzvy</t>
  </si>
  <si>
    <t>Priame vyzvanie</t>
  </si>
  <si>
    <t>ESF</t>
  </si>
  <si>
    <t>Riadiaci orgán OP Ľudské zdroje</t>
  </si>
  <si>
    <t xml:space="preserve"> - Štátom platené poistné</t>
  </si>
  <si>
    <t>07C020D</t>
  </si>
  <si>
    <t xml:space="preserve"> - Štátne centrá pre deti a rodiny</t>
  </si>
  <si>
    <t xml:space="preserve"> - Neštátne centrá pre deti a rodiny</t>
  </si>
  <si>
    <t>0EK0H04</t>
  </si>
  <si>
    <t xml:space="preserve"> - IS Riadenie Sociálnych Dávok</t>
  </si>
  <si>
    <t>0EK0H05</t>
  </si>
  <si>
    <t xml:space="preserve"> - IS KIDS</t>
  </si>
  <si>
    <t>0EK0H06</t>
  </si>
  <si>
    <t xml:space="preserve"> - Informačný Systém Služieb Zamestnanosti</t>
  </si>
  <si>
    <t xml:space="preserve">- pre člena domácnosti podľa § 7 ods. 2 písm. a) až c), f) až h) </t>
  </si>
  <si>
    <t>- pre člena domácnosti podľa § 12 ods. 3 písm. a) – príjem zo závislej činnosti najmenej vo výške mesačnej minimálnej mzdy</t>
  </si>
  <si>
    <t>OCHRANNÝ PRÍSPEVOK</t>
  </si>
  <si>
    <t>Uchádzači o zamestnanie</t>
  </si>
  <si>
    <t>Žiadateľ</t>
  </si>
  <si>
    <t>Ústredie práce, sociálnych vecí a rodiny</t>
  </si>
  <si>
    <t>a. s. – akciová spoločnosť</t>
  </si>
  <si>
    <t>b. c. – bežné ceny</t>
  </si>
  <si>
    <t>EA19 – krajiny Európskej únie platiace v roku 2019 menou euro (Belgicko, Nemecko, Estónsko, Grécko, Španielsko, Francúzsko, Írsko, Taliansko, Lotyšsko, Litva, Luxembursko, Holandsko, Rakúsko, Portugalsko, Fínsko, Cyprus, Malta, Slovinsko, Slovensko)</t>
  </si>
  <si>
    <t>EŠIF – Európske štrukturálne a investičné fondy</t>
  </si>
  <si>
    <t>CHzP – choroba z povolania a/alebo profesionálna otrava</t>
  </si>
  <si>
    <t>IaPS – informačné a poradenské služby</t>
  </si>
  <si>
    <t>ISCP – Informačný systém o cene práce</t>
  </si>
  <si>
    <t>ITMS – IT monitorovací systém pre štrukturálne fondy a Kohézny fond</t>
  </si>
  <si>
    <t>IZM – Iniciatíva na podporu zamestnanosti mladých ľudí</t>
  </si>
  <si>
    <t>KIDS – informačný systém pre sociálnoprávnu ochranu detí a sociálnu kuratelu</t>
  </si>
  <si>
    <t>KMC – Koordinačno-metodické centrum pre rodovo podmienené a domáce násilie</t>
  </si>
  <si>
    <t>MPSVR SR – Ministerstvo práce, sociálnych vecí a rodiny SR ; ministerstvo</t>
  </si>
  <si>
    <t>MRŽaM– mzdový rozdiel žien a mužov</t>
  </si>
  <si>
    <t>s. c. – stále ceny</t>
  </si>
  <si>
    <t>SK ISCO-08 – štatistická klasifikácia zamestnaní, verzia 2016</t>
  </si>
  <si>
    <t>SPODaSK – sociálnoprávna ochrana detí a sociálna kuratela</t>
  </si>
  <si>
    <t xml:space="preserve">Správa – Správa o sociálnej situácii obyvateľstva Slovenskej republiky </t>
  </si>
  <si>
    <t>SPÚ – závažný pracovný úraz s následkom smrti</t>
  </si>
  <si>
    <t>ÚPSVR, Ústredie – Ústredie práce, sociálnych vecí a rodiny</t>
  </si>
  <si>
    <t xml:space="preserve">úrad PSVR – úrad práce, sociálnych vecí a rodiny </t>
  </si>
  <si>
    <t>VzPrTP – vzdelávanie a príprava pre trh práce</t>
  </si>
  <si>
    <t>ZUoZ - znevýhodnený uchádzač o zamestnanie</t>
  </si>
  <si>
    <r>
      <t>PP na osobnú asistenciu</t>
    </r>
    <r>
      <rPr>
        <sz val="11"/>
        <rFont val="Arial Narrow"/>
        <family val="2"/>
        <charset val="238"/>
      </rPr>
      <t xml:space="preserve"> – sadzba na jednu hodinu </t>
    </r>
  </si>
  <si>
    <r>
      <t>PP na kompenzáciu zvýšených výdavkov</t>
    </r>
    <r>
      <rPr>
        <sz val="11"/>
        <rFont val="Arial Narrow"/>
        <family val="2"/>
        <charset val="238"/>
      </rPr>
      <t>:</t>
    </r>
  </si>
  <si>
    <r>
      <t>-</t>
    </r>
    <r>
      <rPr>
        <sz val="7"/>
        <rFont val="Times New Roman"/>
        <family val="1"/>
        <charset val="238"/>
      </rPr>
      <t xml:space="preserve">          </t>
    </r>
    <r>
      <rPr>
        <b/>
        <sz val="11"/>
        <rFont val="Arial Narrow"/>
        <family val="2"/>
        <charset val="238"/>
      </rPr>
      <t>na diétne stravovanie</t>
    </r>
  </si>
  <si>
    <r>
      <t>-</t>
    </r>
    <r>
      <rPr>
        <sz val="7"/>
        <rFont val="Times New Roman"/>
        <family val="1"/>
        <charset val="238"/>
      </rPr>
      <t xml:space="preserve">          </t>
    </r>
    <r>
      <rPr>
        <b/>
        <sz val="11"/>
        <rFont val="Arial Narrow"/>
        <family val="2"/>
        <charset val="238"/>
      </rPr>
      <t>hygienu alebo opotrebovanie šatstva, bielizne, obuvi a bytového zariadenia</t>
    </r>
  </si>
  <si>
    <r>
      <t>-</t>
    </r>
    <r>
      <rPr>
        <sz val="7"/>
        <rFont val="Times New Roman"/>
        <family val="1"/>
        <charset val="238"/>
      </rPr>
      <t xml:space="preserve">          </t>
    </r>
    <r>
      <rPr>
        <b/>
        <sz val="11"/>
        <rFont val="Arial Narrow"/>
        <family val="2"/>
        <charset val="238"/>
      </rPr>
      <t>zabezpečenie prevádzky osobného motorového vozidla</t>
    </r>
  </si>
  <si>
    <r>
      <t>-</t>
    </r>
    <r>
      <rPr>
        <sz val="7"/>
        <rFont val="Times New Roman"/>
        <family val="1"/>
        <charset val="238"/>
      </rPr>
      <t xml:space="preserve">          </t>
    </r>
    <r>
      <rPr>
        <b/>
        <sz val="11"/>
        <rFont val="Arial Narrow"/>
        <family val="2"/>
        <charset val="238"/>
      </rPr>
      <t>starostlivosť o psa so špeciálnym výcvikom</t>
    </r>
  </si>
  <si>
    <r>
      <t>PP na opatrovanie</t>
    </r>
    <r>
      <rPr>
        <sz val="11"/>
        <rFont val="Arial Narrow"/>
        <family val="2"/>
        <charset val="238"/>
      </rPr>
      <t>:</t>
    </r>
  </si>
  <si>
    <r>
      <t>-</t>
    </r>
    <r>
      <rPr>
        <sz val="7"/>
        <rFont val="Times New Roman"/>
        <family val="1"/>
        <charset val="238"/>
      </rPr>
      <t xml:space="preserve">          </t>
    </r>
    <r>
      <rPr>
        <b/>
        <sz val="11"/>
        <rFont val="Arial Narrow"/>
        <family val="2"/>
        <charset val="238"/>
      </rPr>
      <t>FO</t>
    </r>
    <r>
      <rPr>
        <b/>
        <vertAlign val="superscript"/>
        <sz val="11"/>
        <rFont val="Arial Narrow"/>
        <family val="2"/>
        <charset val="238"/>
      </rPr>
      <t xml:space="preserve"> </t>
    </r>
    <r>
      <rPr>
        <b/>
        <sz val="11"/>
        <rFont val="Arial Narrow"/>
        <family val="2"/>
        <charset val="238"/>
      </rPr>
      <t>(opatrovateľ) nepoberá niektorú zo zákonom ustanovených dôchodkových dávok:</t>
    </r>
  </si>
  <si>
    <r>
      <t>-</t>
    </r>
    <r>
      <rPr>
        <sz val="7"/>
        <rFont val="Times New Roman"/>
        <family val="1"/>
        <charset val="238"/>
      </rPr>
      <t xml:space="preserve">          </t>
    </r>
    <r>
      <rPr>
        <b/>
        <sz val="11"/>
        <rFont val="Arial Narrow"/>
        <family val="2"/>
        <charset val="238"/>
      </rPr>
      <t>FO (opatrovateľ) poberá niektorú zo zákonom ustanovených dôchodkových dávok</t>
    </r>
  </si>
  <si>
    <t>Zdroj: ŠÚ SR  – ESSPROS</t>
  </si>
  <si>
    <t>ŠR SR * zdroj</t>
  </si>
  <si>
    <t>ženy (%)</t>
  </si>
  <si>
    <t>Tabuľka 3.9</t>
  </si>
  <si>
    <t>Tabuľka 3.10</t>
  </si>
  <si>
    <t>Tabuľka 3.11</t>
  </si>
  <si>
    <t>Tabuľka 3.12</t>
  </si>
  <si>
    <t>Tabuľka 3.13</t>
  </si>
  <si>
    <t>Tabuľka 3.14</t>
  </si>
  <si>
    <t>Tabuľka 3.15</t>
  </si>
  <si>
    <t>Tabuľka 3.16</t>
  </si>
  <si>
    <t xml:space="preserve">Tabuľka 3.19 </t>
  </si>
  <si>
    <t>Graf 3.10</t>
  </si>
  <si>
    <t>Graf 3.16</t>
  </si>
  <si>
    <t>Graf 3.17</t>
  </si>
  <si>
    <t>Tabuľka 3.25</t>
  </si>
  <si>
    <t>Tabuľka 3.26</t>
  </si>
  <si>
    <t>Tabuľka 3.27</t>
  </si>
  <si>
    <t>Tabuľka 3.28</t>
  </si>
  <si>
    <t>Tabuľka 3.29</t>
  </si>
  <si>
    <t>Graf 3.20</t>
  </si>
  <si>
    <t>K3.4.7+K3.4.8 Sociálne služby a dotácie</t>
  </si>
  <si>
    <t>Graf 3.24</t>
  </si>
  <si>
    <t>Poskytovatelia sociálnych služieb podľa typu poskytovateľa a sociálnych služieb</t>
  </si>
  <si>
    <t>Graf 3.26</t>
  </si>
  <si>
    <t>Veková štruktúra príjmateľov sociálnej služby v OPIO zariadeniach</t>
  </si>
  <si>
    <t>Graf 3.27</t>
  </si>
  <si>
    <t>Graf 3.28</t>
  </si>
  <si>
    <t>Graf 3.29</t>
  </si>
  <si>
    <t>Graf 3.30</t>
  </si>
  <si>
    <t>Graf 3.31</t>
  </si>
  <si>
    <t>Graf 3.32</t>
  </si>
  <si>
    <t>Graf 3.33</t>
  </si>
  <si>
    <t>Graf 3.34</t>
  </si>
  <si>
    <t>Graf 3.35</t>
  </si>
  <si>
    <t>Graf 3.36</t>
  </si>
  <si>
    <t xml:space="preserve">Tabuľka 3.34 </t>
  </si>
  <si>
    <t xml:space="preserve">Eurostat – ESSPROS </t>
  </si>
  <si>
    <t>Graf 3.38</t>
  </si>
  <si>
    <t>Graf 3.39</t>
  </si>
  <si>
    <t>Graf 3.40</t>
  </si>
  <si>
    <t>Graf 3.41</t>
  </si>
  <si>
    <t>Graf 3.42</t>
  </si>
  <si>
    <t>Graf 3.43</t>
  </si>
  <si>
    <t>Tabuľka 3.36</t>
  </si>
  <si>
    <t>Tabuľka 12</t>
  </si>
  <si>
    <t>Tabuľka 13</t>
  </si>
  <si>
    <t>Tabuľka 14</t>
  </si>
  <si>
    <t>Tabuľka 15</t>
  </si>
  <si>
    <t>Tabuľka 16</t>
  </si>
  <si>
    <t>Tabuľka 17</t>
  </si>
  <si>
    <t>Tabuľka 18</t>
  </si>
  <si>
    <t>Tabuľka 19</t>
  </si>
  <si>
    <t>Tabuľka 20</t>
  </si>
  <si>
    <t>Tabuľka 21</t>
  </si>
  <si>
    <t>Tabuľka 22</t>
  </si>
  <si>
    <t>Tabuľka 23</t>
  </si>
  <si>
    <t>Tabuľka 24</t>
  </si>
  <si>
    <t>Tabuľka 25</t>
  </si>
  <si>
    <t>Tabuľka 26</t>
  </si>
  <si>
    <t>Tabuľka 27</t>
  </si>
  <si>
    <t>Tabuľka 28</t>
  </si>
  <si>
    <t>Tabuľka 29</t>
  </si>
  <si>
    <t>Tabuľka 30</t>
  </si>
  <si>
    <t>Tabuľka 31</t>
  </si>
  <si>
    <t>Tabuľka 32</t>
  </si>
  <si>
    <t>Tabuľka 33</t>
  </si>
  <si>
    <t>Tabuľka 34</t>
  </si>
  <si>
    <t>Eurostat ESSPROS</t>
  </si>
  <si>
    <t>Tabuľka 35</t>
  </si>
  <si>
    <t>Tabuľka 36</t>
  </si>
  <si>
    <t>Tabuľka 39</t>
  </si>
  <si>
    <t>počet detí</t>
  </si>
  <si>
    <t>0 - 9 rokov</t>
  </si>
  <si>
    <t>10 - 14 rokov</t>
  </si>
  <si>
    <t>15 a viac rokov</t>
  </si>
  <si>
    <t>Zdroj: NBS; výpočet MPSVR SR</t>
  </si>
  <si>
    <t>*Pri PP na prepravu a PP na opatrovanie pre opatrovateľov nepoberajúcich dôchodkovú dávku do výpočtu výšky PP vstupujú aj ďalšie parametre, napríklad výška príjmu FO s ŤZP</t>
  </si>
  <si>
    <t xml:space="preserve"> - Dotácia na stravu pre dieťa v hmotnej núdzi   </t>
  </si>
  <si>
    <t>07C040H</t>
  </si>
  <si>
    <t xml:space="preserve"> - Kompenzačný príspevok baníkom</t>
  </si>
  <si>
    <t>Výkon št. spr. na úseku soc. vecí, rodiny, práce a zam.</t>
  </si>
  <si>
    <t xml:space="preserve"> - Implementačná agentúra</t>
  </si>
  <si>
    <t>Európsky orgán práce - ELA</t>
  </si>
  <si>
    <t>Medzirezortné programy a podprogramy, ktorých je kapitola gestorom a účastníkom</t>
  </si>
  <si>
    <t>Aktívna politika trhu práce a zvýš. zamest. - MPSVR SR</t>
  </si>
  <si>
    <t xml:space="preserve"> - Národné programy na rozvoj APTP a zvýšenie zamest.</t>
  </si>
  <si>
    <t xml:space="preserve">Informačné technológie financované zo štát. rozpočtu </t>
  </si>
  <si>
    <t xml:space="preserve">Informačné technológie financované zo ŠR - MPSVR SR </t>
  </si>
  <si>
    <t xml:space="preserve"> - Systémy vnútornej správy</t>
  </si>
  <si>
    <t xml:space="preserve"> - Špecializované systémy</t>
  </si>
  <si>
    <t xml:space="preserve"> - Podporná infraštruktúra</t>
  </si>
  <si>
    <t>0EK0H08</t>
  </si>
  <si>
    <t xml:space="preserve"> - IS SAP</t>
  </si>
  <si>
    <t>0EK0H09</t>
  </si>
  <si>
    <t xml:space="preserve"> - IS SOFTIP</t>
  </si>
  <si>
    <t>0EK0H0A</t>
  </si>
  <si>
    <t xml:space="preserve"> - IS DMS</t>
  </si>
  <si>
    <t>Hospodárska mobilizácia  - MPSVR SR</t>
  </si>
  <si>
    <t>Príspevky SR do medzinárod. organizácií  - MPSVR SR</t>
  </si>
  <si>
    <t>Výška a spôsob výpočtu minimálneho dôchodku v roku 2021</t>
  </si>
  <si>
    <t>Tabuľka 3.6</t>
  </si>
  <si>
    <t>Tabuľka 3.7</t>
  </si>
  <si>
    <t>Tabuľka 3.8</t>
  </si>
  <si>
    <t>Tabuľka 3.17</t>
  </si>
  <si>
    <t>Tabuľka 3.18</t>
  </si>
  <si>
    <t xml:space="preserve">Tabuľka 3.20 </t>
  </si>
  <si>
    <t>Graf 3.4</t>
  </si>
  <si>
    <t>Tabuľka 3.22</t>
  </si>
  <si>
    <t xml:space="preserve">Tabuľka 3.23 </t>
  </si>
  <si>
    <t>Graf 3.7</t>
  </si>
  <si>
    <t>Graf 3.8</t>
  </si>
  <si>
    <t>Graf 3.9</t>
  </si>
  <si>
    <t>Graf 3.11</t>
  </si>
  <si>
    <t>Graf 3.12</t>
  </si>
  <si>
    <t>Graf 3.13</t>
  </si>
  <si>
    <t>Graf 3.14</t>
  </si>
  <si>
    <t>Graf 3.18</t>
  </si>
  <si>
    <t>Veková štruktúra žiadateľov o SOS dotáciu</t>
  </si>
  <si>
    <t>Graf 3.19</t>
  </si>
  <si>
    <t>Počet žiadateľov o SOS dotáciu z regionálneho pohľadu</t>
  </si>
  <si>
    <t xml:space="preserve">Tabuľka 3.24 </t>
  </si>
  <si>
    <t>Tabuľka 3.30</t>
  </si>
  <si>
    <t xml:space="preserve">Tabuľka 3.31 </t>
  </si>
  <si>
    <t xml:space="preserve">Graf 3.25 </t>
  </si>
  <si>
    <t>Graf 3.37</t>
  </si>
  <si>
    <t>Poskytovatelia sociálnych služieb podľa typu poskytovateľa</t>
  </si>
  <si>
    <t>Kapacity zariadení sociálnych služieb</t>
  </si>
  <si>
    <t>Žiadatelia o poskytovanie sociálnej služy v OPIO zariadení</t>
  </si>
  <si>
    <t>Vývoj celkového počtu žiadateľov o poskytovanie sociálnej služby v OPIO zariadení</t>
  </si>
  <si>
    <t>Počet miest /prijímateľov podľa formy poskytovanej OPIO sociálnej služby</t>
  </si>
  <si>
    <t>Tabuľka 3.35</t>
  </si>
  <si>
    <t>Tabuľka 3.37</t>
  </si>
  <si>
    <t>Tabuľka 3.38</t>
  </si>
  <si>
    <t>Tabuľka 3.39</t>
  </si>
  <si>
    <t>Tabuľka 3.40</t>
  </si>
  <si>
    <t>Tabuľka 3.41</t>
  </si>
  <si>
    <t>Tabuľka 3.42</t>
  </si>
  <si>
    <t>Tabuľka 3.43</t>
  </si>
  <si>
    <t>Tabuľka 3.44</t>
  </si>
  <si>
    <t>Dotácie poskytnuté v súlade so zákonom č. 544/2010 Z. z. v pôsobnosti MPSVR SR</t>
  </si>
  <si>
    <t>Graf 3.45</t>
  </si>
  <si>
    <t>Graf 3.46</t>
  </si>
  <si>
    <t>Tabuľka 3.46</t>
  </si>
  <si>
    <t>Počet registrovaných poskytovateľov sociálnych služieb</t>
  </si>
  <si>
    <t>z toho pandemické</t>
  </si>
  <si>
    <t>Zdroj: NBS; výpočet: MPSVR SR</t>
  </si>
  <si>
    <t>Zdroj NBS; výpočet: MPSVR SR</t>
  </si>
  <si>
    <t>Suma dávok (mil. €)</t>
  </si>
  <si>
    <t>Priemerná výška dávky v €</t>
  </si>
  <si>
    <t xml:space="preserve">Suma dávok (mil. €) </t>
  </si>
  <si>
    <t>Priemerná  výška dávky v €</t>
  </si>
  <si>
    <t>Doplnkový starobný dôchodok*</t>
  </si>
  <si>
    <t>Doplnkový výsluhový dôchodok*</t>
  </si>
  <si>
    <t>* priemerná mesačná výška dávky</t>
  </si>
  <si>
    <t>Graf 3.7 Podiel členov domácností v systéme pomoci v hmotnej núdzi z počtu obyvateľov v % v jednotlivých regiónoch (ku koncu roka)</t>
  </si>
  <si>
    <t>* ŽM - životné minimum pre nezaopatrené dieťa</t>
  </si>
  <si>
    <t>*FO – fyzická osoba, poberajúca peňažný príspevok na opatrovanie (poberateľ)</t>
  </si>
  <si>
    <t xml:space="preserve">1. FO* poberajúca dôchodkovú dávku </t>
  </si>
  <si>
    <t>Počet</t>
  </si>
  <si>
    <t>Následné hodnotenie</t>
  </si>
  <si>
    <t>Celkové hodnotenie</t>
  </si>
  <si>
    <t>Percentuálne vyhodnotenie</t>
  </si>
  <si>
    <t>Počet poskytovateľov</t>
  </si>
  <si>
    <t>spĺňa výborne</t>
  </si>
  <si>
    <t>spĺňa veľmi dobre</t>
  </si>
  <si>
    <t>spĺňa dostatočne</t>
  </si>
  <si>
    <t>nespĺňa</t>
  </si>
  <si>
    <t>Nízkoprahové denné centrum</t>
  </si>
  <si>
    <t>Opatrovateľská služba</t>
  </si>
  <si>
    <t>Zdroj: RO OP ĽZ ; * štátny rozpočet</t>
  </si>
  <si>
    <t>Nemocenské (vrátane poberateľov pandemických dávok)</t>
  </si>
  <si>
    <t>Ošetrovné (vrátane poberateľov pandemických dávok)</t>
  </si>
  <si>
    <t xml:space="preserve">Poznámka: NO – neodkladné opatrenie, VO – výchovné opatrenie, ÚS – ústavná starostlivosť
 OV – ochranná výchova
</t>
  </si>
  <si>
    <t>Zdroj: USPVaR</t>
  </si>
  <si>
    <t>Kód výzvy / vyzvania</t>
  </si>
  <si>
    <t>Názov výzvy / vyzvania</t>
  </si>
  <si>
    <t>Dátum vyhlásenia výzvy/vyzva-nia</t>
  </si>
  <si>
    <t>Dátum ukonče-nia výzvy / vyzvania</t>
  </si>
  <si>
    <t>Finančná alokácia NFP (€)</t>
  </si>
  <si>
    <t>Finančná alokácia EÚ (€)</t>
  </si>
  <si>
    <t>Graf 3.2</t>
  </si>
  <si>
    <t>Graf 3.3</t>
  </si>
  <si>
    <t>Vývoj počtu FO s ŤZP, ktorým boli poskytované peňažné príspevky na kompenzáciu</t>
  </si>
  <si>
    <t>Graf 3.44</t>
  </si>
  <si>
    <t>neplatené výživné (deti) 2021</t>
  </si>
  <si>
    <t>sirotský dôchodok (deti) 2021</t>
  </si>
  <si>
    <t>neplatené výživné  (poberatelia) 2021</t>
  </si>
  <si>
    <t>sirotský dôchodok (poberatelia) 2021</t>
  </si>
  <si>
    <t>6 -18 rokov</t>
  </si>
  <si>
    <t>18 - 30 rokov</t>
  </si>
  <si>
    <t>30 -65 rokov</t>
  </si>
  <si>
    <t>65 - 80 rokov</t>
  </si>
  <si>
    <t>80 a viac</t>
  </si>
  <si>
    <t>6-18 rokov</t>
  </si>
  <si>
    <t>6 – 18 rokov</t>
  </si>
  <si>
    <t>18 – 30 rokov</t>
  </si>
  <si>
    <t>30 – 65 rokov</t>
  </si>
  <si>
    <t>65 – 80 rokov</t>
  </si>
  <si>
    <t>viac ako 80 rokov</t>
  </si>
  <si>
    <t>Dlhodobé ošetrovné</t>
  </si>
  <si>
    <t>Tehotenské</t>
  </si>
  <si>
    <t>1 693 600</t>
  </si>
  <si>
    <t>rok 2021</t>
  </si>
  <si>
    <t xml:space="preserve">365.life, d.s.s., a.s. </t>
  </si>
  <si>
    <t>Allianz-Slovenská d.s.s., a.s</t>
  </si>
  <si>
    <t>UNIQA, d.s.s., a.s.</t>
  </si>
  <si>
    <t>UNIQA d.d.s., a.s</t>
  </si>
  <si>
    <t xml:space="preserve">Dlhodobé ošetrovné </t>
  </si>
  <si>
    <t>Rok 2021</t>
  </si>
  <si>
    <t>pandemické spolu</t>
  </si>
  <si>
    <r>
      <t>Priemerná  mesačná výška dávky v €</t>
    </r>
    <r>
      <rPr>
        <sz val="8"/>
        <color theme="1"/>
        <rFont val="Arial Narrow"/>
        <family val="2"/>
        <charset val="238"/>
      </rPr>
      <t> </t>
    </r>
  </si>
  <si>
    <t>Vdovský – sólo</t>
  </si>
  <si>
    <t>zvýšenie dôchodku za odboj, rehabilitáciu a deportáciu</t>
  </si>
  <si>
    <t>príplatok k dôchodku politickým väzňom</t>
  </si>
  <si>
    <t>jednorazové zvýšenie príspevku k dôchodku účastníkom národného boja za oslobodenie a vdovám a vdovcom po týchto osobách bez nákladov na výplatu</t>
  </si>
  <si>
    <t>zvýšenie sumy starobného dôchodku a sumy invalidného dôchodku vyplácaného po dovŕšení dôchodkového veku na sumu minimálneho dôchodku a úhrada výdavkov spojených s konaním o nároku</t>
  </si>
  <si>
    <t>z toho úrazový príplatok COVID-19</t>
  </si>
  <si>
    <t>Odškodnenie prac. úrazov a chorôb z povolania zamestnancov zrušených zamestnávateľov, ktorých zakladateľom bol štát, alebo Fond národného majetku SR</t>
  </si>
  <si>
    <t>Úrazové dávky poskytované vojakom dobrovoľnej vojenskej prípravy podľa § 285 ods. 1 písm. i) zákona o sociálnom poistení</t>
  </si>
  <si>
    <t>365.life, d.s.s., a.s.</t>
  </si>
  <si>
    <t>365.life dlhopisový garantovaný d.f.</t>
  </si>
  <si>
    <t>SOLID - dlhopisový garantovaný d.f.</t>
  </si>
  <si>
    <t>UNIQA d.s.s., a.s.</t>
  </si>
  <si>
    <t>Dlhopisový garantovaný d.d.f.</t>
  </si>
  <si>
    <t>365.life akciový negarantovaný d.f.</t>
  </si>
  <si>
    <t>365.life indexový negarantovaný d.f.</t>
  </si>
  <si>
    <t>Rešpekt – Akciový negarantovaný ESG d.f.</t>
  </si>
  <si>
    <t>Index Global - indexový negarantovaný d.f.</t>
  </si>
  <si>
    <t>Akciový negarantovaný a.d.f.</t>
  </si>
  <si>
    <t>Indexový negarantovaný a.d.f.</t>
  </si>
  <si>
    <t>Doplnková dôchodková spoločnosť Tatra banky, a.s.</t>
  </si>
  <si>
    <t xml:space="preserve">Comfort life 2040, príspevkový d.d.f. </t>
  </si>
  <si>
    <t xml:space="preserve">Comfort life 2030, príspevkový d.d.f. </t>
  </si>
  <si>
    <t xml:space="preserve">Comfort life 2060, príspevkový d.d.f. </t>
  </si>
  <si>
    <t xml:space="preserve">Comfort life 2050, príspevkový d.d.f. </t>
  </si>
  <si>
    <t>Comfort life 2020, príspevkový d.d.f.</t>
  </si>
  <si>
    <t>NN Tatry - Sympatia, d.d.s., a.s</t>
  </si>
  <si>
    <t>Stabilita, d.d.s., a.s</t>
  </si>
  <si>
    <t>Stabilita indexový príspevkový d.d.f.</t>
  </si>
  <si>
    <t>UNIQA d.d.s., a.s.</t>
  </si>
  <si>
    <t>Prispevkový d.d.f.</t>
  </si>
  <si>
    <t>Počet obmedzení</t>
  </si>
  <si>
    <t xml:space="preserve">Druh zariadenia </t>
  </si>
  <si>
    <t>od 6 – do 18 rokov</t>
  </si>
  <si>
    <t>od 18 – do 30 rokov</t>
  </si>
  <si>
    <t>od 30 – do 65 rokov</t>
  </si>
  <si>
    <t>od 65 -do 80 rokov</t>
  </si>
  <si>
    <t xml:space="preserve">od 80 rokov a viac </t>
  </si>
  <si>
    <t>od 65 – do 80 rokov</t>
  </si>
  <si>
    <t>zriadené alebo založené vyšším územným celkom</t>
  </si>
  <si>
    <t>poskytované obcou, alebo zriadené alebo založené obcou</t>
  </si>
  <si>
    <t>poskytované neverejnými poskytovateľmi</t>
  </si>
  <si>
    <t>prepravná služba</t>
  </si>
  <si>
    <t>SR</t>
  </si>
  <si>
    <t>Obec, zriadení alebo založení obcou</t>
  </si>
  <si>
    <t>Zriadení alebo založení vyšším územným celkom</t>
  </si>
  <si>
    <t>Neverejní poskytovatelia</t>
  </si>
  <si>
    <t>Počet PSS</t>
  </si>
  <si>
    <t>Počet sociálnych služieb</t>
  </si>
  <si>
    <t>SR Spolu</t>
  </si>
  <si>
    <t>Terénna sociálna služba KI</t>
  </si>
  <si>
    <t>Domov na polceste</t>
  </si>
  <si>
    <t>Podpora zosúlaďovania rodinného a pracovného života</t>
  </si>
  <si>
    <t>Včasná intervencia</t>
  </si>
  <si>
    <t xml:space="preserve">Služby IKT </t>
  </si>
  <si>
    <t>Pomoc poskytovaná telekomunikačnými technológiami</t>
  </si>
  <si>
    <t>Podporné služby (z toho)</t>
  </si>
  <si>
    <t>Pomoc pri výkone opatrovníckych práv</t>
  </si>
  <si>
    <t>Samostatné odborné činnosti (z toho)</t>
  </si>
  <si>
    <t>Sociálne poradenstvo - základné</t>
  </si>
  <si>
    <t>Sociálne poradenstvo - špecializované</t>
  </si>
  <si>
    <t>Celkový súčet</t>
  </si>
  <si>
    <t>07C0D</t>
  </si>
  <si>
    <t>Plán obnovy a odolnosti</t>
  </si>
  <si>
    <t>07C0D01</t>
  </si>
  <si>
    <t xml:space="preserve"> - Implementačné kapacity</t>
  </si>
  <si>
    <t>07C0D02</t>
  </si>
  <si>
    <t xml:space="preserve"> - Rozvoj kapacít sociálnych služieb</t>
  </si>
  <si>
    <t>07E03</t>
  </si>
  <si>
    <t>07E0301</t>
  </si>
  <si>
    <t>07E04</t>
  </si>
  <si>
    <t>07E05</t>
  </si>
  <si>
    <t>07E06</t>
  </si>
  <si>
    <t>06G1S05</t>
  </si>
  <si>
    <t>06G1S06</t>
  </si>
  <si>
    <t>09706</t>
  </si>
  <si>
    <t>– na podporu rozvoja sociálnych služieb a na podporu vykonávania opatrení sociálnoprávnej ochrany detí a sociálnej kurately (§ 3)</t>
  </si>
  <si>
    <t>– na podporu rekondičných aktivít, členstva v medzi­národných organizáciách, podporu edičnej činnosti (§ 6,7,8)</t>
  </si>
  <si>
    <t>– na podporu humanitárnej pomoci právnickým osobám (§ 9), mimo výživových doplnkov a odmien pre zar. soc. služieb</t>
  </si>
  <si>
    <t>– na podporu dobrovoľníckej činnosti (§ 9c)</t>
  </si>
  <si>
    <t>Sumy pomoci v hmotnej núdzi a osobitného príspevku platné v roku 2021 (od 1. januára 2021)</t>
  </si>
  <si>
    <t>2021-01</t>
  </si>
  <si>
    <t>2021-02</t>
  </si>
  <si>
    <t>2021-03</t>
  </si>
  <si>
    <t>2021-04</t>
  </si>
  <si>
    <t>2021-05</t>
  </si>
  <si>
    <t>2021-06</t>
  </si>
  <si>
    <t>2021-07</t>
  </si>
  <si>
    <t>2021-08</t>
  </si>
  <si>
    <t>2021-09</t>
  </si>
  <si>
    <t>2021-10</t>
  </si>
  <si>
    <t>2021-11</t>
  </si>
  <si>
    <t>2021-12</t>
  </si>
  <si>
    <t>dotácia na stravu</t>
  </si>
  <si>
    <t>dotácia na školské potreby</t>
  </si>
  <si>
    <t>829,86 eur</t>
  </si>
  <si>
    <t>10,2 nás. sumy ŽM *</t>
  </si>
  <si>
    <t>Do 10 rokov</t>
  </si>
  <si>
    <t>2 nás. sumy ŽM *</t>
  </si>
  <si>
    <t>Od 10 do 15 rokov</t>
  </si>
  <si>
    <t>2,3 nás. sumy ŽM *</t>
  </si>
  <si>
    <t>Nad 15 rokov</t>
  </si>
  <si>
    <t>2,5 nás. sumy ŽM *</t>
  </si>
  <si>
    <t>1,95 nás. sumy ŽM *</t>
  </si>
  <si>
    <t>0,8 nás. sumy ŽM *</t>
  </si>
  <si>
    <t>Percentuálny podiel príjmov na sociálnu ochranu v SR, 2019 - podklad pre graf</t>
  </si>
  <si>
    <t>Zdroj: ŠÚ SR – ESSPROS</t>
  </si>
  <si>
    <t>EU27</t>
  </si>
  <si>
    <t>EU 27</t>
  </si>
  <si>
    <t>Číslo tabuľky/grafu v SoSS</t>
  </si>
  <si>
    <t>Názov tabuľky/grafu v SoSS</t>
  </si>
  <si>
    <t>Názov podkapitoly v SoSS</t>
  </si>
  <si>
    <t>Názov kapitoly v SoSS</t>
  </si>
  <si>
    <t xml:space="preserve">Dôchodkový vek účinný od 1. januára 2021 </t>
  </si>
  <si>
    <t>Počet prípadov a priemerná výška nemocenských dávok v roku 2021</t>
  </si>
  <si>
    <t>Hraničné sumy dôchodkov, od ktorých sa už uplatňovala percentuálna valorizácia v roku 2021</t>
  </si>
  <si>
    <t>Výdavky na dávku garančného poistenia, počet prípadov a priemerná výška dávky v eurách v roku 2021</t>
  </si>
  <si>
    <t>Rozdelenie majetku v dôchodkových fondoch k 31.12.2021 (v mil. eur)</t>
  </si>
  <si>
    <t>Počet sporiteľov v dôchodkových fondoch starobného dôchodkového sporenia k 31.12.2021</t>
  </si>
  <si>
    <t>Rozdelenie sporiteľov podľa veku k 31.12.2021</t>
  </si>
  <si>
    <t>Ponuky a zmluvy na dôchodok zo starobného dôchodkového sporenia za rok 2021</t>
  </si>
  <si>
    <t>Prehľad údajov o výške a zhodnotení majetku v doplnkových dôchodkových fondoch k 31. decembru 2021</t>
  </si>
  <si>
    <t>Vývoj aktuálnej hodnoty dôchodkovej jednotky jednotlivých typov dôchodkových fondov v roku 2021</t>
  </si>
  <si>
    <t>Percentuálne zastúpenie jednotlivých skupín príjemcov pomoci v hmotnej núdzi v roku 2021</t>
  </si>
  <si>
    <t>Členovia domácností v systéme pomoci v hmotnej núdzi v členení podľa veku a pohlavia v roku 2021</t>
  </si>
  <si>
    <t>Rozdelenie priznaných príspevkov na bývanie podľa veľkosti domácnosti (priemer za rok 2021)</t>
  </si>
  <si>
    <t>Regionálne rozdelenie detí, na ktoré sa poskytla dotácia na stravu 2021 (priemer)</t>
  </si>
  <si>
    <t>Regionálne rozdelenie detí, na ktoré sa poskytla dotácia na školské potreby 2021 (priemer)</t>
  </si>
  <si>
    <t>Sumy príspevkov na podporu náhradnej starostlivosti v roku 2021</t>
  </si>
  <si>
    <t>Prehľad čerpania finančných prostriedkov v roku 2021</t>
  </si>
  <si>
    <t>Prehľad výkonu ohľadu v roku 2021</t>
  </si>
  <si>
    <t xml:space="preserve">Počet začatých a neukončených dohľadov v roku 2021     </t>
  </si>
  <si>
    <t xml:space="preserve">Počet oznámení poskytovateľov sociálnych služieb o použitých prostriedkoch netelesných a telesných obmedzení v roku 2021 podľa jednotlivých krajov </t>
  </si>
  <si>
    <t>Prehľad hodnotenia kvality v roku 2021</t>
  </si>
  <si>
    <t>Pilotné hodnotenie členené podľa druhu sociálnej služby k 31. 12. 2021</t>
  </si>
  <si>
    <t>Rozdelenie priznaných ochranných príspevkov podľa výšky nároku (priemer za rok 2021)</t>
  </si>
  <si>
    <t>Rozdelenie priznaných aktivačných príspevkov podľa dôvodu priznania (priemer za rok 2021)</t>
  </si>
  <si>
    <t>Priemerná výška dôchodkov v súbehu v rokoch 2020 a 2021 k 31. 12.</t>
  </si>
  <si>
    <t>Počet účastníkov v sporiacej a výplatnej fáze k 31.12.2020 a k 31.12.2021</t>
  </si>
  <si>
    <t>Prehľad dávok z doplnkového dôchodkového sporenia k 31.12.2020 a k 31.12.2021</t>
  </si>
  <si>
    <t>Príspevok pri narodení dieťaťa v roku 2020 a 2021</t>
  </si>
  <si>
    <t>Priemerný mesačný počet príjemcov pomoci v hmotnej núdzi, ročné čerpanie finančných prostriedkov v rokoch 2020 – 2021</t>
  </si>
  <si>
    <t>Vývoj počtu príjemcov pomoci v hmotnej núdzi v priebehu rokov 2020 a 2021</t>
  </si>
  <si>
    <t>Vývoj aktivačného príspevku priznaného zamestnaným osobám s príjmom na úrovni minimálnej mzdy za obdobie 2020 - 2021</t>
  </si>
  <si>
    <t>Vývoj podielu príjemcov osobitného príspevku podľa toho či sú alebo nie sú naďalej v systéme pomoci v hmotnej núdzi 2020 a 2021</t>
  </si>
  <si>
    <t>Vývoj počtu poskytnutých osobitných príspevkov v rokoch 2020 a 2021</t>
  </si>
  <si>
    <t>Vývoj počtu detí, na ktoré sa poskytla dotácia na stravu za roky 2020 a 2021</t>
  </si>
  <si>
    <t>Počet detí, pre ktoré sa vykonávala v rokoch 2020 a 2021 sociálna kuratela</t>
  </si>
  <si>
    <t>Počet detí zverených do náhradných rodín v rokoch – 2020 a 2021</t>
  </si>
  <si>
    <t>Rozdelenie priemerného mesačného počtu poberateľov peňažného príspevku na osobnú asistenciu podľa vekových skupín v roku 2020 a 2021</t>
  </si>
  <si>
    <t>Vývoj počtu poberateľov peňažného príspevku na kompenzáciu zvýšených výdavkov v rokoch 2020 a 2021</t>
  </si>
  <si>
    <t>Vývoj počtu poberateľov peňažného príspevku na opatrovanie v rokoch 2020 a 2021</t>
  </si>
  <si>
    <t>Index 2019/2018</t>
  </si>
  <si>
    <t>Štruktúra príjmov na sociálnu ochranu v SR, 2019</t>
  </si>
  <si>
    <t>Hrubé výdavky na sociálnu ochranu v PPS na obyvateľa a v % HDP, 2019</t>
  </si>
  <si>
    <t>Hrubé výdavky na sociálnu ochranu v SR v roku 2019</t>
  </si>
  <si>
    <t>Štruktúra výdavkov na sociálne dávky podľa účelov, 2019</t>
  </si>
  <si>
    <t>Testované dávky sociálnej ochrany (% zo všetkých sociálnych dávok), 2019</t>
  </si>
  <si>
    <t>Výdavky na dôchodky, 2019</t>
  </si>
  <si>
    <t>Hrubé a netto výdavky na sociálnu ochranu (% z HDP), 2019</t>
  </si>
  <si>
    <t>Vyhlasovateľ výzvania</t>
  </si>
  <si>
    <t>Výzva na predloženie DOP</t>
  </si>
  <si>
    <t>Oprávnení žiadatelia podľa výzvy</t>
  </si>
  <si>
    <t xml:space="preserve">Riadiaci orgán OP Ľudské zdroje </t>
  </si>
  <si>
    <t xml:space="preserve">Prioritná os 6 Technická vybavenosť v obciach s prítomnosťou marginalizovaných rómskych komunít </t>
  </si>
  <si>
    <t>Prioritná os 8 REACT-EÚ</t>
  </si>
  <si>
    <t>9 - Technická pomoc REACT-EU</t>
  </si>
  <si>
    <t>** Súčet riadkov nemusí súhlasiť</t>
  </si>
  <si>
    <t>64 694**</t>
  </si>
  <si>
    <r>
      <t>Graf 3.29 Veková štruktúra príjmateľov sociálnej služby v OPIO zariadeniach</t>
    </r>
    <r>
      <rPr>
        <sz val="11"/>
        <rFont val="Arial Narrow"/>
        <family val="2"/>
        <charset val="238"/>
      </rPr>
      <t> </t>
    </r>
  </si>
  <si>
    <t>Úroveň kvality</t>
  </si>
  <si>
    <t>100-90 %</t>
  </si>
  <si>
    <t>89-75 %</t>
  </si>
  <si>
    <t xml:space="preserve"> 74-60 %</t>
  </si>
  <si>
    <t>59-0%</t>
  </si>
  <si>
    <t>NBS; výpočet: MPSVR SR</t>
  </si>
  <si>
    <t>SP; výpočet MPSVR SR</t>
  </si>
  <si>
    <t>Centrálny register poskytovateľov sociálnych služieb za IV.Q 2021</t>
  </si>
  <si>
    <t>Návrh záverečného účtu za rok 2021</t>
  </si>
  <si>
    <t>Asociácia dôchodkových správcovských spoločností</t>
  </si>
  <si>
    <t>Vybrané údaje ŠÚ SR – Zariadenia sociálnych služieb v SR; v čase spracovania Správy údaje za rok 2021 nie sú k dispozícii</t>
  </si>
  <si>
    <t>Vybrané údaje Štatistického úradu SR – Zariadenia sociálnych služieb v SR; v čase spracovania Správy údaje za rok 2021 nie sú k dispozícii</t>
  </si>
  <si>
    <t>Počet vyplácaných dôchodkových dávok a priemerná výška dôchodkov v roku 2020 a 2021</t>
  </si>
  <si>
    <t xml:space="preserve">3.3.7 Náhradné výživné </t>
  </si>
  <si>
    <t>3.3.3 Príspevok na starostlivosť o dieťa</t>
  </si>
  <si>
    <t>3.3.2 Rodičovský príspevok</t>
  </si>
  <si>
    <t>Graf 3.5</t>
  </si>
  <si>
    <t>Dotácia na podporu humanitárnej pomoci (tzv. SOS dotácia</t>
  </si>
  <si>
    <t>K3.4.4 Sociálpráv.ochrana detí</t>
  </si>
  <si>
    <t xml:space="preserve"> Počet detí podľa vekových kategórií, na ktoré bol vyplatený opakovaný príspevok dieťaťu</t>
  </si>
  <si>
    <t>Graf 3.21</t>
  </si>
  <si>
    <t>Priemerný mesačný počet poberateľov peňažného príspevku na osobnú asistenciu podľa vekových skupín v rokoch 2020 a 2021</t>
  </si>
  <si>
    <t>Rozdelenie priemerného mesačného počtu opatrovaných na peňažnom príspevku na opatrovanie podľa vekových skupín v rokoch 2020 a 2021</t>
  </si>
  <si>
    <t>Čerpanie peňažného príspevku na opatrovanie v rokoch 2020 a 2021  v hlbšej štruktúre</t>
  </si>
  <si>
    <t>COVID-19 v zariadeniach sociálnych služieb (ZSS)</t>
  </si>
  <si>
    <t>Prehľad o počte doručených oznámení o použití prostriedkov obmedzení o použití prostriedkov obmedzení podľa druhu sociálnej služby</t>
  </si>
  <si>
    <t xml:space="preserve">Prehľad o počte doručených oznámení o použití prostriedkov obmedzení </t>
  </si>
  <si>
    <t>Riadne hodnotenie podmienok kvality členené podľa druhu sociálnej služby k 31. 12. 2021</t>
  </si>
  <si>
    <t>Riadne hodnotenie kvality členené podľa dosiahnutej úrovne kvality</t>
  </si>
  <si>
    <t>Pilotné hodnotenie kvality členené podľa dosiahnutej úrovne kvality</t>
  </si>
  <si>
    <t>Tabuľka 3.45</t>
  </si>
  <si>
    <t>Štruktúra príjmov na sociálnu ochranu v EU27 v roku 2019</t>
  </si>
  <si>
    <t>Graf 3.47</t>
  </si>
  <si>
    <t>Zhodnotenie v roku 2021</t>
  </si>
  <si>
    <t>Zhodnotenie v roku 2022</t>
  </si>
  <si>
    <t>Spolu k 31.12.2022</t>
  </si>
  <si>
    <t>Zdroj: Sociálna poisťovňa; výpočet MPSVR SR, stav k 31.12.2022</t>
  </si>
  <si>
    <t>Graf 3.1 Vývoj aktuálnej hodnoty dôchodkovej jednotky jednotlivých typov dôchodkových fondov v roku 2022</t>
  </si>
  <si>
    <t>Počet poberateľov rodičovského príspevku a pandemického príspevku</t>
  </si>
  <si>
    <t>Detská skupina</t>
  </si>
  <si>
    <t>Priemerný mesačný počet poberateľov v roku 2022</t>
  </si>
  <si>
    <t>viď tabuľka 3.25</t>
  </si>
  <si>
    <t xml:space="preserve">Príspevok dieťaťu na úhradu zvýšených výdavkov </t>
  </si>
  <si>
    <t>max 500 eur ročne</t>
  </si>
  <si>
    <t>Príspevok na vzdelávanie pre náhradného rodiča</t>
  </si>
  <si>
    <t>max 100 eur ročne</t>
  </si>
  <si>
    <t>8 – REACT-EU</t>
  </si>
  <si>
    <t>10 - CARE-ESF</t>
  </si>
  <si>
    <t>11 - CARE-EFRR</t>
  </si>
  <si>
    <t>Prioritná os 2 Iniciatíva na podporu zamestnanosti mladých ľudí</t>
  </si>
  <si>
    <t>OPĽZ-NP-2022/2.1.1/01</t>
  </si>
  <si>
    <t>Prax pre mladých</t>
  </si>
  <si>
    <t>Cieľom národného projektu je podpora zvýšenia zamestnateľnosti uchádzačov o zamestnanie – NEET prostredníctvom získavania a prehlbovania pracovných zručností a praktických skúseností u zamestnávateľa, ktoré zodpovedajú ich dosiahnutému stupňu vzdelania, formou praxe vykonávanej u zamestnávateľa. Podpora bude realizovaná formou zabezpečenia UoZ - NEET pre zamestnávateľa na účely praxe a poskytovaním finančného príspevku UoZ na vykonávanie praxe mesačne, najviac počas 6 mesiacov, na základe uzatvorenej dohody medzi úradom a UoZ a medzi úradom a zamestnávateľom.</t>
  </si>
  <si>
    <t>OPĽZ-NP-2022/3.1.1/01</t>
  </si>
  <si>
    <t>Aktivácia znevýhodnených uchádzačov o zamestnanie</t>
  </si>
  <si>
    <t>Cieľom národného projektu je zvýšenie zamestnateľnosti a zamestnanosti ZUoZ, udržanie ich pracovných návykov a predovšetkým získanie nových zručností a skúseností na trhu práce prostredníctvom motivačných poradenských aktivít s následným zaradením do vykonávania aktivizujúcich činností pre konkrétneho zamestnávateľa počas vedenia v evidencii UoZ. Finančnou motiváciou ZUoZ a potenciálnych zamestnávateľov sa majú vytvoriť predpoklady pre zamestnávanie ZUoZ a ich uplatnenie na trhu práce.</t>
  </si>
  <si>
    <t>OPĽZ-NP-2022/3.2.1/01</t>
  </si>
  <si>
    <t>Podpora zariadení starostlivosti o deti do troch rokov veku dieťaťa</t>
  </si>
  <si>
    <t>Cieľom národného projektu je podpora zariadení starostlivosti o deti do troch rokov veku dieťaťa, a to za účelom zabezpečenia vhodných pomôcok na saturáciu potrieb a celkový rozvoj dieťaťa.
Hlavnou aktivitou bude: Poskytnutie finančnej podpory pre zariadenia starostlivosti o deti do 3 rokov veku dieťaťa podľa § 54 ods. 1 písm. a) zákona č. 5/2004 Z. z. o službách zamestnanosti.</t>
  </si>
  <si>
    <t>OPĽZ NP
2022/4.1.1/01</t>
  </si>
  <si>
    <t>Integrovaný prístup k výkonu sociálnej práce zamestnancami úradov práce, sociálnych vecí a rodiny II.</t>
  </si>
  <si>
    <t>Cieľom národného projektu je pokračovanie v podpore komplexného prístupu v poskytovaní pomoci a poradenstva osobám cieľovej skupiny podľa ich aktuálnych potrieb a to v oblasti pomoci v hmotnej núdzi, náhradného výživného, štátnych sociálnych dávok, peňažných príspevkov na kompenzáciu ťažkého zdravotného postihnutia, ako aj v oblasti SPODaSK so zreteľom na aktívne riešenie ich životnej situácie. Dôraz bude kladený na budovanie sieťovania či už v rámci úradu PSVR, ako aj sieťovania regionálnych možností pomoci cieľovej skupine pri riešení jej životnej situácie. Implementácia NP bude mať pozitívny vplyv na znižovanie rizika chudoby a sociálneho vylúčenia, ako aj na zvyšovanie zamestnateľnosti.
NP bude implementovaný prostredníctvom hlavnej aktivity „Podpora výkonu sociálnej práce s cieľovou skupinou v jej prirodzenom prostredí za účelom zefektívnenia jej integrácie do spoločnosti a na trh práce “ a 2 podaktivít:
„Podpora sociálnej práce s cieľovou skupinou v jej prirodzenom prostredí za účelom zefektívnenia jej integrácie do spoločnosti a na trh práce v rámci SPODaSK“ a „Podpora sociálnej práce s cieľovou skupinou v jej prirodzenom prostredí za účelom zefektívnenia jej integrácie do spoločnosti a na trh práce v rámci poskytovania dávok a peňažných príspevkov“.</t>
  </si>
  <si>
    <t>OPLZNP-PO5-2022-1</t>
  </si>
  <si>
    <t>Zvýšenie zamestnanosti a zamestnateľnosti ľudí žijúcich v lokalitách s prítomnosťou MRK realizáciou obnovy kultúrneho dedičstva</t>
  </si>
  <si>
    <t>Cieľom národného projektu je poskytovanie individualizovanej podpory osobám ohrozeným chudobou a sociálnym vylúčením, vrátane osôb z prostredia MRK, vytváraním podmienok na ich zamestnávanie a poskytovaním asistenčných služieb, čím sa zvýši ich zamestnanecký a vzdelávací potenciál, čo môže viesť k vytváraniu vlastných živností resp. tútoringu pri zaúčaní zamestnancov. Tento cieľ je v súlade so špecifickým cieľom OPĽZ 5.1.2. Zvýšenie finančnej gramotnosti, zamestnateľnosti a zamestnanosti MRK.
Projekt priamo podporí ojedinelé profesie, ktoré sú potrebné pre obnovu kultúrnych pamiatok, ako umelecký kováč, rezbár, kamenár a pod. formu asistencie a vedenia zo strany majstrov a odborníkov. Obnova kultúrnych pamiatok podporí väčšiu atraktivitu regiónov, záujem o kultúru a umenie a ovplyvní aj zamestnanosť v cestovnom ruchu.</t>
  </si>
  <si>
    <t>Ministerstvo kultúry Slovenskej republiky</t>
  </si>
  <si>
    <t>SUR PLUS - OPLZ-PO6-SC612-2022-1</t>
  </si>
  <si>
    <t>Technická výzva na poskytnutie dodatočného príspevku zazmluvnených projektov</t>
  </si>
  <si>
    <t>Otvorená</t>
  </si>
  <si>
    <t>SUR+</t>
  </si>
  <si>
    <t>OPLZ-PO8-2021-3</t>
  </si>
  <si>
    <t>Zvýšenie zamestnanosti a zamestnateľnosti ľudí žijúcich v prostredí MRK poskytovaním miestnej občianskej poriadkovej služby (ďalej len „MOPS“) v obciach s prítomnosťou MRK</t>
  </si>
  <si>
    <t>Zámerom poskytovania MOPS v obciach je posilnenie miestneho aktivizmu, podpora komunitného rozvoja, zníženie páchania protispoločenských konaní, udržiavanie verejného poriadku a štandardnej kvality životného prostredia v lokalitách, v ktorých žijú obyvatelia MRK prostredníctvom činností príslušníkov MOPS najmä
v rámci ochrany verejného poriadku, súkromného a verejného majetku, detí a mládeže pred negatívnymi javmi,
 životného prostredia a plynulosti a bezpečnosti cestnej premávky.</t>
  </si>
  <si>
    <t>OPĽZ-NP-2022/8.1.1/RO-01</t>
  </si>
  <si>
    <t>Posilnenie dlhodobej zdravotnej starostlivosti</t>
  </si>
  <si>
    <t>Cieľom národného projektu je pilotné overenie systémového poskytovania dlhodobej a paliatívnej zdravotnej starostlivosti kvalifikovaným personálom v zdravotníckych zariadeniach ambulantného typu – v mobilných hospicoch a agentúrach domácej ošetrovateľskej starostlivosti. Konečný dopad bude na  obyvateľov SR (bez regionálnych rozdielov), ktorí sú odkázaní na dlhodobú a/alebo paliatívnu zdravotnú starostlivosť. Zvýšením počtu zdravotníckeho personálu a pomáhajúcich profesií sa zabezpečí bližší a častejší kontakt s osobami s potrebou dlhodobej alebo paliatívnej zdravotnej starostlivosti a jej rodinnými príslušníkmi, a teda aj prevencia a zníženie počtu akútnych stavov riešených následnou hospitalizáciou na akútnych lôžkach</t>
  </si>
  <si>
    <t>30.3.202</t>
  </si>
  <si>
    <t>Ministerstvo zdravotníctva Slovenskej republiky</t>
  </si>
  <si>
    <t>OPĽZ-DOP-2022/8.1.1/RO-01</t>
  </si>
  <si>
    <t>Rozvoj zručností na podporu trhu práce</t>
  </si>
  <si>
    <t>Podpora nápravy dôsledkov krízy v kontexte pandémie COVID-19 na základe rozvoja zručností osôb na obnovujúcom sa trhu práce, vrátane zručností prispievajúcich  k prechodu na digitálnu  ekonomiku a tiež zvýšenie odolnosti dotknutých zamestnancov a zamestnávateľov na zvládnutie podobných krízových situácií v budúcnosti. Aktivity sú  zamerané na nadobúdanie/zvyšovanie zručností na účely zabezpečenia kvalifikovanej pracovnej sily, disponujúcej zručnosťami reagujúcimi na vývoj jednotlivých pracovných činností na pracovných miestach obnovujúceho  sa trhu práce.</t>
  </si>
  <si>
    <t>Výška PP v €* do 30. 6. 2022</t>
  </si>
  <si>
    <t>Výška PP v € od 1. 7. 2022</t>
  </si>
  <si>
    <t>k 31.12. 2021</t>
  </si>
  <si>
    <t>k 31. 12. 2022</t>
  </si>
  <si>
    <t>*473 844 724</t>
  </si>
  <si>
    <t>*540 911 191</t>
  </si>
  <si>
    <t>*sumárne údaje za 12 mesiacov (nemusí súhlasiť s čerpaním v Záverečnom účte MPSVR SR z dôvodu účtovnej uzávierky k 31.12.2022)</t>
  </si>
  <si>
    <t>63 549**</t>
  </si>
  <si>
    <t>sirotský dôchodok (deti) 2022</t>
  </si>
  <si>
    <t>neplatené výživné  (poberatelia) 2022</t>
  </si>
  <si>
    <t>sirotský dôchodok (poberatelia) 2022</t>
  </si>
  <si>
    <t>neplatené výživné (deti) 2022</t>
  </si>
  <si>
    <t>Graf 3.4 Vývoj počtu poberateľov (detí) náhradného výživného v rokoch 2021 a 2022</t>
  </si>
  <si>
    <t>Graf 1 Rozdelenie sporiteľov v II. pilieri podľa veku k 31. 12. 2022</t>
  </si>
  <si>
    <t>Počet sporiteľov k 31.12.2022</t>
  </si>
  <si>
    <t>Graf 2 Veková štruktúra sporiteľov v II. pilieri k 31. 12. 2022</t>
  </si>
  <si>
    <t>Graf 4 Regionálne rozdelenie osôb v systéme pomoci v hmotnej núdzi, podiel osôb v systéme na celkovom počte obyvateľov ku koncu roka 2022</t>
  </si>
  <si>
    <t xml:space="preserve">Graf 3 Regionálne rozdelenie poberateľov príspevku na starostlivosť o dieťa, priemerný mesačný počet poberateľov v roku 2022
</t>
  </si>
  <si>
    <r>
      <t>Tabuľka 13</t>
    </r>
    <r>
      <rPr>
        <b/>
        <i/>
        <sz val="11"/>
        <color theme="1"/>
        <rFont val="Arial Narrow"/>
        <family val="2"/>
        <charset val="238"/>
      </rPr>
      <t xml:space="preserve"> </t>
    </r>
    <r>
      <rPr>
        <b/>
        <sz val="11"/>
        <color theme="1"/>
        <rFont val="Arial Narrow"/>
        <family val="2"/>
        <charset val="238"/>
      </rPr>
      <t>Počet poberateľov a čerpanie finančných prostriedkov na resocializačný príspevok v rokoch 2021 a 2022</t>
    </r>
  </si>
  <si>
    <t>Tabuľka 14 Pomoc deťom týraným, sexuálne zneužívaným a šikanovaným v roku 2022</t>
  </si>
  <si>
    <t>Tabuľka 15 Deti umiestnené na základe rozhodnutia súdu do zariadení na výkon rozhodnutia súdu /predbežné opatrenie, výchovné opatrenie, ústavná starostlivosť a ochranná výchova/ k 31. 12.</t>
  </si>
  <si>
    <t xml:space="preserve">Tabuľka 16 Jednotlivé formy starostlivosti v centrách pre deti a rodiny s programom pre výkon súdnych rozhodnutí </t>
  </si>
  <si>
    <t>Tabuľka 17 Počty umiestnených detí a mladých dospelých v jednotlivých formách starostlivosti v centrách pre deti a rodiny s programom k 31.12.</t>
  </si>
  <si>
    <t>Tabuľka 18 Celkový počet detí zverených do jednotlivých foriem náhradnej rodinnej starostlivosti v rokoch 2021 a 2022</t>
  </si>
  <si>
    <t>Tabuľka 19 Základné štatistické údaje o činnosti RPPS za roky 2021 a 2022</t>
  </si>
  <si>
    <t>Rok 2022</t>
  </si>
  <si>
    <t>Tabuľka 20 Činnosť referátov poradensko-psychologických služieb v roku 2021 a 2022</t>
  </si>
  <si>
    <t>Tabuľka 1 Výdavky základného fondu nemocenského poistenia (ZFNP) a nemocenské dávky v roku 2022</t>
  </si>
  <si>
    <t>I. polrok 2022</t>
  </si>
  <si>
    <t>*/ v dávke materské je zahrnutá aj dávka tzv. otcovské, pričom výdavky na tzv. otcovské v decembri 2022 predstavovali cca 689 tis. eur</t>
  </si>
  <si>
    <t>*/ v dávke materské je zahrnutá aj dávka tzv. otcovské, pričom v decembri 2022 bolo vyplatených 2023 tzv. otcovských.</t>
  </si>
  <si>
    <t>Materské*</t>
  </si>
  <si>
    <t>*/ v dávke materské je zahrnutá aj dávka tzv. otcovské, pričom v decembri 2022 bola priemerná výška tzv. otcovského 339,5 eura.</t>
  </si>
  <si>
    <t>Tabuľka 2 Počet poberateľov samostatne vyplácaných dôchodkov a v súbehu s vdovským, resp. vdoveckým dôchodkom k 31.12.2022</t>
  </si>
  <si>
    <t>Invalidný (vrátane 20 436 tzv. invalidov z mladosti)</t>
  </si>
  <si>
    <t>Počet poberateľov k 31. 12. 2022</t>
  </si>
  <si>
    <t>Priemerná výška k 31. 12. 2022</t>
  </si>
  <si>
    <t>Tabuľka 4 Rozdelenie poberateľov podľa výšky dôchodkových dávok k 31. 12. 2022</t>
  </si>
  <si>
    <t>Tabuľka 5 Prehľad výdavkov na dôchodkové dávky k 31. 12. 2022</t>
  </si>
  <si>
    <t>vianočný príspevok – 2011 až 2022</t>
  </si>
  <si>
    <t>13. dôchodok 2022</t>
  </si>
  <si>
    <t>Spolu štátom hradené dávky</t>
  </si>
  <si>
    <t>Tabuľka 6 Výdavky základného fondu úrazového poistenia (ZFÚP) v roku 2022</t>
  </si>
  <si>
    <t>Tabuľka 7 Štátne dávky týkajúce sa úrazového poistenia</t>
  </si>
  <si>
    <t>v roku 2022 (v tis. €)</t>
  </si>
  <si>
    <t>Tabuľka 8 Výdavky základného fondu garančného poistenia (ZFGP) v roku 2022</t>
  </si>
  <si>
    <t>Tabuľka 9 Vyplatené dávky v nezamestnanosti, počet prípadov a priemerná výška dávky  v roku 2022</t>
  </si>
  <si>
    <t>Tabuľka 10 Počet poberateľov dávky v nezamestnanosti v členení podľa veku a pohlavia za rok 2022</t>
  </si>
  <si>
    <t>Tabuľka 11 Zhodnotenie dôchodkových fondov v správe DSS za rok 2022</t>
  </si>
  <si>
    <t>Zhodnotenie za rok 2022</t>
  </si>
  <si>
    <t>SMART, zelený inovatívny negarantovaný d.f.</t>
  </si>
  <si>
    <t>Tabuľka 12 Zhodnotenie príspevkových doplnkových dôchodkových fondov v správe DDS za rok 2022</t>
  </si>
  <si>
    <t>Stabilita konzervatívny príspevkový d.d.f.</t>
  </si>
  <si>
    <t>Zdroj: Asociácia doplnkových dôchodkových spoločností</t>
  </si>
  <si>
    <t>* Stabilita konzervatívny príspevkový d.d.f vznikol 19.12.2022</t>
  </si>
  <si>
    <t>Poskytovatelia sociálnych služieb - 4.kvartál 2022</t>
  </si>
  <si>
    <t>Zdroj: IS SoS MPSVR SR - register poskytovateľov sociálnych služieb za 4.štvrťrok 2022</t>
  </si>
  <si>
    <t>Služby na podporu rodiny s deťmi</t>
  </si>
  <si>
    <t>Zdroj: Vybrané údaje ŠÚ SR – Zariadenia sociálnych služieb v SR, IS SoS MPSVR SR - register poskytovateľov sociálnych služieb za 4.štvrťrok 2022</t>
  </si>
  <si>
    <t>Počet poskytovateľov sociálnych služieb(PSS)/sociálnych služieb a ich kapacít k 31.12.2022</t>
  </si>
  <si>
    <t>2293*</t>
  </si>
  <si>
    <t>1156*</t>
  </si>
  <si>
    <t>178*</t>
  </si>
  <si>
    <t>959*</t>
  </si>
  <si>
    <t>Starostlivosť o dieťa v detskej skupine</t>
  </si>
  <si>
    <t>Zdroj: IS SoS - register poskytovateľov sociálnych služieb za 4.štvrťrok 2022</t>
  </si>
  <si>
    <t>Prijímatelia k 31. 12. 2022</t>
  </si>
  <si>
    <t>z toho v roku 2022</t>
  </si>
  <si>
    <t>Dôvod poskytnutia služby</t>
  </si>
  <si>
    <t>muži/</t>
  </si>
  <si>
    <t>ženy/</t>
  </si>
  <si>
    <t>Odkázanosť</t>
  </si>
  <si>
    <t>Bezodkladnosť</t>
  </si>
  <si>
    <t>Iné vážne dôvody</t>
  </si>
  <si>
    <t>Doplácanie alebo úhrada inou FO</t>
  </si>
  <si>
    <t>samoplatci</t>
  </si>
  <si>
    <t>Zdroj: IS SoS - evidencia prijímateľov sociálnych služieb k 31.12. 2022</t>
  </si>
  <si>
    <t>Počet prijímateľov podľa stupňa odkázanosti</t>
  </si>
  <si>
    <t>poskytovaná ošetrovateľská starostlivosť</t>
  </si>
  <si>
    <t>s duševnými poruchami</t>
  </si>
  <si>
    <t>s telesným postihnutím</t>
  </si>
  <si>
    <t>so zmyslovým postihnutím</t>
  </si>
  <si>
    <t>s AIDS</t>
  </si>
  <si>
    <t xml:space="preserve">výkon opatrovníctva </t>
  </si>
  <si>
    <t>Počet prijímateľov  z toho</t>
  </si>
  <si>
    <t>Príbuzný</t>
  </si>
  <si>
    <t>Obec</t>
  </si>
  <si>
    <t>Verejný poskytovateľ sociálnej služby</t>
  </si>
  <si>
    <t>Žiadosti za rok 2022 v OPIO zariadeniach</t>
  </si>
  <si>
    <t>Zariadenia</t>
  </si>
  <si>
    <t>Počet žiadostí</t>
  </si>
  <si>
    <t>Počet žiadateľov</t>
  </si>
  <si>
    <t>Počet žiadostí - vybavené</t>
  </si>
  <si>
    <t>Priemerná doba vybavenia - vybavené žiadosti (v dňoch)</t>
  </si>
  <si>
    <t>Priemerná doba vybavenia žiadostí uzatvorením zmluvy</t>
  </si>
  <si>
    <t>Zdroj: IS SoS - evidencia žiadateľov sociálnych služieb za rok 2022</t>
  </si>
  <si>
    <t>zamestnanci v OPIO zariadeniach</t>
  </si>
  <si>
    <t>Dobrovoľníci - počet hodín</t>
  </si>
  <si>
    <t>zariadenie</t>
  </si>
  <si>
    <t>Počet zamestnancov</t>
  </si>
  <si>
    <t>Počet prac. vzťahov</t>
  </si>
  <si>
    <t>Počet úväzkov</t>
  </si>
  <si>
    <t>Priemerný vek zamestnancov</t>
  </si>
  <si>
    <t>Priemerný úväzok (týždenne)</t>
  </si>
  <si>
    <t>Dobrovoľníci</t>
  </si>
  <si>
    <t xml:space="preserve">    Zariadenie podporovaného bývania</t>
  </si>
  <si>
    <t>Zdroj: IS SoS - evidencia zamestnancov sociálnych služieb k 31.12. 2022</t>
  </si>
  <si>
    <t>Typ príjmu</t>
  </si>
  <si>
    <t>Druh OPIO zariadenia</t>
  </si>
  <si>
    <t>Príjmy spolu</t>
  </si>
  <si>
    <t>Z rozpočtovej kapitoly MPSVR spolu</t>
  </si>
  <si>
    <t>Z rozpočtu MPSVR</t>
  </si>
  <si>
    <t>Dotácie z MPSVR</t>
  </si>
  <si>
    <t>Z rozpočtu VÚC</t>
  </si>
  <si>
    <t>Z rozpočtu obcí</t>
  </si>
  <si>
    <t>Ďalšie príjmy spolu</t>
  </si>
  <si>
    <t>Zo štátneho rozpočtu iné</t>
  </si>
  <si>
    <t>Zo súkromného a NISD sektoru</t>
  </si>
  <si>
    <t>Zo zdrojov EÚ</t>
  </si>
  <si>
    <t>Zo zdravotných poisťovní</t>
  </si>
  <si>
    <t>Iné príjmy (granty, dary, zbierky, 2%, zmluva o.i. činnostiach, iné)</t>
  </si>
  <si>
    <t>Z úhrad za sociálnu službu spolu</t>
  </si>
  <si>
    <t>Od prijímateľov</t>
  </si>
  <si>
    <t>Od iných FO</t>
  </si>
  <si>
    <t>Vrátené zdroje zriaďovateľovi a poskytovateľovi zdrojov spolu</t>
  </si>
  <si>
    <t>Z rozpočtu obcí a VÚC</t>
  </si>
  <si>
    <t>Z rozpočtu MPSVR SR</t>
  </si>
  <si>
    <t>Pozn.: Vyplnené formuláre P06 a P07 môžu obsahovať aj nulové hodnoty. Príjmy sú očistené o vrátené zdroje.</t>
  </si>
  <si>
    <t>Typ výdavku</t>
  </si>
  <si>
    <t>Výdavky spolu</t>
  </si>
  <si>
    <t>Bežné transfery</t>
  </si>
  <si>
    <t>Kapitálové výdavky</t>
  </si>
  <si>
    <t>Bežné výdavky spolu, z toho</t>
  </si>
  <si>
    <t>Tovary a služby spolu</t>
  </si>
  <si>
    <t>Energie, voda, komunikácie</t>
  </si>
  <si>
    <t>Prenájom</t>
  </si>
  <si>
    <t>Údržba a opravy</t>
  </si>
  <si>
    <t>Materiálové výdavky</t>
  </si>
  <si>
    <t>Služby</t>
  </si>
  <si>
    <t>Cestovné a dopravné náklady</t>
  </si>
  <si>
    <t>Mzdové náklady a dohody spolu</t>
  </si>
  <si>
    <t>Mzdy</t>
  </si>
  <si>
    <t xml:space="preserve">Odmeny/dohody </t>
  </si>
  <si>
    <t xml:space="preserve">Poistné na zdravotné, sociálne poistenie a povinné príspevky na starobné dôchodkové sporenie </t>
  </si>
  <si>
    <t>Ekonomicky oprávnené náklady na miesto/mesiac</t>
  </si>
  <si>
    <t>Druh služby</t>
  </si>
  <si>
    <t>Prijímatelia za rok 2022</t>
  </si>
  <si>
    <t>mobilní</t>
  </si>
  <si>
    <t>čiastočne mobilní</t>
  </si>
  <si>
    <t>imobilní</t>
  </si>
  <si>
    <t>Opatrovateľská služba v domácnosti</t>
  </si>
  <si>
    <t>Zdroj: IS SoS - evidencia prijímateľov sociálnych služieb za rok 2022</t>
  </si>
  <si>
    <t>Verejný</t>
  </si>
  <si>
    <t>Neverejný</t>
  </si>
  <si>
    <t xml:space="preserve">Zamestnanci </t>
  </si>
  <si>
    <t>z toho opatrovatelia dospelých v domácnosti</t>
  </si>
  <si>
    <t xml:space="preserve">z toho </t>
  </si>
  <si>
    <t>typ poskytovateľa</t>
  </si>
  <si>
    <t>Celkový počet zamestnancov</t>
  </si>
  <si>
    <t>počet</t>
  </si>
  <si>
    <t>hodiny</t>
  </si>
  <si>
    <t>verejný</t>
  </si>
  <si>
    <t>neverejný</t>
  </si>
  <si>
    <t>Zdroj: IS SoS - evidencia zamestnancov poskytovateľov sociálnych služieb za rok 2022</t>
  </si>
  <si>
    <t>Príjmy opatrovateľskej služby v roku 2022</t>
  </si>
  <si>
    <t>Ďalšie príjmy</t>
  </si>
  <si>
    <t>Z úhrad za poskytovanú sociálnu službu</t>
  </si>
  <si>
    <t xml:space="preserve">Vrátené zdroje </t>
  </si>
  <si>
    <t>Z dotácií MPSVR</t>
  </si>
  <si>
    <t>Výdavky na opatrovateľskú službu v roku 2022</t>
  </si>
  <si>
    <t>Typ poskytovateľa</t>
  </si>
  <si>
    <t>Bežné výdavky spolu, toho</t>
  </si>
  <si>
    <t>Údržba, opravy, cestovné a dopravné náklady</t>
  </si>
  <si>
    <t xml:space="preserve">Odmeny na základe dohody </t>
  </si>
  <si>
    <t>Pohľadávky poskytovateľa</t>
  </si>
  <si>
    <t>Pozn.: Vyplnené formuláre P06 a P07 môžu obsahovať aj nulové hodnoty.</t>
  </si>
  <si>
    <t>Druh zariadenia krízovej intervencie</t>
  </si>
  <si>
    <t>počet prijímateľov k 31.12.2021</t>
  </si>
  <si>
    <t>Prijímatelia k 31.12.2022</t>
  </si>
  <si>
    <t>Dobrovoľníci - hodiny</t>
  </si>
  <si>
    <t>Podľa údajov z výkazu Soc 1-01</t>
  </si>
  <si>
    <t>Podľa IS SoS</t>
  </si>
  <si>
    <t xml:space="preserve">Počet vykázaných SoS </t>
  </si>
  <si>
    <t>Počet SoS v registri</t>
  </si>
  <si>
    <t>podľa pohlavia</t>
  </si>
  <si>
    <t>podľa veku</t>
  </si>
  <si>
    <t xml:space="preserve">s obmedz. alebo pozbavenou spôsobilosti na právne úkony </t>
  </si>
  <si>
    <t>s psychotickou liečbou alebo užívajúci antidepresíva</t>
  </si>
  <si>
    <t>so zdravotným znevýhodnením</t>
  </si>
  <si>
    <t>od 0 do 18 rokov</t>
  </si>
  <si>
    <t>od 18 do 64 rokov</t>
  </si>
  <si>
    <t>nad 65 rokov</t>
  </si>
  <si>
    <t xml:space="preserve">útulok </t>
  </si>
  <si>
    <t>Zdroj: IS SoS MPSVR SR - prevádzkové a finančné údaje za rok 2022</t>
  </si>
  <si>
    <t>Druh služby krízovej intervencie</t>
  </si>
  <si>
    <t>Počet úkonov alebo nejedinečných prijímateľov za rok 2022</t>
  </si>
  <si>
    <t>nízkoprahová sociálna služba pre deti a rodinu</t>
  </si>
  <si>
    <t>nocľaháreň (počet prenocovaní)</t>
  </si>
  <si>
    <t>Sociálne služby na podporu rodiny s deťmi</t>
  </si>
  <si>
    <t>počet prijímateľov za rok 2022</t>
  </si>
  <si>
    <t>služba na podporu zosúlaďovania rod.a prac.života</t>
  </si>
  <si>
    <t xml:space="preserve">zariadenie starostlivosti o deti do troch rokov veku </t>
  </si>
  <si>
    <t>Ostatne druhy podporných sociálnych služieb</t>
  </si>
  <si>
    <t>počet úkonov/nejedinečných prijímateľov</t>
  </si>
  <si>
    <t>počet hodín/km za rok</t>
  </si>
  <si>
    <t>krízová pomoc prostredníctvom telekomunikačných technológii</t>
  </si>
  <si>
    <t>pomoc pri výkone opatrovaníckych práv a povinností</t>
  </si>
  <si>
    <t>práčovna</t>
  </si>
  <si>
    <t>Druh samostatne vykonávanej činnosti</t>
  </si>
  <si>
    <t>Počet prijímateľov/úkonov/hodín za rok 2022</t>
  </si>
  <si>
    <t>príjmy</t>
  </si>
  <si>
    <t>počet úkonov</t>
  </si>
  <si>
    <t>počet hodín</t>
  </si>
  <si>
    <t>osoby bez domova</t>
  </si>
  <si>
    <t>ohrozené osoby/obete správania iných FO</t>
  </si>
  <si>
    <t>Počet miest v zariadeniach v rokoch 2019 až 2022</t>
  </si>
  <si>
    <t>Kapacity v OPIO zariadeniach</t>
  </si>
  <si>
    <t xml:space="preserve">ambulantná </t>
  </si>
  <si>
    <t>Počet miest podľa formy poskytovanej sociálnej služby</t>
  </si>
  <si>
    <t>40 - 61 rokov</t>
  </si>
  <si>
    <t>62 - a viac</t>
  </si>
  <si>
    <t>Zdroj: IS SoS MPSVR SR - evidencia prijímateľov sociálnych služieb k 31.12. 2022</t>
  </si>
  <si>
    <t>Počet žiadostí - nevybavené</t>
  </si>
  <si>
    <t>spolu (priemerný počet dní)</t>
  </si>
  <si>
    <t>Zdroj: IS SoS MPSVR SR - evidencia žiadateľov o poskytnutie sociálnych služieb za rok 2022</t>
  </si>
  <si>
    <t>Zdroj: IS SoS MPSVR SR - evidencia zamestnancov poskytovateľov sociálnych služieb k 31.12. 2022</t>
  </si>
  <si>
    <t>Najpočetnejšie pracovné pozície v OPIO zariadeniach</t>
  </si>
  <si>
    <t>Opatrovateľ dospelých v zariadení</t>
  </si>
  <si>
    <t>Upratovačka</t>
  </si>
  <si>
    <t>Hlavný kuchár/ Kuchár/Pomocný kuchár</t>
  </si>
  <si>
    <t>Sestra</t>
  </si>
  <si>
    <t>Sociálny pracovník</t>
  </si>
  <si>
    <t>Inštruktor sociálnej rehabilitácie</t>
  </si>
  <si>
    <t>Zdravotnícky asistent</t>
  </si>
  <si>
    <t>Iný pomocný pracovník</t>
  </si>
  <si>
    <t>Údržbár</t>
  </si>
  <si>
    <t>Riaditeľ, Iný odborný riadiaci pracovník</t>
  </si>
  <si>
    <t>Príjmy OPIO zariadení v roku 2022</t>
  </si>
  <si>
    <t>Z rozpočtovej kapitoly MPSVR</t>
  </si>
  <si>
    <t xml:space="preserve">Ďalšie príjmy </t>
  </si>
  <si>
    <t>Z úhrad za sociálnu službu</t>
  </si>
  <si>
    <t>Zdroj: IS SoS MPSVR SR – výkazy o poskytovanej sociálnej službe za rok 2022</t>
  </si>
  <si>
    <t>Pozn.: Vyplnené výkazy môžu obsahovať aj nulové hodnoty. Príjmy sú očistené o vrátené zdroje.</t>
  </si>
  <si>
    <t>Výdavky OPIO zariadení v roku 2022</t>
  </si>
  <si>
    <t>Mzdové náklady a dohody</t>
  </si>
  <si>
    <t>Pozn.: Vyplnené výkazy môžu obsahovať aj nulové hodnoty.</t>
  </si>
  <si>
    <t>18 - 24 rokov</t>
  </si>
  <si>
    <t>25 - 39 rokov</t>
  </si>
  <si>
    <t>40 - 49 rokov</t>
  </si>
  <si>
    <t>50 - 59 rokov</t>
  </si>
  <si>
    <t>60 - 61 rokov</t>
  </si>
  <si>
    <t>62 - 69 rokov</t>
  </si>
  <si>
    <t>70 - 79 rokov</t>
  </si>
  <si>
    <t>80 - 89 rokov</t>
  </si>
  <si>
    <t>90 - 99 rokov</t>
  </si>
  <si>
    <t xml:space="preserve">Z rozpočtovej kapitoly MPSVR </t>
  </si>
  <si>
    <t xml:space="preserve">Z úhrad </t>
  </si>
  <si>
    <t>Z úhrad</t>
  </si>
  <si>
    <t>Bežné výdavky na opatrovateľskú službu v roku 2022</t>
  </si>
  <si>
    <t xml:space="preserve">Zariadenie podporovaného bývania </t>
  </si>
  <si>
    <t xml:space="preserve">    Energie, voda, komunikácie a prenájom</t>
  </si>
  <si>
    <t xml:space="preserve">    Údržba, opravy, cestovné a dopravné náklady</t>
  </si>
  <si>
    <t xml:space="preserve">    Materiálové výdavky</t>
  </si>
  <si>
    <t xml:space="preserve">    Služby</t>
  </si>
  <si>
    <t>Tovary a služby, z toho:</t>
  </si>
  <si>
    <t>Bežné výdavky (tovary a služby a mzdové náklady  a dohody spolu)</t>
  </si>
  <si>
    <t>Zdroj: IS SoS - Prevádzkové a finančné údaje z formulárov P06 a P07 za rok 2022</t>
  </si>
  <si>
    <t>Pozn: počet jedinečných zamestnancov sa nerovná súčtu zamestnancov za jednotlivé služby, nakoľko jeden zamestnanec môže mať viac pracovných vzťahov a pracovať vo viacerých službách</t>
  </si>
  <si>
    <t>Pozn.: počet prijímateľov sa nerovná súčtu prijímateľov za jednotlivé znevýhodnenia, nakoľko jeden prijímateľ môže mať viac druhov znevýhodnenia</t>
  </si>
  <si>
    <t>Zdroj: IS SoS - evidencia prijímateľov sociálnych služieb k 31.12. 2022, IS SoS - Prevádzkové a finančné údaje z formulárov P06 a P07 za rok 2022</t>
  </si>
  <si>
    <t>Samoplatci</t>
  </si>
  <si>
    <t>ženy/ diečatá</t>
  </si>
  <si>
    <t>muži/ chlapci</t>
  </si>
  <si>
    <t>Pohľadávky OPIO zariadení v roku 2022</t>
  </si>
  <si>
    <t>Zariadenia. opatrovat. služby</t>
  </si>
  <si>
    <t>Výška pohľadávok z nezaplatených úhrad</t>
  </si>
  <si>
    <t xml:space="preserve">z dôvodu ochrany príjmu </t>
  </si>
  <si>
    <t>z dôvodu neplatenia úhrady</t>
  </si>
  <si>
    <t>Počet neplatičov k 31.12.</t>
  </si>
  <si>
    <t>Zariadenia podpor. Bývania</t>
  </si>
  <si>
    <t>Zoznam tabuliek a grafov použitých v Správe o sociálnej situácii obyvateľstva Slovenskej republiky za rok 2022 v 3. kapitole a jej prílohách</t>
  </si>
  <si>
    <t>SoSS - Správa o sociálnej situácii obyvateľstva Slovenskej republiky za rok 2022</t>
  </si>
  <si>
    <t>Tabuľka 3.1 Počet prípadov a priemerná výška nemocenských dávok v roku 2022</t>
  </si>
  <si>
    <t>v roku 2022</t>
  </si>
  <si>
    <t>2022/2021</t>
  </si>
  <si>
    <t>Priemerná výška dávky v roku 2022 (v €)</t>
  </si>
  <si>
    <t>* V dávke materské je zahrnutá aj dávka tzv. otcovské, ktorých bolo v decembri 2022 vyplatených 2023 s priemernou výškou dávky 339,5 eura</t>
  </si>
  <si>
    <t>Tabuľka 3.2 Počet vyplácaných dôchodkových dávok a priemerná výška dôchodkov v roku 2021a 2022</t>
  </si>
  <si>
    <t>Starobný spolu</t>
  </si>
  <si>
    <t>Predčasný starobný spolu</t>
  </si>
  <si>
    <t>Invalidný spolu</t>
  </si>
  <si>
    <t xml:space="preserve">Vdovský </t>
  </si>
  <si>
    <t xml:space="preserve">Vdovecký </t>
  </si>
  <si>
    <t>Tabuľka 3.3 Priemerná výška dôchodkov v súbehu v rokoch 2021 a 2022 k 31. 12.</t>
  </si>
  <si>
    <t>rok 2022</t>
  </si>
  <si>
    <t>Tabuľka 3.4 Výdavky na dávku garančného poistenia, počet prípadov a priemerná výška dávky v eurách v roku 2022</t>
  </si>
  <si>
    <t>Tabuľka 3.5 Rozdelenie majetku v dôchodkových fondoch k 31.12.2022 (v mil. eur)</t>
  </si>
  <si>
    <t>Tabuľka 3.6 Porovnanie rozdelenia majetku v dôchodkových fondoch za všetky DSS</t>
  </si>
  <si>
    <t>Tabuľka 3.7 Ročné zhodnotenie typov dôchodkových fondov</t>
  </si>
  <si>
    <t>Tabuľka 3.8 Počet sporiteľov v dôchodkových fondoch starobného dôchodkového sporenia k 31.12.2022</t>
  </si>
  <si>
    <t>Tabuľka 3.9 Rozdelenie sporiteľov podľa veku k 31.12.2022</t>
  </si>
  <si>
    <t>Tabuľka 3.10 Ponuky a zmluvy na dôchodok zo starobného dôchodkového sporenia za rok 2022</t>
  </si>
  <si>
    <t>Tabuľka 3.11 Počet účastníkov v sporiacej a výplatnej fáze k 31.12.2021 a k 31.12.2022</t>
  </si>
  <si>
    <t>Tabuľka 3.12 Prehľad dávok z doplnkového dôchodkového sporenia k 31.12.2021 a k 31.12.2022</t>
  </si>
  <si>
    <t>Tabuľka 3.13 Prehľad údajov o výške a zhodnotení majetku v doplnkových dôchodkových fondoch k 31. decembru 2022</t>
  </si>
  <si>
    <t>Tabuľka 3.14 Prídavok na dieťa</t>
  </si>
  <si>
    <t>Tabuľka 3.15 Poberatelia, ktorým sa poskytoval prídavok na dieťa podľa počtu detí</t>
  </si>
  <si>
    <t>Tabuľka 3.16 Okresy, v ktorých sa príspevok na starostlivosť o dieťa využíval najviac a najmenej</t>
  </si>
  <si>
    <t>Tabuľka 3.17 Príspevok pri narodení dieťaťa v roku 2021 a 2022</t>
  </si>
  <si>
    <t>Zdroj: RSD MIS MPSVR SR</t>
  </si>
  <si>
    <t>Sumy pomoci v hmotnej núdzi a osobitného príspevku platné v roku 2022 (od 1. januára 2022)</t>
  </si>
  <si>
    <r>
      <t>-</t>
    </r>
    <r>
      <rPr>
        <sz val="7"/>
        <color theme="1"/>
        <rFont val="Times New Roman"/>
        <family val="1"/>
        <charset val="238"/>
      </rPr>
      <t xml:space="preserve"> </t>
    </r>
    <r>
      <rPr>
        <sz val="11"/>
        <color theme="1"/>
        <rFont val="Arial Narrow"/>
        <family val="2"/>
        <charset val="238"/>
      </rPr>
      <t>jednotlivec</t>
    </r>
  </si>
  <si>
    <r>
      <t>-</t>
    </r>
    <r>
      <rPr>
        <sz val="7"/>
        <color theme="1"/>
        <rFont val="Times New Roman"/>
        <family val="1"/>
        <charset val="238"/>
      </rPr>
      <t xml:space="preserve"> </t>
    </r>
    <r>
      <rPr>
        <sz val="11"/>
        <color theme="1"/>
        <rFont val="Arial Narrow"/>
        <family val="2"/>
        <charset val="238"/>
      </rPr>
      <t>jednotlivec s dieťaťom alebo najviac so štyrmi deťmi</t>
    </r>
  </si>
  <si>
    <t>130,90 €</t>
  </si>
  <si>
    <r>
      <t>-</t>
    </r>
    <r>
      <rPr>
        <sz val="7"/>
        <color theme="1"/>
        <rFont val="Times New Roman"/>
        <family val="1"/>
        <charset val="238"/>
      </rPr>
      <t xml:space="preserve"> </t>
    </r>
    <r>
      <rPr>
        <sz val="11"/>
        <color theme="1"/>
        <rFont val="Arial Narrow"/>
        <family val="2"/>
        <charset val="238"/>
      </rPr>
      <t>jednotlivec s viac ako štyrmi deťmi</t>
    </r>
  </si>
  <si>
    <t>191,20 €</t>
  </si>
  <si>
    <r>
      <t>-</t>
    </r>
    <r>
      <rPr>
        <sz val="7"/>
        <color theme="1"/>
        <rFont val="Times New Roman"/>
        <family val="1"/>
        <charset val="238"/>
      </rPr>
      <t xml:space="preserve"> </t>
    </r>
    <r>
      <rPr>
        <sz val="11"/>
        <color theme="1"/>
        <rFont val="Arial Narrow"/>
        <family val="2"/>
        <charset val="238"/>
      </rPr>
      <t>dvojica bez detí</t>
    </r>
  </si>
  <si>
    <r>
      <t>-</t>
    </r>
    <r>
      <rPr>
        <sz val="7"/>
        <color theme="1"/>
        <rFont val="Times New Roman"/>
        <family val="1"/>
        <charset val="238"/>
      </rPr>
      <t xml:space="preserve"> </t>
    </r>
    <r>
      <rPr>
        <sz val="11"/>
        <color theme="1"/>
        <rFont val="Arial Narrow"/>
        <family val="2"/>
        <charset val="238"/>
      </rPr>
      <t>dvojica s dieťaťom alebo najviac so štyrmi deťmi</t>
    </r>
  </si>
  <si>
    <t>179,00 €</t>
  </si>
  <si>
    <r>
      <t>-</t>
    </r>
    <r>
      <rPr>
        <sz val="7"/>
        <color theme="1"/>
        <rFont val="Times New Roman"/>
        <family val="1"/>
        <charset val="238"/>
      </rPr>
      <t xml:space="preserve"> </t>
    </r>
    <r>
      <rPr>
        <sz val="11"/>
        <color theme="1"/>
        <rFont val="Arial Narrow"/>
        <family val="2"/>
        <charset val="238"/>
      </rPr>
      <t>dvojica s viac ako štyrmi deťmi</t>
    </r>
  </si>
  <si>
    <t>241,30 €</t>
  </si>
  <si>
    <t>70,40 €</t>
  </si>
  <si>
    <r>
      <t>-</t>
    </r>
    <r>
      <rPr>
        <sz val="7"/>
        <color theme="1"/>
        <rFont val="Times New Roman"/>
        <family val="1"/>
        <charset val="238"/>
      </rPr>
      <t xml:space="preserve"> </t>
    </r>
    <r>
      <rPr>
        <sz val="11"/>
        <color rgb="FF000000"/>
        <rFont val="Arial Narrow"/>
        <family val="2"/>
        <charset val="238"/>
      </rPr>
      <t xml:space="preserve"> pre člena domácnosti podľa § 7 ods. 2 písm. e) a j) (nepriaznivý zdravotný stav a tehotná žena od začiatku ôsmeho týždňa pred očakávaným dňom pôrodu)</t>
    </r>
  </si>
  <si>
    <t>38,70 €</t>
  </si>
  <si>
    <r>
      <t>-</t>
    </r>
    <r>
      <rPr>
        <sz val="7"/>
        <color theme="1"/>
        <rFont val="Times New Roman"/>
        <family val="1"/>
        <charset val="238"/>
      </rPr>
      <t xml:space="preserve"> </t>
    </r>
    <r>
      <rPr>
        <sz val="11"/>
        <color rgb="FF000000"/>
        <rFont val="Arial Narrow"/>
        <family val="2"/>
        <charset val="238"/>
      </rPr>
      <t xml:space="preserve"> pre člena domácnosti, ktorým je tehotná žena (od začiatku štvrtého mesiaca tehotenstva)</t>
    </r>
  </si>
  <si>
    <t>15,10 €</t>
  </si>
  <si>
    <r>
      <t>-</t>
    </r>
    <r>
      <rPr>
        <sz val="7"/>
        <color theme="1"/>
        <rFont val="Times New Roman"/>
        <family val="1"/>
        <charset val="238"/>
      </rPr>
      <t xml:space="preserve"> </t>
    </r>
    <r>
      <rPr>
        <sz val="11"/>
        <color rgb="FF000000"/>
        <rFont val="Arial Narrow"/>
        <family val="2"/>
        <charset val="238"/>
      </rPr>
      <t xml:space="preserve"> pre člena domácnosti, ktorým je rodič dieťaťa do jedného roku veku</t>
    </r>
  </si>
  <si>
    <r>
      <t>-</t>
    </r>
    <r>
      <rPr>
        <sz val="7"/>
        <color theme="1"/>
        <rFont val="Times New Roman"/>
        <family val="1"/>
        <charset val="238"/>
      </rPr>
      <t xml:space="preserve"> </t>
    </r>
    <r>
      <rPr>
        <i/>
        <sz val="11"/>
        <color rgb="FF000000"/>
        <rFont val="Arial Narrow"/>
        <family val="2"/>
        <charset val="238"/>
      </rPr>
      <t>AKTIVAČNÝ PRÍSPEVOK</t>
    </r>
  </si>
  <si>
    <t>140,80 €</t>
  </si>
  <si>
    <r>
      <t>-</t>
    </r>
    <r>
      <rPr>
        <sz val="7"/>
        <color theme="1"/>
        <rFont val="Times New Roman"/>
        <family val="1"/>
        <charset val="238"/>
      </rPr>
      <t xml:space="preserve">    </t>
    </r>
    <r>
      <rPr>
        <i/>
        <sz val="11"/>
        <color rgb="FF000000"/>
        <rFont val="Arial Narrow"/>
        <family val="2"/>
        <charset val="238"/>
      </rPr>
      <t xml:space="preserve"> pre člena domácnosti podľa § 12 ods. 3 písm. b) až d)</t>
    </r>
  </si>
  <si>
    <r>
      <t>-</t>
    </r>
    <r>
      <rPr>
        <sz val="7"/>
        <color theme="1"/>
        <rFont val="Times New Roman"/>
        <family val="1"/>
        <charset val="238"/>
      </rPr>
      <t xml:space="preserve">    </t>
    </r>
    <r>
      <rPr>
        <i/>
        <sz val="11"/>
        <color rgb="FF000000"/>
        <rFont val="Arial Narrow"/>
        <family val="2"/>
        <charset val="238"/>
      </rPr>
      <t>PRÍSPEVOK NA NEZAOPATRENÉ DIEŤA</t>
    </r>
  </si>
  <si>
    <r>
      <t>-</t>
    </r>
    <r>
      <rPr>
        <sz val="7"/>
        <color theme="1"/>
        <rFont val="Times New Roman"/>
        <family val="1"/>
        <charset val="238"/>
      </rPr>
      <t xml:space="preserve"> </t>
    </r>
    <r>
      <rPr>
        <sz val="11"/>
        <color rgb="FF000000"/>
        <rFont val="Arial Narrow"/>
        <family val="2"/>
        <charset val="238"/>
      </rPr>
      <t>  viacčlenná domácnosť</t>
    </r>
  </si>
  <si>
    <r>
      <t>-</t>
    </r>
    <r>
      <rPr>
        <sz val="7"/>
        <color theme="1"/>
        <rFont val="Times New Roman"/>
        <family val="1"/>
        <charset val="238"/>
      </rPr>
      <t xml:space="preserve"> </t>
    </r>
    <r>
      <rPr>
        <i/>
        <sz val="11"/>
        <color rgb="FF000000"/>
        <rFont val="Arial Narrow"/>
        <family val="2"/>
        <charset val="238"/>
      </rPr>
      <t>OSOBITNÝ PRÍSPEVOK</t>
    </r>
  </si>
  <si>
    <t>126,14 €</t>
  </si>
  <si>
    <t>63,07 €</t>
  </si>
  <si>
    <t>Počet príjemcov celkom</t>
  </si>
  <si>
    <t>58 808</t>
  </si>
  <si>
    <t>36 758</t>
  </si>
  <si>
    <t>48 594</t>
  </si>
  <si>
    <t>107 268 377 </t>
  </si>
  <si>
    <t xml:space="preserve">Zdroj: RSD MIS MPSVR </t>
  </si>
  <si>
    <t>Zdroj: RSD MIS MPSVR  MPSVR , priemerná výška dávky vypočítaná z vynaložených finančných prostriedkov vyplatených v štandardnom nároku</t>
  </si>
  <si>
    <t xml:space="preserve">Zdroj: RSD MIS MPSVR  MPSVR </t>
  </si>
  <si>
    <t xml:space="preserve">Zdroj: RSD MIS MPSVR  MPSVR  a ŠÚ SR </t>
  </si>
  <si>
    <t>Tabuľka 3.18 Priemerný mesačný počet príjemcov pomoci v hmotnej núdzi, ročné čerpanie finančných prostriedkov v rokoch 2021 – 2022</t>
  </si>
  <si>
    <t>Graf 3.5 Vývoj počtu príjemcov pomoci v hmotnej núdzi v priebehu rokov 2021 a 2022</t>
  </si>
  <si>
    <t>2022 bez odídencov z UA</t>
  </si>
  <si>
    <t>2022 s odídencami z  UA</t>
  </si>
  <si>
    <t>Mesačný počet príjemcov pomoci v hmotnej núdzi vrátane odídencov z Ukrajiny, ako aj ich počet v jednotlivých mesiacoch roku 2022</t>
  </si>
  <si>
    <t>2022-01</t>
  </si>
  <si>
    <t>2022-02</t>
  </si>
  <si>
    <t>2022-03</t>
  </si>
  <si>
    <t>2022-04</t>
  </si>
  <si>
    <t>2022-05</t>
  </si>
  <si>
    <t>2022-06</t>
  </si>
  <si>
    <t>2022-07</t>
  </si>
  <si>
    <t>2022-08</t>
  </si>
  <si>
    <t>2022-09</t>
  </si>
  <si>
    <t>2022-10</t>
  </si>
  <si>
    <t>2022-11</t>
  </si>
  <si>
    <t>2022-12</t>
  </si>
  <si>
    <t>Počet príjemcov pomoci v hmotnej núdzi</t>
  </si>
  <si>
    <t>Podiel</t>
  </si>
  <si>
    <t>1) UA skratka pre Ukrajinu</t>
  </si>
  <si>
    <r>
      <t>z toho odídenci z UA</t>
    </r>
    <r>
      <rPr>
        <i/>
        <sz val="10"/>
        <color rgb="FF000000"/>
        <rFont val="Arial Narrow"/>
        <family val="2"/>
        <charset val="238"/>
      </rPr>
      <t xml:space="preserve"> 1)</t>
    </r>
  </si>
  <si>
    <t>Graf 3.6 Percentuálne zastúpenie jednotlivých skupín príjemcov pomoci v hmotnej núdzi v roku 2022</t>
  </si>
  <si>
    <t xml:space="preserve">2022 priemer </t>
  </si>
  <si>
    <t>2022 priemer v %</t>
  </si>
  <si>
    <t>Graf 3.8 Členovia domácností v systéme pomoci v hmotnej núdzi v členení podľa veku a pohlavia v roku 2022</t>
  </si>
  <si>
    <t>Graf 3.9 Rozdelenie priznaných ochranných príspevkov podľa výšky nároku (priemer za rok 2022)</t>
  </si>
  <si>
    <t>OP v sume 70,40 €</t>
  </si>
  <si>
    <t>OP v sume 38,90 €</t>
  </si>
  <si>
    <t>OP v sume 15,10 €</t>
  </si>
  <si>
    <t xml:space="preserve">Graf 3.10 Rozdelenie priznaných aktivačných príspevkov podľa dôvodu priznania (priemer za rok 2022)
</t>
  </si>
  <si>
    <t>Graf 3.11 Vývoj aktivačného príspevku priznaného zamestnaným osobám s príjmom na úrovni minimálnej mzdy za obdobie 2021 - 2022</t>
  </si>
  <si>
    <t>Graf 3.12 Rozdelenie priznaných príspevkov na bývanie podľa veľkosti domácnosti (priemer za rok 2022)</t>
  </si>
  <si>
    <t>Graf 3.13 Vývoj podielu príjemcov osobitného príspevku podľa toho či sú alebo nie sú naďalej v systéme pomoci v hmotnej núdzi 2021 a 2022</t>
  </si>
  <si>
    <t>Graf 3.14 Vývoj počtu poskytnutých osobitných príspevkov v rokoch 2021 a 2022</t>
  </si>
  <si>
    <t>Graf 3.15 Vývoj počtu detí, na ktoré sa poskytla dotácia na stravu za roky 2021 a 2022</t>
  </si>
  <si>
    <t>Graf 3.16 Regionálne rozdelenie detí, na ktoré sa poskytla dotácia na stravu 2022 (priemer)</t>
  </si>
  <si>
    <t>Graf 3.17 Regionálne rozdelenie detí, na ktoré sa poskytla dotácia na školské potreby 2022 (priemer)</t>
  </si>
  <si>
    <t>Tabuľka 3.21 Sumy príspevkov na podporu náhradnej starostlivosti v roku 2022</t>
  </si>
  <si>
    <t>Tabuľka 3.20 Počet detí zverených do náhradných rodín v rokoch 2021 a 2022</t>
  </si>
  <si>
    <t>Tabuľka 3.19 Počet detí, pre ktoré sa vykonávala v rokoch 2021 a 2022 sociálna kuratela</t>
  </si>
  <si>
    <t>Graf 3.18 Počet detí podľa vekových kategórií, na ktoré bol vyplatený opakovaný príspevok dieťaťu</t>
  </si>
  <si>
    <t>Tabuľka 3.22  Zvýšenie opakovaného príspevku náhradnému rodičovi v závislosti od počtu detí</t>
  </si>
  <si>
    <t>Počet detí, ktoré sú súrodenci</t>
  </si>
  <si>
    <t>Zvýšenie opakovaného príspevku náhradnému rodičovi o</t>
  </si>
  <si>
    <t>2 deti</t>
  </si>
  <si>
    <t>0,975 - násobok sumy životného minima pre nezaopatrené dieťa mesačne</t>
  </si>
  <si>
    <t>3 deti</t>
  </si>
  <si>
    <t>1,95 - násobok sumy životného minima pre nezaopatrené dieťa mesačne</t>
  </si>
  <si>
    <t>4 deti</t>
  </si>
  <si>
    <t>2,925 - násobok sumy životného minima pre nezaopatrené dieťa mesačne</t>
  </si>
  <si>
    <t>5 detí</t>
  </si>
  <si>
    <t>3,9 - násobok sumy životného minima pre nezaopatrené dieťa mesačne</t>
  </si>
  <si>
    <t>6 detí</t>
  </si>
  <si>
    <t>4,875 - násobok sumy životného minima pre nezaopatrené dieťa mesačne</t>
  </si>
  <si>
    <t>7 a viac detí</t>
  </si>
  <si>
    <t>5,85 - násobok sumy životného minima pre nezaopatrené dieťa mesačne</t>
  </si>
  <si>
    <t>Tabuľka 3.23 Maximálne výšky jednorazových peňažných príspevkov na kompenzáciu</t>
  </si>
  <si>
    <t>Tabuľka 3.24 Prehľad opakovaných peňažných príspevkov na kompenzáciu</t>
  </si>
  <si>
    <t>Tabuľka 3.25 Počet platných preukazov</t>
  </si>
  <si>
    <t>Tabuľka 3.26 Prehľad čerpania finančných prostriedkov v roku 2022</t>
  </si>
  <si>
    <t xml:space="preserve">Zdroj: RSD MIS MPSVR SR </t>
  </si>
  <si>
    <t>Zdroj: RSD MIS MPSVR SR, pri opakovaných príspevkoch je priemerná mesačná výška PP vypočítaná z vynaložených finančných prostriedkov bez doplatkov za oneskorený nárok</t>
  </si>
  <si>
    <t>Graf 3.19 Vývoj počtu FO* s ŤZP, ktorým boli poskytované peňažné príspevky na kompenzáciu</t>
  </si>
  <si>
    <t>Tabuľka 3.27 Prehľad vývoja počtu poberateľov a čerpania finančných prostriedkov na peňažné príspevky na kompenzáciu ŤZP</t>
  </si>
  <si>
    <t>Graf 3.20 Rozdelenie priemerného mesačného počtu poberateľov peňažného príspevku na osobnú asistenciu podľa vekových skupín v decembri 2021 a v decembri 2022</t>
  </si>
  <si>
    <t>Tabuľka 3.28 Priemerný mesačný počet poberateľov peňažného príspevku na osobnú asistenciu podľa vekových skupín v rokoch 2021 a 2022</t>
  </si>
  <si>
    <t>Graf 3.21 Vývoj počtu poberateľov peňažného príspevku na kompenzáciu zvýšených výdavkov v roku 2021 a 2022</t>
  </si>
  <si>
    <t>Graf 3.22 Vývoj počtu poberateľov peňažného príspevku na opatrovanie v rokoch 2021 a 2022</t>
  </si>
  <si>
    <t>Graf 3.23 Rozdelenie priemerného mesačného počtu opatrovaných na peňažnom príspevku na opatrovanie podľa vekových skupín v rokoch 2021 a 2022</t>
  </si>
  <si>
    <t>Tabuľka 3.29 Priemerný mesačný počet opatrovaných na peňažnom príspevku na opatrovanie rozdelený podľa vekových skupín v roku 2021 a 2022</t>
  </si>
  <si>
    <t>Tabuľka 3.30 Čerpanie peňažného príspevku na opatrovanie v rokoch 2021 a 2022  v hlbšej štruktúre</t>
  </si>
  <si>
    <t>Tabuľka 3.31 Prehľad poskytnutej inflačnej pomoci poberateľom vybraných peňažných príspevkov a čerpania finančných prostriedkov v rámci inflačnej dotácie a PP na kompenzáciu ŤZP</t>
  </si>
  <si>
    <t>Jednorazová pomoc v rámci inflačnej pomoci pre osoby ŤZP, pre osoby vykonávajúce osobnú asistenciu a opatrovanie</t>
  </si>
  <si>
    <t>Vynaložené finančné prostriedky v eurách</t>
  </si>
  <si>
    <t>Inflačná dotácia – asistent</t>
  </si>
  <si>
    <t>1 124 600</t>
  </si>
  <si>
    <t>Inflačná dotácia – opatrovateľ bez nároku na PP na opatrovanie</t>
  </si>
  <si>
    <t>Zvýšenie peňažného príspevku:</t>
  </si>
  <si>
    <t>PP na kompenzáciu zvýšených výdavkov na:</t>
  </si>
  <si>
    <t>- diétne stravovanie</t>
  </si>
  <si>
    <t>- hygienu alebo opotrebovanie šatstva, bielizne, obuvi a byt.zariadenia</t>
  </si>
  <si>
    <t>3 752</t>
  </si>
  <si>
    <t>- prevádzku osobného motorového vozidla</t>
  </si>
  <si>
    <t>- na starostlivosť o psa so špeciálnym výcvikom</t>
  </si>
  <si>
    <t>1</t>
  </si>
  <si>
    <t>6 657 400</t>
  </si>
  <si>
    <t>8 915 700</t>
  </si>
  <si>
    <t>Graf 3.24 Poskytované sociálne služby podľa typu poskytovateľa</t>
  </si>
  <si>
    <t>Graf 3.25 Počet sociálnych služieb podľa typu poskytovateľa a sociálnych služieb</t>
  </si>
  <si>
    <t>Graf 3.26 Vývoj kapacít v OPIO zariadeniach</t>
  </si>
  <si>
    <t xml:space="preserve">Graf 3.27 Kapacity v OPIO zariadeniach podľa formy </t>
  </si>
  <si>
    <t>Graf 3.28 Vývoj kapacít OPIO sociálnych služieb podľa formy poskytovanej sociálnej služby</t>
  </si>
  <si>
    <t>Graf 3.30  Štruktúra prijímateľov OPIO sociálnych služieb podľa stupňa odkázanosti</t>
  </si>
  <si>
    <t>Graf 3.31 Žiadosti a žiadatelia o poskytovanie sociálnej služby v OPIO zariadeniach</t>
  </si>
  <si>
    <t>Graf 3.32 Zamestnanci v OPIO zariadeniach</t>
  </si>
  <si>
    <t>Graf 3.33 Najpočetnejšie pracovné pozície v OPIO zariadeniach</t>
  </si>
  <si>
    <t>Graf 3.34 Pomer príjmov OPIO zariadení</t>
  </si>
  <si>
    <t>Graf 3.35 Podiel príjmov OPIO zariadení</t>
  </si>
  <si>
    <t>Graf 3.36 Členenie výdavkov OPIO zariadení</t>
  </si>
  <si>
    <t>Graf 3.37 Podiel bežných výdavkov v OPIO zariadeniach podľa druhov</t>
  </si>
  <si>
    <t>Tabuľka 3.32 Pohľadávky</t>
  </si>
  <si>
    <t>Zdroj: IS SoS MPSVR SR – výkazy o poskytovanej sociálnej službe za rok 2022</t>
  </si>
  <si>
    <t xml:space="preserve">Graf 3.38 Prijímatelia opatrovateľskej služby </t>
  </si>
  <si>
    <t>Zdroj: V(MPSVR SR) 11-01 a V(MPSVR SR) 07-01, IS SoS MPSVR SR - evidencia prijímateľov sociálnych služieb za rok 2022</t>
  </si>
  <si>
    <t>Graf 3.39 Prijímatelia  opatrovateľskej služieby v domácnosti podľa stupňa odkázanosti</t>
  </si>
  <si>
    <t>Graf 3.40 Prijímatelia  opatrovateľskej služieby v domácnosti podľa veku</t>
  </si>
  <si>
    <t>Graf 3.41 Príjmy opatrovateľskej služby</t>
  </si>
  <si>
    <t>Graf 3.42 Podiel príjmov opatrovateľskej služby podľa typu PSS</t>
  </si>
  <si>
    <t>Graf 3.43 Bežné výdavky na opatrovateľskú službu</t>
  </si>
  <si>
    <t>Vykonané dohľady v roku 2022</t>
  </si>
  <si>
    <t>Tabuľka 3.34  Dohľady členené podľa druhu sociálnej služby</t>
  </si>
  <si>
    <t>Tabuľka 3.33 Prehľad výkonu dohľadu v roku 2022</t>
  </si>
  <si>
    <t xml:space="preserve">Prehľad výkonu dohľadu </t>
  </si>
  <si>
    <t>Počet prenesených dohľadov z roku 2021 a skončených v roku 2022</t>
  </si>
  <si>
    <t xml:space="preserve">Počet vykonaných dohľadov mimo zamerania plánu činnosti prenesených  z roku 2021 </t>
  </si>
  <si>
    <t>Počet vykonaných dohľadov mimo zamerania plánu činnosti v roku 2022</t>
  </si>
  <si>
    <t>Počet vykonaných dohľadov podľa zamerania činnosti prenesených z roku 2021</t>
  </si>
  <si>
    <t>Počet zrušených dohľadov (z dôvodu organizačnej zmeny)</t>
  </si>
  <si>
    <t>Celkový počet vykonaných a skončených dohľadov v roku 2022</t>
  </si>
  <si>
    <t>Tabuľka 3.35 Prehľad o počte doručených oznámení o použití prostriedkov obmedzení podľa druhu sociálnej služby</t>
  </si>
  <si>
    <t xml:space="preserve">Tabuľka 3.36 Prehľad o počte doručených oznámení o použití prostriedkov obmedzení </t>
  </si>
  <si>
    <t>Tabuľka 3.37 Prehľad hodnotenia kvality v roku 2022</t>
  </si>
  <si>
    <t>Počet ukončených hodnotení kvality v roku 2022 podľa druhu zamerania činnosti</t>
  </si>
  <si>
    <t>Počet hodnotení kvality začatých v roku 2021 a ukončených v roku 2022</t>
  </si>
  <si>
    <t>Počet začatých a ukončených riadnych hodnotení kvality v roku 2022</t>
  </si>
  <si>
    <t>Počet začatých a ukončených pilotných hodnotení kvality v roku 2022</t>
  </si>
  <si>
    <t>Tabuľka 3.38 Riadne hodnotenie podmienok kvality členené podľa druhu sociálnej služby k 31. 12. 2022</t>
  </si>
  <si>
    <t>Začaté v roku 2021 a ukončené v roku 2022</t>
  </si>
  <si>
    <t>Začaté v roku 2022 a ukončené v roku 2022</t>
  </si>
  <si>
    <t>Tabuľka 3.39 Riadne hodnotenie kvality členené podľa dosiahnutej úrovne kvality</t>
  </si>
  <si>
    <t>Tabuľka 3.40 Pilotné hodnotenie členené podľa druhu sociálnej služby k 31. 12. 2022</t>
  </si>
  <si>
    <t>Tabuľka 3.41 Pilotné hodnotenie kvality členené podľa dosiahnutej úrovne kvality</t>
  </si>
  <si>
    <t xml:space="preserve">Tabuľka 3.42 Vybrané druhy dotácií čerpané v súlade so zákonom č. 544/2010 Z. z.
v pôsobnosti MPSVR SR
</t>
  </si>
  <si>
    <t>Účel poskytovania dotácií</t>
  </si>
  <si>
    <t>Poskytnuté finančné prostriedky v eur</t>
  </si>
  <si>
    <t>Index 2022/2021</t>
  </si>
  <si>
    <t>  1 842 883</t>
  </si>
  <si>
    <t> 119,7</t>
  </si>
  <si>
    <t xml:space="preserve">  950 373 </t>
  </si>
  <si>
    <t>5 027 711</t>
  </si>
  <si>
    <t>6 368 935</t>
  </si>
  <si>
    <t>– na podporu rovnosti žien a mužov a rovnosti príležitostí</t>
  </si>
  <si>
    <t>  52 439</t>
  </si>
  <si>
    <t>  100 585</t>
  </si>
  <si>
    <t>– na podporu plnenia funkcií rodiny    (§ 9b)</t>
  </si>
  <si>
    <t>4 507 183</t>
  </si>
  <si>
    <t>  5 047 449</t>
  </si>
  <si>
    <t>  15 100</t>
  </si>
  <si>
    <t>  567</t>
  </si>
  <si>
    <t>  395 771</t>
  </si>
  <si>
    <t>  133 320</t>
  </si>
  <si>
    <t>Zdroj: Návrh záverečného účtu za rok 2022</t>
  </si>
  <si>
    <t>Tabuľka 3.43 Jednorazová dotácia poskytnutá úradmi PSVR</t>
  </si>
  <si>
    <t>Program</t>
  </si>
  <si>
    <t>Funkčná klasifikácia</t>
  </si>
  <si>
    <t>Ekonomická kategória</t>
  </si>
  <si>
    <t>Suma v eur</t>
  </si>
  <si>
    <r>
      <t>07C040A</t>
    </r>
    <r>
      <rPr>
        <sz val="8"/>
        <color rgb="FF000000"/>
        <rFont val="Arial Narrow"/>
        <family val="2"/>
        <charset val="238"/>
      </rPr>
      <t xml:space="preserve"> </t>
    </r>
    <r>
      <rPr>
        <sz val="9"/>
        <color rgb="FF000000"/>
        <rFont val="Arial Narrow"/>
        <family val="2"/>
        <charset val="238"/>
      </rPr>
      <t>(ÚPSVR)</t>
    </r>
  </si>
  <si>
    <t>SOS dotácie - doplatok z roku 2021</t>
  </si>
  <si>
    <t>osobného asistenta</t>
  </si>
  <si>
    <t>opatrovateľa, bez nároku opatrovaného na príspevok</t>
  </si>
  <si>
    <t>FO staršej ako 62 rokov, ktorá nebola poberateľom žiadnej dôchodkovej dávky a nepracuje</t>
  </si>
  <si>
    <t>FO, ktorá sa stará o dieťa vo veku 6 - 18 rokov s dlhodobo nepriaznivým zdravotným stavom</t>
  </si>
  <si>
    <r>
      <t xml:space="preserve">FO, ktorou je nezaopatrené dieťa so súdom určenou vyživovacou povinnosťou </t>
    </r>
    <r>
      <rPr>
        <sz val="10"/>
        <color rgb="FF000000"/>
        <rFont val="Arial Narrow"/>
        <family val="2"/>
        <charset val="238"/>
      </rPr>
      <t>(do 150 eur)</t>
    </r>
  </si>
  <si>
    <t>FO pri zániku náhradnej starostlivosti</t>
  </si>
  <si>
    <t>FO pri skončení starostlivosti v CDR</t>
  </si>
  <si>
    <t>Zdroj: ŠÚ SR, Eurostat – ESSPROS, údaje platné k 13.06.2023</t>
  </si>
  <si>
    <t>Graf 3.45 Štruktúra príjmov na sociálnu ochranu v EU27 v roku 2020</t>
  </si>
  <si>
    <t>Graf 3.46 Štruktúra príjmov na sociálnu ochranu podľa druhu v SR, 2020</t>
  </si>
  <si>
    <t>Graf 3.47 Hrubé výdavky na sociálnu ochranu v PPS na obyvateľa a v % HDP, 2020</t>
  </si>
  <si>
    <t>Graf 3.48 Hrubé výdavky na sociálnu ochranu v SR v roku 2020</t>
  </si>
  <si>
    <t>Graf 3.49 Štruktúra výdavkov na sociálne dávky podľa účelov, 2020</t>
  </si>
  <si>
    <t>Graf 3.50 Testované dávky sociálnej ochrany (% zo všetkých sociálnych dávok), 2020</t>
  </si>
  <si>
    <t>Zdroj: ŠÚ SR, Eurostat – ESSPROS, údaje extrahované 13.06.2023</t>
  </si>
  <si>
    <t>Graf 3.51 Výdavky na dôchodky, 2020</t>
  </si>
  <si>
    <t>Graf 3.52 Hrubé a netto výdavky na sociálnu ochranu (% z HDP), 2020</t>
  </si>
  <si>
    <t>Zdroj: ŠÚ SR, Eurostat – ESSPROS, údaje platné k 13.06.2022</t>
  </si>
  <si>
    <t>Tabuľka 3.45 Podiel prioritných osí na celkovej alokácii OP ĽZ</t>
  </si>
  <si>
    <t>Tabuľka 21 Počet registrovaných poskytovateľov a sociálnych služieb</t>
  </si>
  <si>
    <t>Pozn.: počet PSS sa nerovná súčtu PSS za jednotlivé druhy sociálnych služieb, nakoľko jeden PSS môže poskytovať viac druhov sociálnych služieb</t>
  </si>
  <si>
    <t>Tabuľka 22 Prijímatelia sociálnej služby v zariadeniach sociálnych služieb</t>
  </si>
  <si>
    <t>Tabuľka 23 Prijímatelia podľa stupňa odkázanosti v jednotlivých zariadeniach</t>
  </si>
  <si>
    <t>Tabuľka 24 Prijímatelia podľa znevýhodnenia</t>
  </si>
  <si>
    <t>Tabuľka 25 Výkon opatrovníctva</t>
  </si>
  <si>
    <t>Tabuľka 26 žiadatelia o poskytovanie sociálne služby v OPIO zariadeniach</t>
  </si>
  <si>
    <t>Tabuľka 27 Zamestnanci v OPIO zariadeniach</t>
  </si>
  <si>
    <t>Tabuľka 28 Príjmy OPIO zariadení v roku 2022</t>
  </si>
  <si>
    <t xml:space="preserve">Pozn.: Vyplnené formuláre P06 a P07 môžu obsahovať aj nulové hodnoty. </t>
  </si>
  <si>
    <t>Tabuľka 29 Výdavky OPIO zariadení v roku 2022</t>
  </si>
  <si>
    <t>Tabuľka 30 Prijímatelia opatrovateľskej služby v domácnosti</t>
  </si>
  <si>
    <t>Tabuľka 31 Žiadosti a žiadatelia opatrovateľskej služby</t>
  </si>
  <si>
    <t>Tabuľka 32 Opatrovatelia v domácnosti</t>
  </si>
  <si>
    <t>Tabuľka 33 Príjmy opatrovateľskej služby</t>
  </si>
  <si>
    <t>Tabuľka 34 Výdavky opatrovateľskej služby</t>
  </si>
  <si>
    <t xml:space="preserve">Pozn.: Vyplnené formuláre P06 a P07 môžu obsahovať aj nulové hodnoty.  </t>
  </si>
  <si>
    <t>Tabuľka 35 Zariadenia  krízovej intervencie</t>
  </si>
  <si>
    <t>Tabuľka 36 Krízová intervencia</t>
  </si>
  <si>
    <t>Tabuľka 37 Sociálne služby na podporu rodiny s deťmi</t>
  </si>
  <si>
    <t>Tabuľka 38 Podporné služby</t>
  </si>
  <si>
    <t>Tabuľka 39 Samostatne vykonávané činnosti</t>
  </si>
  <si>
    <t>Tabuľka 40 Hrubé výdavky na sociálnu ochranu, 2020</t>
  </si>
  <si>
    <t>Zdroj: Eurostat ESSPROS, údaje extrahované k 13.06.2023</t>
  </si>
  <si>
    <t>Tabuľka 41 Príjmy na sociálnu ochranu, 2020</t>
  </si>
  <si>
    <t>Tabuľka 42 Výdavky na dôchodky a štruktúra podľa kategórií dôchodkov, 2020</t>
  </si>
  <si>
    <t>Tabuľka 43 Počet poberateľov dôchodkov podľa rodu*, indexy 2020/2019 a 2020/2007</t>
  </si>
  <si>
    <t>Index 2020/2007</t>
  </si>
  <si>
    <t>Zdroj: Eurostat – ESSPROS, údaje platné k 13.06.2023</t>
  </si>
  <si>
    <t>Tabuľka 44 Dane a odvody platené zo sociálnych dávok, 2020</t>
  </si>
  <si>
    <t>Tabuľka 45 Vyhlásené vyzvania pre národné projekty a dopytovo-orientované výzvy za rok 2022</t>
  </si>
  <si>
    <t>Tabuľka 46 Čerpanie výdavkov kapitoly 22 – MPSVR SR podľa programového rozpočtovania</t>
  </si>
  <si>
    <t>Skutočnosť 31.12.2022</t>
  </si>
  <si>
    <t>07C0A01</t>
  </si>
  <si>
    <t xml:space="preserve"> - Verejní poskytovatelia sociálnych služieb</t>
  </si>
  <si>
    <t>07C0A02</t>
  </si>
  <si>
    <t xml:space="preserve"> - Neverejní poskytovatelia sociálnych služieb</t>
  </si>
  <si>
    <t xml:space="preserve"> - Dotácia na podporu výchovy k stravovacím návykom</t>
  </si>
  <si>
    <t>07C020E</t>
  </si>
  <si>
    <t xml:space="preserve"> - Príspevok pri narodení dieťaťa</t>
  </si>
  <si>
    <t>07C020F</t>
  </si>
  <si>
    <t xml:space="preserve"> - Príspevok na pohreb</t>
  </si>
  <si>
    <t>07C0301</t>
  </si>
  <si>
    <t xml:space="preserve"> - Peňažný príspevok na osobnú asistenciu</t>
  </si>
  <si>
    <t>07C0302</t>
  </si>
  <si>
    <t xml:space="preserve"> - Peňažný príspevok na opatrovanie</t>
  </si>
  <si>
    <t>07C0303</t>
  </si>
  <si>
    <t xml:space="preserve"> - Ostatné príspevky - opakované</t>
  </si>
  <si>
    <t>07C0304</t>
  </si>
  <si>
    <t xml:space="preserve"> - Ostatné príspevky - jednorazové</t>
  </si>
  <si>
    <t>07C0505</t>
  </si>
  <si>
    <t xml:space="preserve"> - Náhradná rodinná starostlivosť - opakované príspevky</t>
  </si>
  <si>
    <t>07C0506</t>
  </si>
  <si>
    <t xml:space="preserve"> - Náhradná rodinná starostlivosť - jednorazové príspevky</t>
  </si>
  <si>
    <t>07C0C</t>
  </si>
  <si>
    <t>13. dôchodok</t>
  </si>
  <si>
    <t>07C0D04</t>
  </si>
  <si>
    <t xml:space="preserve"> - Komponent 10</t>
  </si>
  <si>
    <t xml:space="preserve"> </t>
  </si>
  <si>
    <t>06G040P</t>
  </si>
  <si>
    <t xml:space="preserve"> - Pomoc znevýhodneným na trhu práce prostredníctvom RO</t>
  </si>
  <si>
    <t xml:space="preserve"> - REACT-EÚ</t>
  </si>
  <si>
    <t xml:space="preserve"> - Technická pomoc REACT-EÚ</t>
  </si>
  <si>
    <t>Zdroj: MPSVR SR, Návrh štátneho záverečného účtu (skutočnosť k 31.12. 2022)</t>
  </si>
  <si>
    <r>
      <t xml:space="preserve">SO pre OP Ľudské zdroje - </t>
    </r>
    <r>
      <rPr>
        <sz val="9.5"/>
        <rFont val="Arial Narrow"/>
        <family val="2"/>
        <charset val="238"/>
      </rPr>
      <t>MV SR</t>
    </r>
  </si>
  <si>
    <t>Tabuľka 1</t>
  </si>
  <si>
    <t>Výdavky základného fondu nemocenského poistenia (ZFNP) a nemocenské dávky v roku 2022</t>
  </si>
  <si>
    <t>Tabuľka 3</t>
  </si>
  <si>
    <t>Tabuľka 4</t>
  </si>
  <si>
    <t>Rozdelenie poberateľov podľa výšky dôchodkových dávok k 31. 12. 2022</t>
  </si>
  <si>
    <t>Tabuľka 5</t>
  </si>
  <si>
    <t>Prehľad výdavkov na dôchodkové dávky k 31. 12. 2022</t>
  </si>
  <si>
    <t>Tabuľka 6</t>
  </si>
  <si>
    <t>Tabuľka 7</t>
  </si>
  <si>
    <t>Tabuľka 8</t>
  </si>
  <si>
    <t>Výdavky základného fondu garančného poistenia (ZFGP) v roku 2022</t>
  </si>
  <si>
    <t>Tabuľka 9</t>
  </si>
  <si>
    <t>Vyplatené dávky v nezamestnanosti, počet prípadov a priemerná výška dávky v roku 2022</t>
  </si>
  <si>
    <t>Počet poberateľov dávky v nezamestnanosti v členení podľa veku a pohlavia za rok 2022</t>
  </si>
  <si>
    <t>Zhodnotenie dôchodkových fondov v správe DSS za rok 2022</t>
  </si>
  <si>
    <t>Zhodnotenie príspevkových doplnkových dôchodkových fondov v správe DDS za rok 2022</t>
  </si>
  <si>
    <t>Pomoc deťom týraným, sexuálne zneužívaným a šikanovaným v roku 2022</t>
  </si>
  <si>
    <t>Základné štatistické údaje o činnosti RPPS za roky 2021 a 2022</t>
  </si>
  <si>
    <t>Činnosť referátov poradensko-psychologických služieb v roku 2021 a 2022</t>
  </si>
  <si>
    <t>Prijímatelia podľa stupňa odkázanosti v jednotlivých zariadeniach</t>
  </si>
  <si>
    <t>Prijímatelia podľa znevýhodnenia</t>
  </si>
  <si>
    <t>Výkon opatrovníctva</t>
  </si>
  <si>
    <t>Žiadatelia o poskytovanie sociálne služby v OPIO zariadeniach</t>
  </si>
  <si>
    <t>Zamestnanci v OPIO zariadeniach</t>
  </si>
  <si>
    <t>Prijímatelia opatrovateľskej služby v domácnosti</t>
  </si>
  <si>
    <t>Žiadosti a žiadatelia opatrovateľskej služby</t>
  </si>
  <si>
    <t>Opatrovatelia v domácnosti</t>
  </si>
  <si>
    <t>Príjmy opatrovateľskej služby</t>
  </si>
  <si>
    <t>Výdavky opatrovateľskej služby</t>
  </si>
  <si>
    <t>Zariadenia  krízovej intervencie</t>
  </si>
  <si>
    <t>Podporné služby</t>
  </si>
  <si>
    <t>Samostatne vykonávané činnosti</t>
  </si>
  <si>
    <t>Tabuľka 40</t>
  </si>
  <si>
    <t>Hrubé výdavky na sociálnu ochranu, 2020</t>
  </si>
  <si>
    <t>Tabuľka 41</t>
  </si>
  <si>
    <t>Príjmy na sociálnu ochranu, 2020</t>
  </si>
  <si>
    <t>Tabuľka 42</t>
  </si>
  <si>
    <t>Výdavky na dôchodky a štruktúra podľa kategórií dôchodkov, 2020</t>
  </si>
  <si>
    <t>Tabuľka 43</t>
  </si>
  <si>
    <t>Počet poberateľov dôchodkov podľa pohlavia*, indexy 2020/2019 a 2020/2007</t>
  </si>
  <si>
    <t>Tabuľka 44</t>
  </si>
  <si>
    <t>Dane a odvody platené zo sociálnych dávok, 2020</t>
  </si>
  <si>
    <t>Tabuľka 45</t>
  </si>
  <si>
    <t>Vyhlásené vyzvania pre národné projekty a dopytovo-orientované výzvy za rok 2022</t>
  </si>
  <si>
    <t>Tabuľka 46</t>
  </si>
  <si>
    <t>Graf 1</t>
  </si>
  <si>
    <t>Graf 2</t>
  </si>
  <si>
    <t>Počet poberateľov samostatne vyplácaných dôchodkov a v súbehu s vdovským, resp. vdoveckým dôchodkom k 31.12.2022</t>
  </si>
  <si>
    <t>Základný fond úrazového poistenia (ZFÚP) v roku 2022 – dávka podľa druhu, počet prípadov zúčtovaných dávok a prie</t>
  </si>
  <si>
    <t>Rozdelenie sporiteľov v II. pilieri podľa veku k 31. 12. 2022</t>
  </si>
  <si>
    <t>Veková štruktúra sporiteľov v II. pilieri k 31. 12. 2022</t>
  </si>
  <si>
    <t>Regionálne rozdelenie poberateľov príspevku na starostlivosť o dieťa - priemerný mesačný počet poberateľov v roku 2022</t>
  </si>
  <si>
    <t>Regionálne rozdelenie osôb v systéme pomoci v hmotnej núdzi, podiel osôb v systéme na celkovom počte obyvateľov ku koncu roka 2022</t>
  </si>
  <si>
    <t>Počet poberateľov a čerpanie finančných prostriedkov na resocializačný príspevok v rokoch 2021 a 2022</t>
  </si>
  <si>
    <t>Deti umiestnené na základe rozhodnutia súdu do zariadení na výkon rozhodnutia súdu (neodkladné opatrenie, výchovné opatrenie, ústavná starostlivosť a ochranná výchova) k 31. 12.</t>
  </si>
  <si>
    <t>Jednotlivé formy starostlivosti v centrách pre deti a rodiny s programom pre výkon súdnych rozhodnutí</t>
  </si>
  <si>
    <t>Počty umiestnených detí a mladých dospelých v jednotlivých formách starostlivosti v centrách pre deti a rodiny s programom k 31.12.</t>
  </si>
  <si>
    <t>Celkový počet detí zverených do jednotlivých foriem náhradnej rodinnej starostlivosti v rokoch 2021 a 2022</t>
  </si>
  <si>
    <t>53 135 *</t>
  </si>
  <si>
    <t>* údaj za rok 2021 bol v roku 2022 revidovaný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</si>
</sst>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0.00\ &quot;€&quot;;[Red]\-#,##0.00\ &quot;€&quot;"/>
    <numFmt numFmtId="164" formatCode="#,##0.0"/>
    <numFmt numFmtId="165" formatCode="0.0%"/>
    <numFmt numFmtId="166" formatCode="0.0"/>
    <numFmt numFmtId="167" formatCode="#\ ###\ ##0"/>
    <numFmt numFmtId="168" formatCode="0.0\ %"/>
    <numFmt numFmtId="169" formatCode="dd&quot;.&quot;mm&quot;.&quot;yyyy"/>
    <numFmt numFmtId="170" formatCode="0.000000"/>
  </numFmts>
  <fonts count="83" x14ac:knownFonts="1">
    <font>
      <sz val="11"/>
      <color theme="1"/>
      <name val="Calibri"/>
      <family val="2"/>
      <charset val="238"/>
      <scheme val="minor"/>
    </font>
    <font>
      <sz val="11"/>
      <color theme="1"/>
      <name val="Calibri"/>
      <family val="2"/>
      <charset val="238"/>
      <scheme val="minor"/>
    </font>
    <font>
      <sz val="11"/>
      <name val="Arial"/>
      <family val="2"/>
      <charset val="238"/>
    </font>
    <font>
      <sz val="11"/>
      <name val="Arial"/>
      <family val="2"/>
      <charset val="238"/>
    </font>
    <font>
      <sz val="10"/>
      <name val="Arial"/>
      <family val="2"/>
      <charset val="238"/>
    </font>
    <font>
      <sz val="11"/>
      <name val="Arial"/>
      <family val="2"/>
      <charset val="238"/>
    </font>
    <font>
      <sz val="10"/>
      <name val="Arial Narrow"/>
      <family val="2"/>
      <charset val="238"/>
    </font>
    <font>
      <b/>
      <sz val="11"/>
      <color rgb="FF000000"/>
      <name val="Arial Narrow"/>
      <family val="2"/>
      <charset val="238"/>
    </font>
    <font>
      <sz val="11"/>
      <name val="Arial Narrow"/>
      <family val="2"/>
      <charset val="238"/>
    </font>
    <font>
      <b/>
      <sz val="11"/>
      <name val="Arial Narrow"/>
      <family val="2"/>
      <charset val="238"/>
    </font>
    <font>
      <i/>
      <sz val="11"/>
      <name val="Arial Narrow"/>
      <family val="2"/>
      <charset val="238"/>
    </font>
    <font>
      <sz val="11"/>
      <color rgb="FFFF0000"/>
      <name val="Arial Narrow"/>
      <family val="2"/>
      <charset val="238"/>
    </font>
    <font>
      <sz val="11"/>
      <color theme="1"/>
      <name val="Arial Narrow"/>
      <family val="2"/>
      <charset val="238"/>
    </font>
    <font>
      <b/>
      <sz val="11"/>
      <color rgb="FF00B050"/>
      <name val="Arial Narrow"/>
      <family val="2"/>
      <charset val="238"/>
    </font>
    <font>
      <b/>
      <sz val="11"/>
      <color rgb="FFFFFFFF"/>
      <name val="Arial Narrow"/>
      <family val="2"/>
      <charset val="238"/>
    </font>
    <font>
      <sz val="11"/>
      <color rgb="FF000000"/>
      <name val="Arial Narrow"/>
      <family val="2"/>
      <charset val="238"/>
    </font>
    <font>
      <i/>
      <sz val="11"/>
      <color theme="1"/>
      <name val="Arial Narrow"/>
      <family val="2"/>
      <charset val="238"/>
    </font>
    <font>
      <b/>
      <sz val="11"/>
      <color theme="1"/>
      <name val="Arial Narrow"/>
      <family val="2"/>
      <charset val="238"/>
    </font>
    <font>
      <b/>
      <u/>
      <sz val="11"/>
      <color rgb="FF00B050"/>
      <name val="Arial Narrow"/>
      <family val="2"/>
      <charset val="238"/>
    </font>
    <font>
      <sz val="11"/>
      <color theme="5"/>
      <name val="Arial Narrow"/>
      <family val="2"/>
      <charset val="238"/>
    </font>
    <font>
      <b/>
      <sz val="11"/>
      <color theme="0"/>
      <name val="Arial Narrow"/>
      <family val="2"/>
      <charset val="238"/>
    </font>
    <font>
      <b/>
      <sz val="11"/>
      <color rgb="FFFF0000"/>
      <name val="Arial Narrow"/>
      <family val="2"/>
      <charset val="238"/>
    </font>
    <font>
      <b/>
      <i/>
      <sz val="11"/>
      <color theme="1"/>
      <name val="Arial Narrow"/>
      <family val="2"/>
      <charset val="238"/>
    </font>
    <font>
      <i/>
      <sz val="11"/>
      <color rgb="FF000000"/>
      <name val="Arial Narrow"/>
      <family val="2"/>
      <charset val="238"/>
    </font>
    <font>
      <u/>
      <sz val="11"/>
      <color rgb="FFB7194B"/>
      <name val="Arial Narrow"/>
      <family val="2"/>
      <charset val="238"/>
    </font>
    <font>
      <u/>
      <sz val="11"/>
      <color rgb="FFE85E89"/>
      <name val="Arial Narrow"/>
      <family val="2"/>
      <charset val="238"/>
    </font>
    <font>
      <i/>
      <sz val="10"/>
      <color theme="1"/>
      <name val="Arial Narrow"/>
      <family val="2"/>
      <charset val="238"/>
    </font>
    <font>
      <sz val="10"/>
      <color theme="1"/>
      <name val="Arial Narrow"/>
      <family val="2"/>
      <charset val="238"/>
    </font>
    <font>
      <b/>
      <sz val="10"/>
      <color theme="1"/>
      <name val="Arial Narrow"/>
      <family val="2"/>
      <charset val="238"/>
    </font>
    <font>
      <b/>
      <sz val="10"/>
      <color rgb="FFFFFFFF"/>
      <name val="Arial Narrow"/>
      <family val="2"/>
      <charset val="238"/>
    </font>
    <font>
      <b/>
      <sz val="9"/>
      <color rgb="FFFFFFFF"/>
      <name val="Arial Narrow"/>
      <family val="2"/>
      <charset val="238"/>
    </font>
    <font>
      <b/>
      <i/>
      <sz val="11"/>
      <color rgb="FFFFFFFF"/>
      <name val="Arial Narrow"/>
      <family val="2"/>
      <charset val="238"/>
    </font>
    <font>
      <b/>
      <sz val="11"/>
      <color theme="9" tint="-0.249977111117893"/>
      <name val="Arial Narrow"/>
      <family val="2"/>
      <charset val="238"/>
    </font>
    <font>
      <sz val="11"/>
      <color rgb="FF595959"/>
      <name val="Arial Narrow"/>
      <family val="2"/>
      <charset val="238"/>
    </font>
    <font>
      <b/>
      <i/>
      <sz val="11"/>
      <name val="Arial Narrow"/>
      <family val="2"/>
      <charset val="238"/>
    </font>
    <font>
      <b/>
      <sz val="16"/>
      <name val="Arial Narrow"/>
      <family val="2"/>
      <charset val="238"/>
    </font>
    <font>
      <sz val="11"/>
      <color rgb="FF460000"/>
      <name val="Arial Narrow"/>
      <family val="2"/>
      <charset val="238"/>
    </font>
    <font>
      <i/>
      <sz val="10"/>
      <name val="Arial Narrow"/>
      <family val="2"/>
      <charset val="238"/>
    </font>
    <font>
      <sz val="11"/>
      <color rgb="FFFFFFFF"/>
      <name val="Arial Narrow"/>
      <family val="2"/>
      <charset val="238"/>
    </font>
    <font>
      <sz val="11"/>
      <color rgb="FFA7118A"/>
      <name val="Arial Narrow"/>
      <family val="2"/>
      <charset val="238"/>
    </font>
    <font>
      <sz val="8"/>
      <color theme="1"/>
      <name val="Arial Narrow"/>
      <family val="2"/>
      <charset val="238"/>
    </font>
    <font>
      <sz val="8"/>
      <color rgb="FFFF0000"/>
      <name val="Arial Narrow"/>
      <family val="2"/>
      <charset val="238"/>
    </font>
    <font>
      <b/>
      <sz val="9.5"/>
      <color rgb="FFFFFFFF"/>
      <name val="Arial Narrow"/>
      <family val="2"/>
      <charset val="238"/>
    </font>
    <font>
      <sz val="11"/>
      <color rgb="FFB7194B"/>
      <name val="Arial Narrow"/>
      <family val="2"/>
      <charset val="238"/>
    </font>
    <font>
      <b/>
      <sz val="9.5"/>
      <name val="Arial Narrow"/>
      <family val="2"/>
      <charset val="238"/>
    </font>
    <font>
      <b/>
      <sz val="10"/>
      <name val="Arial Narrow"/>
      <family val="2"/>
      <charset val="238"/>
    </font>
    <font>
      <sz val="12"/>
      <name val="Times New Roman"/>
      <family val="1"/>
      <charset val="238"/>
    </font>
    <font>
      <sz val="7"/>
      <name val="Times New Roman"/>
      <family val="1"/>
      <charset val="238"/>
    </font>
    <font>
      <b/>
      <vertAlign val="superscript"/>
      <sz val="11"/>
      <name val="Arial Narrow"/>
      <family val="2"/>
      <charset val="238"/>
    </font>
    <font>
      <u/>
      <sz val="11"/>
      <name val="Arial Narrow"/>
      <family val="2"/>
      <charset val="238"/>
    </font>
    <font>
      <sz val="11"/>
      <color rgb="FF0070C0"/>
      <name val="Arial Narrow"/>
      <family val="2"/>
      <charset val="238"/>
    </font>
    <font>
      <sz val="10"/>
      <color theme="1"/>
      <name val="Times New Roman"/>
      <family val="1"/>
      <charset val="238"/>
    </font>
    <font>
      <b/>
      <sz val="9"/>
      <color rgb="FF000000"/>
      <name val="Arial Narrow"/>
      <family val="2"/>
      <charset val="238"/>
    </font>
    <font>
      <sz val="10.5"/>
      <color theme="1"/>
      <name val="Arial Narrow"/>
      <family val="2"/>
      <charset val="238"/>
    </font>
    <font>
      <b/>
      <sz val="10.5"/>
      <color theme="1"/>
      <name val="Arial Narrow"/>
      <family val="2"/>
      <charset val="238"/>
    </font>
    <font>
      <b/>
      <sz val="16"/>
      <color rgb="FFFF0000"/>
      <name val="Arial Narrow"/>
      <family val="2"/>
      <charset val="238"/>
    </font>
    <font>
      <sz val="9.5"/>
      <color theme="1"/>
      <name val="Arial Narrow"/>
      <family val="2"/>
      <charset val="238"/>
    </font>
    <font>
      <sz val="11"/>
      <color rgb="FF7030A0"/>
      <name val="Arial Narrow"/>
      <family val="2"/>
      <charset val="238"/>
    </font>
    <font>
      <b/>
      <sz val="12"/>
      <name val="Arial Narrow"/>
      <family val="2"/>
      <charset val="238"/>
    </font>
    <font>
      <sz val="11"/>
      <color theme="9" tint="-0.499984740745262"/>
      <name val="Arial Narrow"/>
      <family val="2"/>
      <charset val="238"/>
    </font>
    <font>
      <b/>
      <sz val="10"/>
      <color rgb="FF000000"/>
      <name val="Arial Narrow"/>
      <family val="2"/>
      <charset val="238"/>
    </font>
    <font>
      <sz val="10"/>
      <color rgb="FF000000"/>
      <name val="Arial Narrow"/>
      <family val="2"/>
      <charset val="238"/>
    </font>
    <font>
      <b/>
      <i/>
      <sz val="10"/>
      <color rgb="FF000000"/>
      <name val="Arial Narrow"/>
      <family val="2"/>
      <charset val="238"/>
    </font>
    <font>
      <b/>
      <sz val="11"/>
      <color rgb="FF7030A0"/>
      <name val="Arial Narrow"/>
      <family val="2"/>
      <charset val="238"/>
    </font>
    <font>
      <sz val="10"/>
      <name val="Arial"/>
      <charset val="238"/>
    </font>
    <font>
      <b/>
      <i/>
      <sz val="11"/>
      <color rgb="FF000000"/>
      <name val="Arial Narrow"/>
      <family val="2"/>
      <charset val="238"/>
    </font>
    <font>
      <b/>
      <sz val="11"/>
      <color rgb="FF000000"/>
      <name val="Calibri"/>
      <family val="2"/>
      <charset val="238"/>
    </font>
    <font>
      <sz val="10"/>
      <color theme="0"/>
      <name val="Arial Narrow"/>
      <family val="2"/>
      <charset val="238"/>
    </font>
    <font>
      <b/>
      <sz val="10"/>
      <color theme="0"/>
      <name val="Arial Narrow"/>
      <family val="2"/>
      <charset val="238"/>
    </font>
    <font>
      <sz val="10"/>
      <color rgb="FF780000"/>
      <name val="Arial Narrow"/>
      <family val="2"/>
      <charset val="238"/>
    </font>
    <font>
      <b/>
      <sz val="10"/>
      <color rgb="FF780000"/>
      <name val="Arial Narrow"/>
      <family val="2"/>
      <charset val="238"/>
    </font>
    <font>
      <sz val="10"/>
      <color rgb="FFCC0066"/>
      <name val="Arial Narrow"/>
      <family val="2"/>
      <charset val="238"/>
    </font>
    <font>
      <b/>
      <sz val="9"/>
      <color theme="0"/>
      <name val="Arial Narrow"/>
      <family val="2"/>
      <charset val="238"/>
    </font>
    <font>
      <b/>
      <i/>
      <sz val="11"/>
      <color rgb="FFBE129D"/>
      <name val="Arial Narrow"/>
      <family val="2"/>
      <charset val="238"/>
    </font>
    <font>
      <sz val="12"/>
      <color theme="1"/>
      <name val="Arial Narrow"/>
      <family val="2"/>
      <charset val="238"/>
    </font>
    <font>
      <sz val="7"/>
      <color theme="1"/>
      <name val="Times New Roman"/>
      <family val="1"/>
      <charset val="238"/>
    </font>
    <font>
      <b/>
      <sz val="11"/>
      <color rgb="FFBE129D"/>
      <name val="Arial Narrow"/>
      <family val="2"/>
      <charset val="238"/>
    </font>
    <font>
      <i/>
      <sz val="10"/>
      <color rgb="FF000000"/>
      <name val="Arial Narrow"/>
      <family val="2"/>
      <charset val="238"/>
    </font>
    <font>
      <sz val="10.5"/>
      <color rgb="FF000000"/>
      <name val="Arial Narrow"/>
      <family val="2"/>
      <charset val="238"/>
    </font>
    <font>
      <b/>
      <sz val="10.5"/>
      <color rgb="FF000000"/>
      <name val="Arial Narrow"/>
      <family val="2"/>
      <charset val="238"/>
    </font>
    <font>
      <sz val="8"/>
      <color rgb="FF000000"/>
      <name val="Arial Narrow"/>
      <family val="2"/>
      <charset val="238"/>
    </font>
    <font>
      <sz val="9"/>
      <color rgb="FF000000"/>
      <name val="Arial Narrow"/>
      <family val="2"/>
      <charset val="238"/>
    </font>
    <font>
      <sz val="9.5"/>
      <name val="Arial Narrow"/>
      <family val="2"/>
      <charset val="238"/>
    </font>
  </fonts>
  <fills count="10">
    <fill>
      <patternFill patternType="none"/>
    </fill>
    <fill>
      <patternFill patternType="gray125"/>
    </fill>
    <fill>
      <patternFill patternType="solid">
        <fgColor rgb="FFB7194A"/>
        <bgColor indexed="64"/>
      </patternFill>
    </fill>
    <fill>
      <patternFill patternType="solid">
        <fgColor rgb="FFB7194B"/>
        <bgColor indexed="64"/>
      </patternFill>
    </fill>
    <fill>
      <patternFill patternType="solid">
        <fgColor rgb="FFFAACBF"/>
        <bgColor indexed="64"/>
      </patternFill>
    </fill>
    <fill>
      <patternFill patternType="solid">
        <fgColor theme="0"/>
        <bgColor indexed="64"/>
      </patternFill>
    </fill>
    <fill>
      <patternFill patternType="solid">
        <fgColor rgb="FFB7194A"/>
        <bgColor rgb="FFB7194A"/>
      </patternFill>
    </fill>
    <fill>
      <patternFill patternType="solid">
        <fgColor rgb="FFBB0C4D"/>
        <bgColor indexed="64"/>
      </patternFill>
    </fill>
    <fill>
      <patternFill patternType="solid">
        <fgColor rgb="FFBB0C4D"/>
        <bgColor theme="4" tint="0.79998168889431442"/>
      </patternFill>
    </fill>
    <fill>
      <patternFill patternType="solid">
        <fgColor rgb="FFB7194A"/>
        <bgColor theme="4" tint="0.79998168889431442"/>
      </patternFill>
    </fill>
  </fills>
  <borders count="111">
    <border>
      <left/>
      <right/>
      <top/>
      <bottom/>
      <diagonal/>
    </border>
    <border>
      <left style="medium">
        <color rgb="FFBF0000"/>
      </left>
      <right style="medium">
        <color rgb="FFBF0000"/>
      </right>
      <top style="medium">
        <color rgb="FFBF0000"/>
      </top>
      <bottom style="medium">
        <color rgb="FFBF0000"/>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medium">
        <color rgb="FFB7194A"/>
      </left>
      <right style="medium">
        <color rgb="FFB7194A"/>
      </right>
      <top style="medium">
        <color rgb="FFB7194A"/>
      </top>
      <bottom style="medium">
        <color rgb="FFB7194A"/>
      </bottom>
      <diagonal/>
    </border>
    <border>
      <left style="medium">
        <color rgb="FFB7194A"/>
      </left>
      <right style="medium">
        <color rgb="FFB7194A"/>
      </right>
      <top style="medium">
        <color rgb="FFB7194A"/>
      </top>
      <bottom/>
      <diagonal/>
    </border>
    <border>
      <left style="medium">
        <color rgb="FFB7194A"/>
      </left>
      <right style="medium">
        <color rgb="FFB7194A"/>
      </right>
      <top/>
      <bottom style="medium">
        <color rgb="FFB7194A"/>
      </bottom>
      <diagonal/>
    </border>
    <border>
      <left/>
      <right style="medium">
        <color rgb="FFB7194A"/>
      </right>
      <top style="medium">
        <color rgb="FFB7194A"/>
      </top>
      <bottom style="medium">
        <color rgb="FFB7194A"/>
      </bottom>
      <diagonal/>
    </border>
    <border>
      <left/>
      <right style="medium">
        <color rgb="FFB7194A"/>
      </right>
      <top style="medium">
        <color rgb="FFB7194A"/>
      </top>
      <bottom/>
      <diagonal/>
    </border>
    <border>
      <left/>
      <right style="medium">
        <color rgb="FFB7194A"/>
      </right>
      <top/>
      <bottom style="medium">
        <color rgb="FFB7194A"/>
      </bottom>
      <diagonal/>
    </border>
    <border>
      <left/>
      <right/>
      <top style="medium">
        <color rgb="FFB7194A"/>
      </top>
      <bottom style="medium">
        <color rgb="FFB7194A"/>
      </bottom>
      <diagonal/>
    </border>
    <border>
      <left style="medium">
        <color rgb="FFB7194A"/>
      </left>
      <right/>
      <top style="medium">
        <color rgb="FFB7194A"/>
      </top>
      <bottom style="medium">
        <color rgb="FFB7194A"/>
      </bottom>
      <diagonal/>
    </border>
    <border>
      <left style="medium">
        <color rgb="FFB7194A"/>
      </left>
      <right/>
      <top/>
      <bottom style="medium">
        <color rgb="FFB7194A"/>
      </bottom>
      <diagonal/>
    </border>
    <border>
      <left style="medium">
        <color rgb="FFB7194A"/>
      </left>
      <right/>
      <top/>
      <bottom/>
      <diagonal/>
    </border>
    <border>
      <left style="medium">
        <color rgb="FFB7194A"/>
      </left>
      <right/>
      <top style="medium">
        <color rgb="FFB7194A"/>
      </top>
      <bottom/>
      <diagonal/>
    </border>
    <border>
      <left style="medium">
        <color rgb="FFB7194A"/>
      </left>
      <right style="medium">
        <color rgb="FFB7194A"/>
      </right>
      <top/>
      <bottom/>
      <diagonal/>
    </border>
    <border>
      <left/>
      <right style="medium">
        <color rgb="FFB7194A"/>
      </right>
      <top/>
      <bottom/>
      <diagonal/>
    </border>
    <border>
      <left style="thin">
        <color indexed="64"/>
      </left>
      <right/>
      <top style="thin">
        <color indexed="64"/>
      </top>
      <bottom/>
      <diagonal/>
    </border>
    <border>
      <left style="thin">
        <color indexed="64"/>
      </left>
      <right/>
      <top/>
      <bottom style="thin">
        <color indexed="64"/>
      </bottom>
      <diagonal/>
    </border>
    <border>
      <left style="thin">
        <color rgb="FFB7194B"/>
      </left>
      <right style="thin">
        <color rgb="FFB7194B"/>
      </right>
      <top style="thin">
        <color rgb="FFB7194B"/>
      </top>
      <bottom style="thin">
        <color rgb="FFB7194B"/>
      </bottom>
      <diagonal/>
    </border>
    <border>
      <left style="thin">
        <color rgb="FFB7194B"/>
      </left>
      <right style="thin">
        <color rgb="FFB7194B"/>
      </right>
      <top/>
      <bottom style="thin">
        <color rgb="FFB7194B"/>
      </bottom>
      <diagonal/>
    </border>
    <border>
      <left style="thin">
        <color rgb="FFB7194B"/>
      </left>
      <right/>
      <top style="thin">
        <color rgb="FFB7194B"/>
      </top>
      <bottom/>
      <diagonal/>
    </border>
    <border>
      <left/>
      <right style="thin">
        <color rgb="FFB7194B"/>
      </right>
      <top style="thin">
        <color rgb="FFB7194B"/>
      </top>
      <bottom/>
      <diagonal/>
    </border>
    <border>
      <left/>
      <right/>
      <top style="medium">
        <color rgb="FFB7194A"/>
      </top>
      <bottom/>
      <diagonal/>
    </border>
    <border>
      <left/>
      <right/>
      <top/>
      <bottom style="medium">
        <color rgb="FFB7194A"/>
      </bottom>
      <diagonal/>
    </border>
    <border>
      <left style="medium">
        <color rgb="FFB7194B"/>
      </left>
      <right style="medium">
        <color rgb="FFB7194B"/>
      </right>
      <top style="medium">
        <color rgb="FFB7194B"/>
      </top>
      <bottom/>
      <diagonal/>
    </border>
    <border>
      <left style="medium">
        <color rgb="FFB7194B"/>
      </left>
      <right style="medium">
        <color rgb="FFB7194B"/>
      </right>
      <top/>
      <bottom style="medium">
        <color rgb="FFB7194B"/>
      </bottom>
      <diagonal/>
    </border>
    <border>
      <left style="medium">
        <color rgb="FFB7194B"/>
      </left>
      <right style="medium">
        <color rgb="FFB7194B"/>
      </right>
      <top/>
      <bottom style="medium">
        <color rgb="FFB7194A"/>
      </bottom>
      <diagonal/>
    </border>
    <border>
      <left style="medium">
        <color rgb="FFB7194B"/>
      </left>
      <right style="medium">
        <color rgb="FFB7194B"/>
      </right>
      <top style="medium">
        <color rgb="FFB7194B"/>
      </top>
      <bottom style="medium">
        <color rgb="FFB7194B"/>
      </bottom>
      <diagonal/>
    </border>
    <border>
      <left style="medium">
        <color rgb="FFB7194A"/>
      </left>
      <right style="medium">
        <color rgb="FFB7194A"/>
      </right>
      <top style="medium">
        <color rgb="FFC00000"/>
      </top>
      <bottom style="medium">
        <color rgb="FFB7194A"/>
      </bottom>
      <diagonal/>
    </border>
    <border>
      <left/>
      <right/>
      <top style="medium">
        <color rgb="FFC00000"/>
      </top>
      <bottom/>
      <diagonal/>
    </border>
    <border>
      <left style="medium">
        <color rgb="FFB7194A"/>
      </left>
      <right style="medium">
        <color rgb="FFB7194A"/>
      </right>
      <top style="medium">
        <color rgb="FFB7194A"/>
      </top>
      <bottom style="medium">
        <color rgb="FFC00000"/>
      </bottom>
      <diagonal/>
    </border>
    <border>
      <left style="medium">
        <color rgb="FFC00000"/>
      </left>
      <right style="medium">
        <color rgb="FFB7194A"/>
      </right>
      <top style="medium">
        <color rgb="FFB7194A"/>
      </top>
      <bottom/>
      <diagonal/>
    </border>
    <border>
      <left/>
      <right style="medium">
        <color rgb="FFC00000"/>
      </right>
      <top style="medium">
        <color rgb="FFB7194A"/>
      </top>
      <bottom style="medium">
        <color rgb="FFB7194A"/>
      </bottom>
      <diagonal/>
    </border>
    <border>
      <left style="medium">
        <color rgb="FFC00000"/>
      </left>
      <right style="medium">
        <color rgb="FFC00000"/>
      </right>
      <top style="medium">
        <color rgb="FFC00000"/>
      </top>
      <bottom style="medium">
        <color rgb="FFC00000"/>
      </bottom>
      <diagonal/>
    </border>
    <border>
      <left style="medium">
        <color rgb="FFB8194B"/>
      </left>
      <right style="medium">
        <color rgb="FFB8194B"/>
      </right>
      <top style="medium">
        <color rgb="FFB8194B"/>
      </top>
      <bottom style="medium">
        <color rgb="FFB7194A"/>
      </bottom>
      <diagonal/>
    </border>
    <border>
      <left style="medium">
        <color rgb="FFB8194B"/>
      </left>
      <right style="medium">
        <color rgb="FFB8194B"/>
      </right>
      <top/>
      <bottom style="medium">
        <color rgb="FFB7194A"/>
      </bottom>
      <diagonal/>
    </border>
    <border>
      <left style="medium">
        <color rgb="FFB8194B"/>
      </left>
      <right style="medium">
        <color rgb="FFB8194B"/>
      </right>
      <top/>
      <bottom style="medium">
        <color rgb="FFB8194B"/>
      </bottom>
      <diagonal/>
    </border>
    <border>
      <left style="medium">
        <color rgb="FFB7194A"/>
      </left>
      <right style="medium">
        <color theme="0"/>
      </right>
      <top style="medium">
        <color rgb="FFB7194A"/>
      </top>
      <bottom/>
      <diagonal/>
    </border>
    <border>
      <left style="medium">
        <color rgb="FFB7194A"/>
      </left>
      <right style="medium">
        <color theme="0"/>
      </right>
      <top/>
      <bottom/>
      <diagonal/>
    </border>
    <border>
      <left style="medium">
        <color rgb="FFB7194A"/>
      </left>
      <right style="medium">
        <color theme="0"/>
      </right>
      <top/>
      <bottom style="medium">
        <color rgb="FFB7194A"/>
      </bottom>
      <diagonal/>
    </border>
    <border>
      <left style="medium">
        <color theme="0"/>
      </left>
      <right style="medium">
        <color theme="0"/>
      </right>
      <top style="medium">
        <color rgb="FFB7194A"/>
      </top>
      <bottom/>
      <diagonal/>
    </border>
    <border>
      <left style="medium">
        <color theme="0"/>
      </left>
      <right/>
      <top style="medium">
        <color rgb="FFB7194A"/>
      </top>
      <bottom style="medium">
        <color rgb="FFB7194A"/>
      </bottom>
      <diagonal/>
    </border>
    <border>
      <left style="medium">
        <color theme="0"/>
      </left>
      <right style="medium">
        <color theme="0"/>
      </right>
      <top/>
      <bottom style="medium">
        <color rgb="FFB7194A"/>
      </bottom>
      <diagonal/>
    </border>
    <border>
      <left style="medium">
        <color theme="0"/>
      </left>
      <right/>
      <top style="medium">
        <color rgb="FFB7194A"/>
      </top>
      <bottom/>
      <diagonal/>
    </border>
    <border>
      <left/>
      <right style="medium">
        <color theme="0"/>
      </right>
      <top style="medium">
        <color theme="0"/>
      </top>
      <bottom style="medium">
        <color theme="0"/>
      </bottom>
      <diagonal/>
    </border>
    <border>
      <left style="medium">
        <color theme="0"/>
      </left>
      <right style="medium">
        <color rgb="FFB7194A"/>
      </right>
      <top/>
      <bottom style="medium">
        <color rgb="FFB7194A"/>
      </bottom>
      <diagonal/>
    </border>
    <border>
      <left style="medium">
        <color rgb="FFB7194A"/>
      </left>
      <right style="medium">
        <color theme="0"/>
      </right>
      <top style="medium">
        <color theme="0"/>
      </top>
      <bottom style="medium">
        <color rgb="FFB7194A"/>
      </bottom>
      <diagonal/>
    </border>
    <border>
      <left style="medium">
        <color theme="0"/>
      </left>
      <right style="medium">
        <color rgb="FFB7194A"/>
      </right>
      <top style="medium">
        <color theme="0"/>
      </top>
      <bottom style="medium">
        <color rgb="FFB7194A"/>
      </bottom>
      <diagonal/>
    </border>
    <border>
      <left style="thin">
        <color theme="0"/>
      </left>
      <right style="thin">
        <color theme="0"/>
      </right>
      <top style="thin">
        <color theme="0"/>
      </top>
      <bottom style="thin">
        <color theme="0"/>
      </bottom>
      <diagonal/>
    </border>
    <border>
      <left style="thin">
        <color rgb="FF000000"/>
      </left>
      <right style="thin">
        <color rgb="FF000000"/>
      </right>
      <top style="thin">
        <color rgb="FF000000"/>
      </top>
      <bottom style="thin">
        <color rgb="FF000000"/>
      </bottom>
      <diagonal/>
    </border>
    <border>
      <left style="medium">
        <color rgb="FFBB0C4D"/>
      </left>
      <right style="medium">
        <color rgb="FFBB0C4D"/>
      </right>
      <top style="medium">
        <color rgb="FFBB0C4D"/>
      </top>
      <bottom style="medium">
        <color rgb="FFBB0C4D"/>
      </bottom>
      <diagonal/>
    </border>
    <border>
      <left/>
      <right/>
      <top style="medium">
        <color rgb="FFBB0C4D"/>
      </top>
      <bottom style="medium">
        <color rgb="FFBB0C4D"/>
      </bottom>
      <diagonal/>
    </border>
    <border>
      <left style="thin">
        <color indexed="64"/>
      </left>
      <right style="medium">
        <color rgb="FFBB0C4D"/>
      </right>
      <top style="medium">
        <color rgb="FFBB0C4D"/>
      </top>
      <bottom style="medium">
        <color rgb="FFBB0C4D"/>
      </bottom>
      <diagonal/>
    </border>
    <border>
      <left style="thin">
        <color indexed="64"/>
      </left>
      <right style="medium">
        <color rgb="FFBB0C4D"/>
      </right>
      <top/>
      <bottom/>
      <diagonal/>
    </border>
    <border>
      <left style="medium">
        <color rgb="FFBB0C4D"/>
      </left>
      <right style="medium">
        <color rgb="FFBB0C4D"/>
      </right>
      <top/>
      <bottom/>
      <diagonal/>
    </border>
    <border>
      <left style="thin">
        <color indexed="64"/>
      </left>
      <right style="medium">
        <color rgb="FFBB0C4D"/>
      </right>
      <top/>
      <bottom style="medium">
        <color rgb="FFBB0C4D"/>
      </bottom>
      <diagonal/>
    </border>
    <border>
      <left/>
      <right/>
      <top/>
      <bottom style="medium">
        <color rgb="FFBB0C4D"/>
      </bottom>
      <diagonal/>
    </border>
    <border>
      <left style="medium">
        <color rgb="FFBB0C4D"/>
      </left>
      <right style="medium">
        <color rgb="FFBB0C4D"/>
      </right>
      <top/>
      <bottom style="medium">
        <color rgb="FFBB0C4D"/>
      </bottom>
      <diagonal/>
    </border>
    <border>
      <left style="medium">
        <color rgb="FFBB0C4D"/>
      </left>
      <right style="medium">
        <color rgb="FFBB0C4D"/>
      </right>
      <top style="medium">
        <color rgb="FFBB0C4D"/>
      </top>
      <bottom/>
      <diagonal/>
    </border>
    <border>
      <left style="medium">
        <color rgb="FFCC0066"/>
      </left>
      <right style="medium">
        <color rgb="FFCC0066"/>
      </right>
      <top style="medium">
        <color rgb="FFCC0066"/>
      </top>
      <bottom style="medium">
        <color rgb="FFCC0066"/>
      </bottom>
      <diagonal/>
    </border>
    <border>
      <left style="thin">
        <color rgb="FFC00000"/>
      </left>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style="thin">
        <color rgb="FFC00000"/>
      </right>
      <top style="thin">
        <color rgb="FFC00000"/>
      </top>
      <bottom/>
      <diagonal/>
    </border>
    <border>
      <left style="thin">
        <color rgb="FFCC0066"/>
      </left>
      <right/>
      <top/>
      <bottom style="thin">
        <color rgb="FFCC0066"/>
      </bottom>
      <diagonal/>
    </border>
    <border>
      <left/>
      <right style="thin">
        <color rgb="FFCC0066"/>
      </right>
      <top/>
      <bottom style="thin">
        <color rgb="FFCC0066"/>
      </bottom>
      <diagonal/>
    </border>
    <border>
      <left style="medium">
        <color theme="0"/>
      </left>
      <right style="medium">
        <color theme="0"/>
      </right>
      <top style="medium">
        <color theme="0"/>
      </top>
      <bottom style="medium">
        <color rgb="FFB7194A"/>
      </bottom>
      <diagonal/>
    </border>
    <border>
      <left style="medium">
        <color theme="0"/>
      </left>
      <right style="medium">
        <color rgb="FFB7194A"/>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rgb="FFB7194A"/>
      </left>
      <right style="medium">
        <color theme="0"/>
      </right>
      <top style="medium">
        <color theme="0"/>
      </top>
      <bottom style="medium">
        <color theme="0"/>
      </bottom>
      <diagonal/>
    </border>
    <border>
      <left style="medium">
        <color theme="0"/>
      </left>
      <right style="medium">
        <color rgb="FFB7194A"/>
      </right>
      <top style="medium">
        <color rgb="FFB7194A"/>
      </top>
      <bottom style="medium">
        <color theme="0"/>
      </bottom>
      <diagonal/>
    </border>
    <border>
      <left style="medium">
        <color theme="0"/>
      </left>
      <right style="medium">
        <color theme="0"/>
      </right>
      <top style="medium">
        <color rgb="FFB7194A"/>
      </top>
      <bottom style="medium">
        <color theme="0"/>
      </bottom>
      <diagonal/>
    </border>
    <border>
      <left style="medium">
        <color rgb="FFB7194A"/>
      </left>
      <right style="medium">
        <color theme="0"/>
      </right>
      <top style="medium">
        <color rgb="FFB7194A"/>
      </top>
      <bottom style="medium">
        <color theme="0"/>
      </bottom>
      <diagonal/>
    </border>
    <border>
      <left style="medium">
        <color theme="0"/>
      </left>
      <right style="medium">
        <color rgb="FFB7194A"/>
      </right>
      <top style="medium">
        <color rgb="FFB7194A"/>
      </top>
      <bottom style="medium">
        <color rgb="FFB7194A"/>
      </bottom>
      <diagonal/>
    </border>
    <border>
      <left style="medium">
        <color theme="0"/>
      </left>
      <right style="medium">
        <color theme="0"/>
      </right>
      <top style="medium">
        <color rgb="FFB7194A"/>
      </top>
      <bottom style="medium">
        <color rgb="FFB7194A"/>
      </bottom>
      <diagonal/>
    </border>
    <border>
      <left style="medium">
        <color rgb="FFB7194A"/>
      </left>
      <right style="medium">
        <color theme="0"/>
      </right>
      <top style="medium">
        <color rgb="FFB7194A"/>
      </top>
      <bottom style="medium">
        <color rgb="FFB7194A"/>
      </bottom>
      <diagonal/>
    </border>
    <border>
      <left style="medium">
        <color theme="0"/>
      </left>
      <right style="medium">
        <color theme="0"/>
      </right>
      <top style="medium">
        <color theme="0"/>
      </top>
      <bottom/>
      <diagonal/>
    </border>
    <border>
      <left/>
      <right style="medium">
        <color theme="0"/>
      </right>
      <top style="medium">
        <color theme="0"/>
      </top>
      <bottom/>
      <diagonal/>
    </border>
    <border>
      <left style="medium">
        <color rgb="FFB7194A"/>
      </left>
      <right style="medium">
        <color rgb="FFB7194A"/>
      </right>
      <top style="medium">
        <color rgb="FFB7194A"/>
      </top>
      <bottom style="medium">
        <color theme="0"/>
      </bottom>
      <diagonal/>
    </border>
    <border>
      <left style="thin">
        <color theme="0"/>
      </left>
      <right style="thin">
        <color theme="0"/>
      </right>
      <top style="thin">
        <color theme="0"/>
      </top>
      <bottom style="thin">
        <color rgb="FFCC0066"/>
      </bottom>
      <diagonal/>
    </border>
    <border>
      <left style="thin">
        <color theme="0"/>
      </left>
      <right/>
      <top style="thin">
        <color theme="0"/>
      </top>
      <bottom style="thin">
        <color rgb="FFCC0066"/>
      </bottom>
      <diagonal/>
    </border>
    <border>
      <left style="thin">
        <color rgb="FFCC0066"/>
      </left>
      <right style="thin">
        <color rgb="FFCC0066"/>
      </right>
      <top style="thin">
        <color theme="0"/>
      </top>
      <bottom style="thin">
        <color theme="0"/>
      </bottom>
      <diagonal/>
    </border>
    <border>
      <left style="thin">
        <color rgb="FFCC0066"/>
      </left>
      <right style="thin">
        <color rgb="FFCC0066"/>
      </right>
      <top style="thin">
        <color rgb="FFCC0066"/>
      </top>
      <bottom style="thin">
        <color theme="0"/>
      </bottom>
      <diagonal/>
    </border>
    <border>
      <left style="thin">
        <color rgb="FFC00000"/>
      </left>
      <right style="thin">
        <color rgb="FFC00000"/>
      </right>
      <top style="thin">
        <color theme="0"/>
      </top>
      <bottom style="thin">
        <color rgb="FFC00000"/>
      </bottom>
      <diagonal/>
    </border>
    <border>
      <left/>
      <right style="thin">
        <color rgb="FFC00000"/>
      </right>
      <top style="thin">
        <color theme="0"/>
      </top>
      <bottom style="thin">
        <color rgb="FFC00000"/>
      </bottom>
      <diagonal/>
    </border>
    <border>
      <left style="thin">
        <color rgb="FFC00000"/>
      </left>
      <right style="thin">
        <color theme="0"/>
      </right>
      <top style="thin">
        <color theme="0"/>
      </top>
      <bottom style="thin">
        <color rgb="FFC00000"/>
      </bottom>
      <diagonal/>
    </border>
    <border>
      <left style="thin">
        <color theme="0"/>
      </left>
      <right style="thin">
        <color rgb="FFC00000"/>
      </right>
      <top style="thin">
        <color theme="0"/>
      </top>
      <bottom style="thin">
        <color rgb="FFC00000"/>
      </bottom>
      <diagonal/>
    </border>
    <border>
      <left style="thin">
        <color rgb="FFC00000"/>
      </left>
      <right/>
      <top style="thin">
        <color theme="0"/>
      </top>
      <bottom style="thin">
        <color rgb="FFC00000"/>
      </bottom>
      <diagonal/>
    </border>
    <border>
      <left style="thin">
        <color rgb="FFC00000"/>
      </left>
      <right style="thin">
        <color theme="0"/>
      </right>
      <top style="thin">
        <color rgb="FFC00000"/>
      </top>
      <bottom style="thin">
        <color rgb="FFC00000"/>
      </bottom>
      <diagonal/>
    </border>
    <border>
      <left style="thin">
        <color theme="0"/>
      </left>
      <right style="thin">
        <color rgb="FFC00000"/>
      </right>
      <top style="thin">
        <color rgb="FFC00000"/>
      </top>
      <bottom style="thin">
        <color rgb="FFC00000"/>
      </bottom>
      <diagonal/>
    </border>
    <border>
      <left/>
      <right style="thin">
        <color rgb="FFC00000"/>
      </right>
      <top style="thin">
        <color rgb="FFC00000"/>
      </top>
      <bottom/>
      <diagonal/>
    </border>
    <border>
      <left style="medium">
        <color theme="0"/>
      </left>
      <right/>
      <top/>
      <bottom style="medium">
        <color rgb="FFB7194A"/>
      </bottom>
      <diagonal/>
    </border>
  </borders>
  <cellStyleXfs count="11">
    <xf numFmtId="0" fontId="0" fillId="0" borderId="0"/>
    <xf numFmtId="9" fontId="1" fillId="0" borderId="0" applyFont="0" applyFill="0" applyBorder="0" applyAlignment="0" applyProtection="0"/>
    <xf numFmtId="0" fontId="2" fillId="0" borderId="0"/>
    <xf numFmtId="0" fontId="2" fillId="0" borderId="0"/>
    <xf numFmtId="0" fontId="3" fillId="0" borderId="0"/>
    <xf numFmtId="9" fontId="2" fillId="0" borderId="0" applyFont="0" applyFill="0" applyBorder="0" applyAlignment="0" applyProtection="0"/>
    <xf numFmtId="0" fontId="24" fillId="0" borderId="0" applyNumberFormat="0" applyFill="0" applyBorder="0" applyAlignment="0" applyProtection="0"/>
    <xf numFmtId="0" fontId="4" fillId="0" borderId="0"/>
    <xf numFmtId="0" fontId="5" fillId="0" borderId="0"/>
    <xf numFmtId="0" fontId="25" fillId="0" borderId="0" applyNumberFormat="0" applyFill="0" applyBorder="0" applyAlignment="0" applyProtection="0"/>
    <xf numFmtId="0" fontId="64" fillId="0" borderId="0"/>
  </cellStyleXfs>
  <cellXfs count="964">
    <xf numFmtId="0" fontId="0" fillId="0" borderId="0" xfId="0"/>
    <xf numFmtId="0" fontId="8" fillId="0" borderId="0" xfId="2" applyFont="1"/>
    <xf numFmtId="0" fontId="11" fillId="0" borderId="0" xfId="2" applyFont="1"/>
    <xf numFmtId="0" fontId="12" fillId="0" borderId="0" xfId="0" applyFont="1"/>
    <xf numFmtId="0" fontId="7" fillId="0" borderId="0" xfId="0" applyFont="1" applyAlignment="1">
      <alignment horizontal="left" vertical="center"/>
    </xf>
    <xf numFmtId="0" fontId="16" fillId="0" borderId="0" xfId="0" applyFont="1"/>
    <xf numFmtId="0" fontId="17" fillId="0" borderId="0" xfId="0" applyFont="1" applyAlignment="1">
      <alignment horizontal="left" vertical="center"/>
    </xf>
    <xf numFmtId="165" fontId="12" fillId="0" borderId="0" xfId="1" applyNumberFormat="1" applyFont="1"/>
    <xf numFmtId="9" fontId="12" fillId="0" borderId="0" xfId="1" applyFont="1"/>
    <xf numFmtId="0" fontId="17" fillId="0" borderId="0" xfId="0" applyFont="1"/>
    <xf numFmtId="0" fontId="17" fillId="0" borderId="2" xfId="0" applyFont="1" applyBorder="1"/>
    <xf numFmtId="0" fontId="12" fillId="0" borderId="2" xfId="0" applyFont="1" applyBorder="1"/>
    <xf numFmtId="3" fontId="12" fillId="0" borderId="0" xfId="0" applyNumberFormat="1" applyFont="1"/>
    <xf numFmtId="3" fontId="12" fillId="0" borderId="2" xfId="0" applyNumberFormat="1" applyFont="1" applyBorder="1"/>
    <xf numFmtId="0" fontId="17" fillId="0" borderId="2" xfId="0" applyFont="1" applyBorder="1" applyAlignment="1">
      <alignment vertical="center" wrapText="1"/>
    </xf>
    <xf numFmtId="0" fontId="17" fillId="0" borderId="0" xfId="0" applyFont="1" applyAlignment="1">
      <alignment horizontal="center" vertical="center"/>
    </xf>
    <xf numFmtId="0" fontId="17" fillId="0" borderId="2" xfId="0" applyFont="1" applyBorder="1" applyAlignment="1">
      <alignment wrapText="1"/>
    </xf>
    <xf numFmtId="0" fontId="12" fillId="0" borderId="0" xfId="0" applyFont="1" applyAlignment="1">
      <alignment wrapText="1"/>
    </xf>
    <xf numFmtId="3" fontId="12" fillId="0" borderId="0" xfId="0" applyNumberFormat="1" applyFont="1" applyAlignment="1">
      <alignment wrapText="1"/>
    </xf>
    <xf numFmtId="0" fontId="9" fillId="0" borderId="0" xfId="0" applyFont="1"/>
    <xf numFmtId="1" fontId="12" fillId="0" borderId="0" xfId="0" applyNumberFormat="1" applyFont="1"/>
    <xf numFmtId="165" fontId="12" fillId="0" borderId="2" xfId="1" applyNumberFormat="1" applyFont="1" applyBorder="1"/>
    <xf numFmtId="0" fontId="12" fillId="0" borderId="0" xfId="1" applyNumberFormat="1" applyFont="1"/>
    <xf numFmtId="3" fontId="12" fillId="0" borderId="0" xfId="1" applyNumberFormat="1" applyFont="1"/>
    <xf numFmtId="49" fontId="17" fillId="0" borderId="2" xfId="0" applyNumberFormat="1" applyFont="1" applyBorder="1"/>
    <xf numFmtId="3" fontId="11" fillId="0" borderId="0" xfId="1" applyNumberFormat="1" applyFont="1"/>
    <xf numFmtId="3" fontId="8" fillId="0" borderId="0" xfId="1" applyNumberFormat="1" applyFont="1"/>
    <xf numFmtId="0" fontId="9" fillId="0" borderId="2" xfId="0" applyFont="1" applyBorder="1" applyAlignment="1">
      <alignment horizontal="center"/>
    </xf>
    <xf numFmtId="0" fontId="8" fillId="0" borderId="2" xfId="0" applyFont="1" applyBorder="1" applyAlignment="1">
      <alignment horizontal="left"/>
    </xf>
    <xf numFmtId="3" fontId="17" fillId="0" borderId="0" xfId="0" applyNumberFormat="1" applyFont="1"/>
    <xf numFmtId="0" fontId="9" fillId="0" borderId="2" xfId="0" applyFont="1" applyBorder="1" applyAlignment="1">
      <alignment horizontal="left"/>
    </xf>
    <xf numFmtId="0" fontId="8" fillId="0" borderId="0" xfId="0" applyFont="1"/>
    <xf numFmtId="0" fontId="9" fillId="0" borderId="0" xfId="0" applyFont="1" applyAlignment="1">
      <alignment horizontal="left"/>
    </xf>
    <xf numFmtId="3" fontId="8" fillId="0" borderId="0" xfId="0" applyNumberFormat="1" applyFont="1"/>
    <xf numFmtId="164" fontId="8" fillId="0" borderId="0" xfId="0" applyNumberFormat="1" applyFont="1"/>
    <xf numFmtId="0" fontId="17" fillId="0" borderId="0" xfId="0" applyFont="1" applyAlignment="1">
      <alignment horizontal="left"/>
    </xf>
    <xf numFmtId="0" fontId="9" fillId="0" borderId="0" xfId="0" applyFont="1" applyAlignment="1">
      <alignment wrapText="1"/>
    </xf>
    <xf numFmtId="0" fontId="8" fillId="0" borderId="2" xfId="0" applyFont="1" applyBorder="1"/>
    <xf numFmtId="0" fontId="9" fillId="0" borderId="2" xfId="0" applyFont="1" applyBorder="1"/>
    <xf numFmtId="0" fontId="17" fillId="0" borderId="6" xfId="0" applyFont="1" applyBorder="1" applyAlignment="1">
      <alignment horizontal="left"/>
    </xf>
    <xf numFmtId="3" fontId="9" fillId="0" borderId="0" xfId="0" applyNumberFormat="1" applyFont="1"/>
    <xf numFmtId="165" fontId="9" fillId="0" borderId="0" xfId="1" applyNumberFormat="1" applyFont="1" applyFill="1" applyBorder="1"/>
    <xf numFmtId="0" fontId="22" fillId="0" borderId="0" xfId="0" applyFont="1" applyAlignment="1">
      <alignment horizontal="left"/>
    </xf>
    <xf numFmtId="0" fontId="23" fillId="0" borderId="0" xfId="0" applyFont="1" applyAlignment="1">
      <alignment horizontal="left"/>
    </xf>
    <xf numFmtId="0" fontId="10" fillId="0" borderId="0" xfId="0" applyFont="1"/>
    <xf numFmtId="0" fontId="14" fillId="2" borderId="1" xfId="0" applyFont="1" applyFill="1" applyBorder="1" applyAlignment="1">
      <alignment horizontal="center" vertical="center" wrapText="1"/>
    </xf>
    <xf numFmtId="0" fontId="17" fillId="0" borderId="2" xfId="0" applyFont="1" applyBorder="1" applyAlignment="1">
      <alignment horizontal="center"/>
    </xf>
    <xf numFmtId="0" fontId="12" fillId="0" borderId="0" xfId="0" applyFont="1" applyAlignment="1">
      <alignment horizontal="left"/>
    </xf>
    <xf numFmtId="0" fontId="14" fillId="2" borderId="28" xfId="0" applyFont="1" applyFill="1" applyBorder="1" applyAlignment="1">
      <alignment horizontal="center" vertical="center" wrapText="1"/>
    </xf>
    <xf numFmtId="3" fontId="12" fillId="0" borderId="28" xfId="0" applyNumberFormat="1" applyFont="1" applyBorder="1" applyAlignment="1">
      <alignment horizontal="center" vertical="center" wrapText="1"/>
    </xf>
    <xf numFmtId="10" fontId="12" fillId="0" borderId="28" xfId="0" applyNumberFormat="1" applyFont="1" applyBorder="1" applyAlignment="1">
      <alignment horizontal="center" vertical="center" wrapText="1"/>
    </xf>
    <xf numFmtId="0" fontId="12" fillId="0" borderId="28" xfId="0" applyFont="1" applyBorder="1" applyAlignment="1">
      <alignment horizontal="center" vertical="center" wrapText="1"/>
    </xf>
    <xf numFmtId="0" fontId="14" fillId="2" borderId="25" xfId="0" applyFont="1" applyFill="1" applyBorder="1" applyAlignment="1">
      <alignment horizontal="center" vertical="center" wrapText="1"/>
    </xf>
    <xf numFmtId="0" fontId="14" fillId="2" borderId="23" xfId="0" applyFont="1" applyFill="1" applyBorder="1" applyAlignment="1">
      <alignment horizontal="center" vertical="center"/>
    </xf>
    <xf numFmtId="0" fontId="27" fillId="0" borderId="28" xfId="0" applyFont="1" applyBorder="1" applyAlignment="1">
      <alignment horizontal="center" vertical="center"/>
    </xf>
    <xf numFmtId="3" fontId="28" fillId="0" borderId="28" xfId="0" applyNumberFormat="1" applyFont="1" applyBorder="1" applyAlignment="1">
      <alignment horizontal="center" vertical="center"/>
    </xf>
    <xf numFmtId="0" fontId="14" fillId="2" borderId="28" xfId="0" applyFont="1" applyFill="1" applyBorder="1" applyAlignment="1">
      <alignment horizontal="center" vertical="center"/>
    </xf>
    <xf numFmtId="0" fontId="15" fillId="0" borderId="25" xfId="0" applyFont="1" applyBorder="1" applyAlignment="1">
      <alignment horizontal="left" vertical="center"/>
    </xf>
    <xf numFmtId="0" fontId="12" fillId="0" borderId="28" xfId="0" applyFont="1" applyBorder="1" applyAlignment="1">
      <alignment horizontal="center" vertical="center"/>
    </xf>
    <xf numFmtId="0" fontId="14" fillId="2" borderId="26" xfId="0" applyFont="1" applyFill="1" applyBorder="1" applyAlignment="1">
      <alignment horizontal="center" vertical="center" wrapText="1"/>
    </xf>
    <xf numFmtId="0" fontId="12" fillId="0" borderId="25" xfId="0" applyFont="1" applyBorder="1" applyAlignment="1">
      <alignment horizontal="justify" vertical="center"/>
    </xf>
    <xf numFmtId="0" fontId="17" fillId="0" borderId="25" xfId="0" applyFont="1" applyBorder="1" applyAlignment="1">
      <alignment horizontal="justify" vertical="center"/>
    </xf>
    <xf numFmtId="0" fontId="24" fillId="0" borderId="0" xfId="6"/>
    <xf numFmtId="0" fontId="12" fillId="2" borderId="23" xfId="0" applyFont="1" applyFill="1" applyBorder="1" applyAlignment="1">
      <alignment vertical="center"/>
    </xf>
    <xf numFmtId="3" fontId="12" fillId="0" borderId="28" xfId="0" applyNumberFormat="1" applyFont="1" applyBorder="1" applyAlignment="1">
      <alignment horizontal="center" vertical="center"/>
    </xf>
    <xf numFmtId="0" fontId="29" fillId="2" borderId="23" xfId="0" applyFont="1" applyFill="1" applyBorder="1" applyAlignment="1">
      <alignment horizontal="center" vertical="center"/>
    </xf>
    <xf numFmtId="0" fontId="30" fillId="2" borderId="28" xfId="0" applyFont="1" applyFill="1" applyBorder="1" applyAlignment="1">
      <alignment horizontal="center" vertical="center" wrapText="1"/>
    </xf>
    <xf numFmtId="0" fontId="14" fillId="2" borderId="26" xfId="0" applyFont="1" applyFill="1" applyBorder="1" applyAlignment="1">
      <alignment horizontal="center" vertical="center"/>
    </xf>
    <xf numFmtId="0" fontId="14" fillId="2" borderId="25" xfId="0" applyFont="1" applyFill="1" applyBorder="1" applyAlignment="1">
      <alignment horizontal="center" vertical="center"/>
    </xf>
    <xf numFmtId="0" fontId="14" fillId="2" borderId="23"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5" fillId="0" borderId="28" xfId="0" applyFont="1" applyBorder="1" applyAlignment="1">
      <alignment horizontal="center" vertical="center"/>
    </xf>
    <xf numFmtId="0" fontId="15" fillId="0" borderId="28" xfId="0" applyFont="1" applyBorder="1" applyAlignment="1">
      <alignment horizontal="center" vertical="center" wrapText="1"/>
    </xf>
    <xf numFmtId="0" fontId="12" fillId="0" borderId="2" xfId="0" applyFont="1" applyBorder="1" applyAlignment="1">
      <alignment horizontal="center"/>
    </xf>
    <xf numFmtId="3" fontId="12" fillId="0" borderId="2" xfId="0" applyNumberFormat="1" applyFont="1" applyBorder="1" applyAlignment="1">
      <alignment horizontal="center"/>
    </xf>
    <xf numFmtId="0" fontId="19" fillId="0" borderId="0" xfId="0" applyFont="1"/>
    <xf numFmtId="0" fontId="12" fillId="0" borderId="8" xfId="0" applyFont="1" applyBorder="1"/>
    <xf numFmtId="0" fontId="17" fillId="0" borderId="17" xfId="0" applyFont="1" applyBorder="1"/>
    <xf numFmtId="0" fontId="17" fillId="0" borderId="5" xfId="0" applyFont="1" applyBorder="1"/>
    <xf numFmtId="0" fontId="12" fillId="0" borderId="0" xfId="0" applyFont="1" applyAlignment="1">
      <alignment vertical="center" wrapText="1"/>
    </xf>
    <xf numFmtId="8" fontId="12" fillId="0" borderId="0" xfId="0" applyNumberFormat="1" applyFont="1"/>
    <xf numFmtId="0" fontId="17" fillId="0" borderId="38" xfId="0" applyFont="1" applyBorder="1" applyAlignment="1">
      <alignment horizontal="center" vertical="center" wrapText="1"/>
    </xf>
    <xf numFmtId="0" fontId="12" fillId="0" borderId="38" xfId="0" applyFont="1" applyBorder="1" applyAlignment="1">
      <alignment horizontal="center" vertical="center" wrapText="1"/>
    </xf>
    <xf numFmtId="3" fontId="12" fillId="0" borderId="38" xfId="0" applyNumberFormat="1" applyFont="1" applyBorder="1" applyAlignment="1">
      <alignment horizontal="center" vertical="center" wrapText="1"/>
    </xf>
    <xf numFmtId="3" fontId="17" fillId="0" borderId="38" xfId="0" applyNumberFormat="1" applyFont="1" applyBorder="1" applyAlignment="1">
      <alignment horizontal="center" vertical="center" wrapText="1"/>
    </xf>
    <xf numFmtId="0" fontId="14" fillId="2" borderId="35" xfId="0" applyFont="1" applyFill="1" applyBorder="1" applyAlignment="1">
      <alignment horizontal="center" vertical="center" wrapText="1"/>
    </xf>
    <xf numFmtId="0" fontId="17" fillId="0" borderId="39" xfId="0" applyFont="1" applyBorder="1" applyAlignment="1">
      <alignment horizontal="center" vertical="center" wrapText="1"/>
    </xf>
    <xf numFmtId="0" fontId="14" fillId="3" borderId="38" xfId="0" applyFont="1" applyFill="1" applyBorder="1" applyAlignment="1">
      <alignment horizontal="center" vertical="center"/>
    </xf>
    <xf numFmtId="0" fontId="14" fillId="3" borderId="38" xfId="0" applyFont="1" applyFill="1" applyBorder="1" applyAlignment="1">
      <alignment horizontal="center" vertical="center" wrapText="1"/>
    </xf>
    <xf numFmtId="0" fontId="12" fillId="0" borderId="25" xfId="0" applyFont="1" applyBorder="1" applyAlignment="1">
      <alignment horizontal="left" vertical="center" wrapText="1"/>
    </xf>
    <xf numFmtId="0" fontId="14" fillId="2" borderId="23" xfId="0" applyFont="1" applyFill="1" applyBorder="1" applyAlignment="1">
      <alignment horizontal="justify" vertical="center" wrapText="1"/>
    </xf>
    <xf numFmtId="0" fontId="23" fillId="0" borderId="0" xfId="0" applyFont="1" applyAlignment="1">
      <alignment horizontal="justify" vertical="center"/>
    </xf>
    <xf numFmtId="0" fontId="12" fillId="0" borderId="6" xfId="0" applyFont="1" applyBorder="1"/>
    <xf numFmtId="0" fontId="12" fillId="0" borderId="7" xfId="0" applyFont="1" applyBorder="1"/>
    <xf numFmtId="0" fontId="8" fillId="0" borderId="2" xfId="0" applyFont="1" applyBorder="1" applyAlignment="1">
      <alignment vertical="center" wrapText="1"/>
    </xf>
    <xf numFmtId="0" fontId="9" fillId="0" borderId="2" xfId="0" applyFont="1" applyBorder="1" applyAlignment="1">
      <alignment horizontal="center" vertical="center" wrapText="1"/>
    </xf>
    <xf numFmtId="0" fontId="12" fillId="0" borderId="0" xfId="0" applyFont="1" applyAlignment="1">
      <alignment horizontal="justify" vertical="center" wrapText="1"/>
    </xf>
    <xf numFmtId="0" fontId="29" fillId="2" borderId="28" xfId="0" applyFont="1" applyFill="1" applyBorder="1" applyAlignment="1">
      <alignment horizontal="center" vertical="center" wrapText="1"/>
    </xf>
    <xf numFmtId="0" fontId="15" fillId="0" borderId="25" xfId="0" applyFont="1" applyBorder="1" applyAlignment="1">
      <alignment horizontal="left" vertical="center" wrapText="1"/>
    </xf>
    <xf numFmtId="0" fontId="12" fillId="2" borderId="23" xfId="0" applyFont="1" applyFill="1" applyBorder="1" applyAlignment="1">
      <alignment vertical="center" wrapText="1"/>
    </xf>
    <xf numFmtId="0" fontId="8" fillId="0" borderId="0" xfId="2" applyFont="1" applyAlignment="1">
      <alignment horizontal="center" wrapText="1"/>
    </xf>
    <xf numFmtId="0" fontId="8" fillId="0" borderId="0" xfId="2" applyFont="1" applyAlignment="1">
      <alignment horizontal="left"/>
    </xf>
    <xf numFmtId="3" fontId="8" fillId="0" borderId="0" xfId="2" applyNumberFormat="1" applyFont="1" applyAlignment="1">
      <alignment horizontal="center" wrapText="1"/>
    </xf>
    <xf numFmtId="3" fontId="9" fillId="0" borderId="0" xfId="2" applyNumberFormat="1" applyFont="1"/>
    <xf numFmtId="0" fontId="9" fillId="0" borderId="0" xfId="2" applyFont="1" applyAlignment="1">
      <alignment horizontal="left"/>
    </xf>
    <xf numFmtId="3" fontId="9" fillId="0" borderId="0" xfId="2" applyNumberFormat="1" applyFont="1" applyAlignment="1">
      <alignment horizontal="right"/>
    </xf>
    <xf numFmtId="3" fontId="8" fillId="0" borderId="0" xfId="2" applyNumberFormat="1" applyFont="1" applyAlignment="1">
      <alignment horizontal="left"/>
    </xf>
    <xf numFmtId="3" fontId="8" fillId="0" borderId="0" xfId="7" applyNumberFormat="1" applyFont="1" applyAlignment="1">
      <alignment wrapText="1"/>
    </xf>
    <xf numFmtId="3" fontId="8" fillId="0" borderId="2" xfId="7" applyNumberFormat="1" applyFont="1" applyBorder="1" applyAlignment="1">
      <alignment wrapText="1"/>
    </xf>
    <xf numFmtId="0" fontId="8" fillId="0" borderId="2" xfId="0" applyFont="1" applyBorder="1" applyAlignment="1">
      <alignment horizontal="center" vertical="center"/>
    </xf>
    <xf numFmtId="0" fontId="17" fillId="0" borderId="2" xfId="0" applyFont="1" applyBorder="1" applyAlignment="1">
      <alignment horizontal="center" vertical="center" wrapText="1"/>
    </xf>
    <xf numFmtId="0" fontId="17" fillId="0" borderId="2" xfId="0" applyFont="1" applyBorder="1" applyAlignment="1">
      <alignment horizontal="center" vertical="center"/>
    </xf>
    <xf numFmtId="3" fontId="12" fillId="0" borderId="2" xfId="0" applyNumberFormat="1" applyFont="1" applyBorder="1" applyAlignment="1">
      <alignment horizontal="center" vertical="center"/>
    </xf>
    <xf numFmtId="0" fontId="12" fillId="0" borderId="0" xfId="0" applyFont="1" applyAlignment="1">
      <alignment horizontal="justify" vertical="center"/>
    </xf>
    <xf numFmtId="0" fontId="33" fillId="0" borderId="0" xfId="0" applyFont="1" applyAlignment="1">
      <alignment horizontal="left" vertical="center" readingOrder="1"/>
    </xf>
    <xf numFmtId="0" fontId="9" fillId="0" borderId="2" xfId="0" applyFont="1" applyBorder="1" applyAlignment="1">
      <alignment horizontal="center" vertical="center"/>
    </xf>
    <xf numFmtId="3" fontId="8" fillId="0" borderId="2" xfId="0" applyNumberFormat="1" applyFont="1" applyBorder="1" applyAlignment="1">
      <alignment horizontal="center" vertical="center" wrapText="1"/>
    </xf>
    <xf numFmtId="0" fontId="8" fillId="0" borderId="2" xfId="0" applyFont="1" applyBorder="1" applyAlignment="1">
      <alignment horizontal="center" vertical="center" wrapText="1"/>
    </xf>
    <xf numFmtId="3" fontId="8" fillId="0" borderId="2" xfId="0" applyNumberFormat="1" applyFont="1" applyBorder="1" applyAlignment="1">
      <alignment horizontal="center"/>
    </xf>
    <xf numFmtId="0" fontId="12" fillId="0" borderId="2" xfId="0" applyFont="1" applyBorder="1" applyAlignment="1">
      <alignment horizontal="center" vertical="center"/>
    </xf>
    <xf numFmtId="0" fontId="12" fillId="0" borderId="0" xfId="0" applyFont="1" applyAlignment="1">
      <alignment horizontal="center"/>
    </xf>
    <xf numFmtId="3" fontId="8" fillId="0" borderId="2" xfId="0" applyNumberFormat="1" applyFont="1" applyBorder="1" applyAlignment="1">
      <alignment horizontal="center" vertical="center"/>
    </xf>
    <xf numFmtId="0" fontId="7" fillId="0" borderId="28" xfId="0" applyFont="1" applyBorder="1" applyAlignment="1">
      <alignment horizontal="center" vertical="center"/>
    </xf>
    <xf numFmtId="0" fontId="15" fillId="0" borderId="30" xfId="0" applyFont="1" applyBorder="1" applyAlignment="1">
      <alignment vertical="center"/>
    </xf>
    <xf numFmtId="0" fontId="9" fillId="0" borderId="0" xfId="2" applyFont="1"/>
    <xf numFmtId="0" fontId="9" fillId="0" borderId="4" xfId="2" applyFont="1" applyBorder="1" applyAlignment="1">
      <alignment wrapText="1"/>
    </xf>
    <xf numFmtId="0" fontId="9" fillId="0" borderId="3" xfId="2" applyFont="1" applyBorder="1"/>
    <xf numFmtId="4" fontId="8" fillId="0" borderId="0" xfId="2" applyNumberFormat="1" applyFont="1"/>
    <xf numFmtId="0" fontId="8" fillId="0" borderId="0" xfId="2" applyFont="1" applyAlignment="1">
      <alignment wrapText="1"/>
    </xf>
    <xf numFmtId="0" fontId="8" fillId="0" borderId="3" xfId="2" applyFont="1" applyBorder="1"/>
    <xf numFmtId="0" fontId="8" fillId="0" borderId="20" xfId="2" applyFont="1" applyBorder="1"/>
    <xf numFmtId="0" fontId="8" fillId="0" borderId="2" xfId="2" applyFont="1" applyBorder="1"/>
    <xf numFmtId="0" fontId="8" fillId="0" borderId="22" xfId="2" applyFont="1" applyBorder="1"/>
    <xf numFmtId="0" fontId="8" fillId="0" borderId="18" xfId="2" applyFont="1" applyBorder="1"/>
    <xf numFmtId="0" fontId="10" fillId="0" borderId="0" xfId="2" applyFont="1"/>
    <xf numFmtId="0" fontId="9" fillId="0" borderId="9" xfId="2" applyFont="1" applyBorder="1" applyAlignment="1">
      <alignment wrapText="1"/>
    </xf>
    <xf numFmtId="0" fontId="9" fillId="0" borderId="14" xfId="2" applyFont="1" applyBorder="1"/>
    <xf numFmtId="165" fontId="12" fillId="0" borderId="0" xfId="0" applyNumberFormat="1" applyFont="1"/>
    <xf numFmtId="0" fontId="9" fillId="0" borderId="9" xfId="2" applyFont="1" applyBorder="1"/>
    <xf numFmtId="0" fontId="9" fillId="0" borderId="12" xfId="2" applyFont="1" applyBorder="1"/>
    <xf numFmtId="0" fontId="9" fillId="0" borderId="3" xfId="2" applyFont="1" applyBorder="1" applyAlignment="1">
      <alignment horizontal="center" wrapText="1"/>
    </xf>
    <xf numFmtId="4" fontId="8" fillId="0" borderId="3" xfId="2" applyNumberFormat="1" applyFont="1" applyBorder="1" applyAlignment="1">
      <alignment horizontal="center"/>
    </xf>
    <xf numFmtId="164" fontId="8" fillId="0" borderId="3" xfId="2" applyNumberFormat="1" applyFont="1" applyBorder="1" applyAlignment="1">
      <alignment horizontal="center"/>
    </xf>
    <xf numFmtId="164" fontId="8" fillId="0" borderId="20" xfId="2" applyNumberFormat="1" applyFont="1" applyBorder="1" applyAlignment="1">
      <alignment horizontal="center"/>
    </xf>
    <xf numFmtId="164" fontId="8" fillId="0" borderId="2" xfId="2" applyNumberFormat="1" applyFont="1" applyBorder="1" applyAlignment="1">
      <alignment horizontal="center"/>
    </xf>
    <xf numFmtId="164" fontId="8" fillId="0" borderId="19" xfId="2" applyNumberFormat="1" applyFont="1" applyBorder="1" applyAlignment="1">
      <alignment horizontal="center"/>
    </xf>
    <xf numFmtId="0" fontId="8" fillId="0" borderId="0" xfId="2" applyFont="1" applyAlignment="1">
      <alignment horizontal="center"/>
    </xf>
    <xf numFmtId="0" fontId="8" fillId="0" borderId="2" xfId="2" applyFont="1" applyBorder="1" applyAlignment="1">
      <alignment horizontal="center"/>
    </xf>
    <xf numFmtId="164" fontId="8" fillId="0" borderId="21" xfId="2" applyNumberFormat="1" applyFont="1" applyBorder="1" applyAlignment="1">
      <alignment horizontal="center"/>
    </xf>
    <xf numFmtId="165" fontId="8" fillId="0" borderId="10" xfId="2" applyNumberFormat="1" applyFont="1" applyBorder="1" applyAlignment="1">
      <alignment horizontal="center"/>
    </xf>
    <xf numFmtId="165" fontId="8" fillId="0" borderId="11" xfId="2" applyNumberFormat="1" applyFont="1" applyBorder="1" applyAlignment="1">
      <alignment horizontal="center"/>
    </xf>
    <xf numFmtId="165" fontId="8" fillId="0" borderId="15" xfId="2" applyNumberFormat="1" applyFont="1" applyBorder="1" applyAlignment="1">
      <alignment horizontal="center"/>
    </xf>
    <xf numFmtId="165" fontId="8" fillId="0" borderId="16" xfId="2" applyNumberFormat="1" applyFont="1" applyBorder="1" applyAlignment="1">
      <alignment horizontal="center"/>
    </xf>
    <xf numFmtId="165" fontId="8" fillId="0" borderId="2" xfId="2" applyNumberFormat="1" applyFont="1" applyBorder="1" applyAlignment="1">
      <alignment horizontal="center"/>
    </xf>
    <xf numFmtId="0" fontId="9" fillId="0" borderId="10" xfId="2" applyFont="1" applyBorder="1" applyAlignment="1">
      <alignment horizontal="center"/>
    </xf>
    <xf numFmtId="0" fontId="9" fillId="0" borderId="15" xfId="2" applyFont="1" applyBorder="1" applyAlignment="1">
      <alignment horizontal="center"/>
    </xf>
    <xf numFmtId="0" fontId="9" fillId="0" borderId="2" xfId="0" applyFont="1" applyBorder="1" applyAlignment="1">
      <alignment horizontal="center" wrapText="1"/>
    </xf>
    <xf numFmtId="0" fontId="9" fillId="0" borderId="0" xfId="4" applyFont="1"/>
    <xf numFmtId="0" fontId="8" fillId="0" borderId="0" xfId="4" applyFont="1"/>
    <xf numFmtId="0" fontId="12" fillId="0" borderId="0" xfId="0" applyFont="1" applyAlignment="1">
      <alignment vertical="center"/>
    </xf>
    <xf numFmtId="0" fontId="10" fillId="0" borderId="0" xfId="4" applyFont="1"/>
    <xf numFmtId="0" fontId="8" fillId="0" borderId="0" xfId="4" applyFont="1" applyAlignment="1">
      <alignment wrapText="1"/>
    </xf>
    <xf numFmtId="0" fontId="6" fillId="0" borderId="0" xfId="2" applyFont="1"/>
    <xf numFmtId="166" fontId="8" fillId="0" borderId="2" xfId="2" applyNumberFormat="1" applyFont="1" applyBorder="1"/>
    <xf numFmtId="0" fontId="9" fillId="0" borderId="2" xfId="2" applyFont="1" applyBorder="1" applyAlignment="1">
      <alignment horizontal="center"/>
    </xf>
    <xf numFmtId="0" fontId="16" fillId="0" borderId="0" xfId="0" applyFont="1" applyAlignment="1">
      <alignment horizontal="left"/>
    </xf>
    <xf numFmtId="0" fontId="10" fillId="0" borderId="0" xfId="0" applyFont="1" applyAlignment="1">
      <alignment horizontal="left" vertical="center"/>
    </xf>
    <xf numFmtId="0" fontId="23" fillId="0" borderId="0" xfId="0" applyFont="1" applyAlignment="1">
      <alignment horizontal="left" vertical="center"/>
    </xf>
    <xf numFmtId="0" fontId="12" fillId="0" borderId="0" xfId="0" applyFont="1" applyAlignment="1">
      <alignment horizontal="left" vertical="center"/>
    </xf>
    <xf numFmtId="0" fontId="12" fillId="0" borderId="0" xfId="0" applyFont="1" applyAlignment="1">
      <alignment horizontal="center" vertical="center" wrapText="1"/>
    </xf>
    <xf numFmtId="0" fontId="16" fillId="0" borderId="0" xfId="0" applyFont="1" applyAlignment="1">
      <alignment horizontal="left" vertical="center"/>
    </xf>
    <xf numFmtId="0" fontId="12" fillId="0" borderId="25" xfId="0" applyFont="1" applyBorder="1" applyAlignment="1">
      <alignment horizontal="left" vertical="center"/>
    </xf>
    <xf numFmtId="0" fontId="12" fillId="0" borderId="0" xfId="0" applyFont="1" applyAlignment="1">
      <alignment horizontal="right"/>
    </xf>
    <xf numFmtId="3" fontId="15" fillId="0" borderId="28" xfId="0" applyNumberFormat="1" applyFont="1" applyBorder="1" applyAlignment="1">
      <alignment horizontal="center" vertical="center"/>
    </xf>
    <xf numFmtId="3" fontId="7" fillId="0" borderId="28" xfId="0" applyNumberFormat="1" applyFont="1" applyBorder="1" applyAlignment="1">
      <alignment horizontal="center" vertical="center"/>
    </xf>
    <xf numFmtId="0" fontId="7" fillId="0" borderId="25" xfId="0" applyFont="1" applyBorder="1" applyAlignment="1">
      <alignment horizontal="justify" vertical="center" wrapText="1"/>
    </xf>
    <xf numFmtId="3" fontId="15" fillId="0" borderId="28" xfId="0" applyNumberFormat="1" applyFont="1" applyBorder="1" applyAlignment="1">
      <alignment horizontal="center" vertical="center" wrapText="1"/>
    </xf>
    <xf numFmtId="3" fontId="7" fillId="0" borderId="28" xfId="0" applyNumberFormat="1" applyFont="1" applyBorder="1" applyAlignment="1">
      <alignment horizontal="center" vertical="center" wrapText="1"/>
    </xf>
    <xf numFmtId="0" fontId="26" fillId="0" borderId="0" xfId="0" applyFont="1"/>
    <xf numFmtId="0" fontId="28" fillId="0" borderId="28" xfId="0" applyFont="1" applyBorder="1" applyAlignment="1">
      <alignment horizontal="justify" vertical="center"/>
    </xf>
    <xf numFmtId="0" fontId="27" fillId="0" borderId="28" xfId="0" applyFont="1" applyBorder="1" applyAlignment="1">
      <alignment horizontal="justify" vertical="center"/>
    </xf>
    <xf numFmtId="9" fontId="12" fillId="0" borderId="0" xfId="0" applyNumberFormat="1" applyFont="1"/>
    <xf numFmtId="0" fontId="18" fillId="0" borderId="0" xfId="6" applyFont="1" applyFill="1"/>
    <xf numFmtId="3" fontId="17" fillId="0" borderId="2" xfId="0" applyNumberFormat="1" applyFont="1" applyBorder="1" applyAlignment="1">
      <alignment horizontal="center" vertical="center" wrapText="1"/>
    </xf>
    <xf numFmtId="3" fontId="9" fillId="0" borderId="2" xfId="0" applyNumberFormat="1" applyFont="1" applyBorder="1" applyAlignment="1">
      <alignment horizontal="center" vertical="center" wrapText="1"/>
    </xf>
    <xf numFmtId="0" fontId="21" fillId="0" borderId="0" xfId="0" applyFont="1" applyAlignment="1">
      <alignment wrapText="1"/>
    </xf>
    <xf numFmtId="0" fontId="21" fillId="0" borderId="0" xfId="0" applyFont="1" applyAlignment="1">
      <alignment horizontal="left"/>
    </xf>
    <xf numFmtId="0" fontId="21" fillId="0" borderId="0" xfId="0" applyFont="1"/>
    <xf numFmtId="0" fontId="11" fillId="0" borderId="0" xfId="0" applyFont="1"/>
    <xf numFmtId="3" fontId="11" fillId="0" borderId="0" xfId="0" applyNumberFormat="1" applyFont="1"/>
    <xf numFmtId="3" fontId="21" fillId="0" borderId="0" xfId="0" applyNumberFormat="1" applyFont="1"/>
    <xf numFmtId="165" fontId="12" fillId="0" borderId="2" xfId="1" applyNumberFormat="1" applyFont="1" applyBorder="1" applyAlignment="1">
      <alignment horizontal="center" vertical="center"/>
    </xf>
    <xf numFmtId="3" fontId="15" fillId="0" borderId="2" xfId="0" applyNumberFormat="1" applyFont="1" applyBorder="1" applyAlignment="1">
      <alignment horizontal="center"/>
    </xf>
    <xf numFmtId="10" fontId="8" fillId="0" borderId="2" xfId="1" applyNumberFormat="1" applyFont="1" applyFill="1" applyBorder="1" applyAlignment="1">
      <alignment horizontal="center"/>
    </xf>
    <xf numFmtId="0" fontId="12" fillId="0" borderId="2" xfId="0" applyFont="1" applyBorder="1" applyAlignment="1">
      <alignment wrapText="1"/>
    </xf>
    <xf numFmtId="0" fontId="11" fillId="0" borderId="0" xfId="4" applyFont="1"/>
    <xf numFmtId="3" fontId="8" fillId="0" borderId="0" xfId="4" applyNumberFormat="1" applyFont="1"/>
    <xf numFmtId="164" fontId="6" fillId="0" borderId="0" xfId="2" applyNumberFormat="1" applyFont="1"/>
    <xf numFmtId="0" fontId="10" fillId="0" borderId="0" xfId="2" applyFont="1" applyAlignment="1">
      <alignment horizontal="left" vertical="center" wrapText="1"/>
    </xf>
    <xf numFmtId="0" fontId="37" fillId="0" borderId="0" xfId="2" applyFont="1" applyAlignment="1">
      <alignment horizontal="left" vertical="center" wrapText="1"/>
    </xf>
    <xf numFmtId="0" fontId="17" fillId="0" borderId="0" xfId="0" applyFont="1" applyAlignment="1">
      <alignment wrapText="1"/>
    </xf>
    <xf numFmtId="3" fontId="36" fillId="0" borderId="0" xfId="0" applyNumberFormat="1" applyFont="1"/>
    <xf numFmtId="10" fontId="12" fillId="0" borderId="0" xfId="1" applyNumberFormat="1" applyFont="1" applyFill="1" applyBorder="1"/>
    <xf numFmtId="0" fontId="12" fillId="0" borderId="0" xfId="0" applyFont="1" applyAlignment="1">
      <alignment horizontal="center" vertical="center"/>
    </xf>
    <xf numFmtId="0" fontId="31" fillId="2" borderId="28"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2" borderId="43" xfId="0" applyFont="1" applyFill="1" applyBorder="1" applyAlignment="1">
      <alignment horizontal="center" vertical="center" wrapText="1"/>
    </xf>
    <xf numFmtId="0" fontId="14" fillId="2" borderId="33" xfId="0" applyFont="1" applyFill="1" applyBorder="1" applyAlignment="1">
      <alignment horizontal="center" vertical="center" wrapText="1"/>
    </xf>
    <xf numFmtId="0" fontId="14" fillId="2" borderId="27" xfId="0" applyFont="1" applyFill="1" applyBorder="1" applyAlignment="1">
      <alignment horizontal="center" vertical="center"/>
    </xf>
    <xf numFmtId="0" fontId="29" fillId="2" borderId="27" xfId="0" applyFont="1" applyFill="1" applyBorder="1" applyAlignment="1">
      <alignment horizontal="center" vertical="center"/>
    </xf>
    <xf numFmtId="0" fontId="29" fillId="2" borderId="28" xfId="0" applyFont="1" applyFill="1" applyBorder="1" applyAlignment="1">
      <alignment horizontal="center" vertical="center"/>
    </xf>
    <xf numFmtId="0" fontId="39" fillId="0" borderId="0" xfId="0" applyFont="1"/>
    <xf numFmtId="0" fontId="30" fillId="2" borderId="30" xfId="0" applyFont="1" applyFill="1" applyBorder="1" applyAlignment="1">
      <alignment vertical="center" wrapText="1"/>
    </xf>
    <xf numFmtId="0" fontId="29" fillId="2" borderId="30" xfId="0" applyFont="1" applyFill="1" applyBorder="1" applyAlignment="1">
      <alignment vertical="center" wrapText="1"/>
    </xf>
    <xf numFmtId="0" fontId="42" fillId="2" borderId="23" xfId="0" applyFont="1" applyFill="1" applyBorder="1" applyAlignment="1">
      <alignment horizontal="justify" vertical="center"/>
    </xf>
    <xf numFmtId="0" fontId="42" fillId="2" borderId="26" xfId="0" applyFont="1" applyFill="1" applyBorder="1" applyAlignment="1">
      <alignment horizontal="center" vertical="center"/>
    </xf>
    <xf numFmtId="0" fontId="42" fillId="2" borderId="25" xfId="0" applyFont="1" applyFill="1" applyBorder="1" applyAlignment="1">
      <alignment horizontal="justify" vertical="center"/>
    </xf>
    <xf numFmtId="0" fontId="42" fillId="2" borderId="28" xfId="0" applyFont="1" applyFill="1" applyBorder="1" applyAlignment="1">
      <alignment horizontal="center" vertical="center"/>
    </xf>
    <xf numFmtId="0" fontId="14" fillId="2" borderId="33" xfId="0" applyFont="1" applyFill="1" applyBorder="1" applyAlignment="1">
      <alignment vertical="center"/>
    </xf>
    <xf numFmtId="0" fontId="8" fillId="0" borderId="0" xfId="0" applyFont="1" applyAlignment="1">
      <alignment vertical="center" wrapText="1"/>
    </xf>
    <xf numFmtId="0" fontId="8" fillId="0" borderId="0" xfId="0" applyFont="1" applyAlignment="1">
      <alignment horizontal="center" vertical="center" wrapText="1"/>
    </xf>
    <xf numFmtId="0" fontId="9" fillId="0" borderId="0" xfId="0" applyFont="1" applyAlignment="1">
      <alignment horizontal="center"/>
    </xf>
    <xf numFmtId="0" fontId="9" fillId="0" borderId="0" xfId="0" applyFont="1" applyAlignment="1">
      <alignment horizontal="center" vertical="center" wrapText="1"/>
    </xf>
    <xf numFmtId="10" fontId="8" fillId="0" borderId="0" xfId="1" applyNumberFormat="1" applyFont="1" applyFill="1" applyBorder="1" applyAlignment="1">
      <alignment horizontal="center"/>
    </xf>
    <xf numFmtId="0" fontId="12" fillId="0" borderId="32" xfId="0" applyFont="1" applyBorder="1" applyAlignment="1">
      <alignment horizontal="center" vertical="center" wrapText="1"/>
    </xf>
    <xf numFmtId="0" fontId="12" fillId="0" borderId="38" xfId="0" applyFont="1" applyBorder="1" applyAlignment="1">
      <alignment horizontal="left" vertical="center"/>
    </xf>
    <xf numFmtId="3" fontId="12" fillId="0" borderId="0" xfId="0" applyNumberFormat="1" applyFont="1" applyAlignment="1">
      <alignment horizontal="center" vertical="center"/>
    </xf>
    <xf numFmtId="0" fontId="14" fillId="2" borderId="24" xfId="0" applyFont="1" applyFill="1" applyBorder="1" applyAlignment="1">
      <alignment horizontal="center" vertical="center" wrapText="1"/>
    </xf>
    <xf numFmtId="0" fontId="12" fillId="0" borderId="38" xfId="0" applyFont="1" applyBorder="1" applyAlignment="1">
      <alignment vertical="center"/>
    </xf>
    <xf numFmtId="0" fontId="17" fillId="0" borderId="38" xfId="0" applyFont="1" applyBorder="1" applyAlignment="1">
      <alignment vertical="center"/>
    </xf>
    <xf numFmtId="0" fontId="20" fillId="3" borderId="40" xfId="0" applyFont="1" applyFill="1" applyBorder="1" applyAlignment="1">
      <alignment vertical="center" wrapText="1"/>
    </xf>
    <xf numFmtId="0" fontId="12" fillId="0" borderId="49" xfId="0" applyFont="1" applyBorder="1"/>
    <xf numFmtId="0" fontId="14" fillId="2" borderId="51" xfId="0" applyFont="1" applyFill="1" applyBorder="1" applyAlignment="1">
      <alignment horizontal="center" vertical="center" wrapText="1"/>
    </xf>
    <xf numFmtId="0" fontId="9" fillId="0" borderId="0" xfId="0" applyFont="1" applyAlignment="1">
      <alignment horizontal="left" vertical="center"/>
    </xf>
    <xf numFmtId="0" fontId="17" fillId="0" borderId="25" xfId="0" applyFont="1" applyBorder="1" applyAlignment="1">
      <alignment horizontal="left" vertical="center" wrapText="1"/>
    </xf>
    <xf numFmtId="0" fontId="30" fillId="2" borderId="35" xfId="0" applyFont="1" applyFill="1" applyBorder="1" applyAlignment="1">
      <alignment horizontal="center" vertical="center" wrapText="1"/>
    </xf>
    <xf numFmtId="0" fontId="12" fillId="0" borderId="25" xfId="0" applyFont="1" applyBorder="1" applyAlignment="1">
      <alignment horizontal="justify" vertical="center" wrapText="1"/>
    </xf>
    <xf numFmtId="0" fontId="14" fillId="2" borderId="25" xfId="0" applyFont="1" applyFill="1" applyBorder="1" applyAlignment="1">
      <alignment horizontal="left" vertical="center" wrapText="1"/>
    </xf>
    <xf numFmtId="3" fontId="17" fillId="0" borderId="28" xfId="0" applyNumberFormat="1" applyFont="1" applyBorder="1" applyAlignment="1">
      <alignment horizontal="center" vertical="center"/>
    </xf>
    <xf numFmtId="1" fontId="12" fillId="0" borderId="0" xfId="1" applyNumberFormat="1" applyFont="1"/>
    <xf numFmtId="3" fontId="12" fillId="0" borderId="2" xfId="1" applyNumberFormat="1" applyFont="1" applyBorder="1" applyAlignment="1">
      <alignment horizontal="center"/>
    </xf>
    <xf numFmtId="3" fontId="8" fillId="0" borderId="2" xfId="1" applyNumberFormat="1" applyFont="1" applyBorder="1" applyAlignment="1">
      <alignment horizontal="center"/>
    </xf>
    <xf numFmtId="3" fontId="9" fillId="0" borderId="2" xfId="0" applyNumberFormat="1" applyFont="1" applyBorder="1" applyAlignment="1">
      <alignment horizontal="center" vertical="center"/>
    </xf>
    <xf numFmtId="1" fontId="8" fillId="0" borderId="0" xfId="0" applyNumberFormat="1" applyFont="1"/>
    <xf numFmtId="0" fontId="0" fillId="0" borderId="0" xfId="0" applyAlignment="1">
      <alignment horizontal="left"/>
    </xf>
    <xf numFmtId="165" fontId="0" fillId="0" borderId="0" xfId="1" applyNumberFormat="1" applyFont="1"/>
    <xf numFmtId="0" fontId="8" fillId="0" borderId="2" xfId="0" applyFont="1" applyBorder="1" applyAlignment="1">
      <alignment horizontal="center"/>
    </xf>
    <xf numFmtId="8" fontId="9" fillId="0" borderId="2" xfId="0" applyNumberFormat="1" applyFont="1" applyBorder="1" applyAlignment="1">
      <alignment horizontal="center" vertical="center" wrapText="1"/>
    </xf>
    <xf numFmtId="0" fontId="27" fillId="0" borderId="0" xfId="0" applyFont="1" applyAlignment="1">
      <alignment horizontal="center" vertical="center" wrapText="1"/>
    </xf>
    <xf numFmtId="0" fontId="9" fillId="0" borderId="0" xfId="2" applyFont="1" applyAlignment="1">
      <alignment horizontal="center"/>
    </xf>
    <xf numFmtId="0" fontId="9" fillId="4" borderId="18" xfId="2" applyFont="1" applyFill="1" applyBorder="1"/>
    <xf numFmtId="164" fontId="8" fillId="4" borderId="3" xfId="2" applyNumberFormat="1" applyFont="1" applyFill="1" applyBorder="1" applyAlignment="1">
      <alignment horizontal="center"/>
    </xf>
    <xf numFmtId="164" fontId="8" fillId="4" borderId="19" xfId="2" applyNumberFormat="1" applyFont="1" applyFill="1" applyBorder="1" applyAlignment="1">
      <alignment horizontal="center"/>
    </xf>
    <xf numFmtId="0" fontId="9" fillId="0" borderId="25" xfId="0" applyFont="1" applyBorder="1" applyAlignment="1">
      <alignment horizontal="center" vertical="center"/>
    </xf>
    <xf numFmtId="0" fontId="8" fillId="0" borderId="28" xfId="0" applyFont="1" applyBorder="1" applyAlignment="1">
      <alignment horizontal="center" vertical="center" wrapText="1"/>
    </xf>
    <xf numFmtId="0" fontId="9" fillId="0" borderId="28" xfId="0" applyFont="1" applyBorder="1" applyAlignment="1">
      <alignment horizontal="center" vertical="center" wrapText="1"/>
    </xf>
    <xf numFmtId="0" fontId="8" fillId="0" borderId="25" xfId="0" applyFont="1" applyBorder="1" applyAlignment="1">
      <alignment horizontal="justify" vertical="center" wrapText="1"/>
    </xf>
    <xf numFmtId="3" fontId="8" fillId="0" borderId="28" xfId="0" applyNumberFormat="1" applyFont="1" applyBorder="1" applyAlignment="1">
      <alignment horizontal="center" vertical="center" wrapText="1"/>
    </xf>
    <xf numFmtId="0" fontId="8" fillId="0" borderId="25" xfId="0" applyFont="1" applyBorder="1" applyAlignment="1">
      <alignment horizontal="justify" vertical="center"/>
    </xf>
    <xf numFmtId="3" fontId="8" fillId="0" borderId="28" xfId="0" applyNumberFormat="1" applyFont="1" applyBorder="1" applyAlignment="1">
      <alignment horizontal="center" vertical="center"/>
    </xf>
    <xf numFmtId="0" fontId="9" fillId="0" borderId="25" xfId="0" applyFont="1" applyBorder="1" applyAlignment="1">
      <alignment horizontal="justify" vertical="center"/>
    </xf>
    <xf numFmtId="0" fontId="8" fillId="0" borderId="25" xfId="0" applyFont="1" applyBorder="1" applyAlignment="1">
      <alignment horizontal="left" vertical="center"/>
    </xf>
    <xf numFmtId="4" fontId="9" fillId="0" borderId="28" xfId="0" applyNumberFormat="1" applyFont="1" applyBorder="1" applyAlignment="1">
      <alignment horizontal="center" vertical="center" wrapText="1"/>
    </xf>
    <xf numFmtId="165" fontId="8" fillId="0" borderId="0" xfId="1" applyNumberFormat="1" applyFont="1"/>
    <xf numFmtId="0" fontId="6" fillId="0" borderId="25" xfId="0" applyFont="1" applyBorder="1" applyAlignment="1">
      <alignment horizontal="justify" vertical="center"/>
    </xf>
    <xf numFmtId="0" fontId="6" fillId="0" borderId="28" xfId="0" applyFont="1" applyBorder="1" applyAlignment="1">
      <alignment horizontal="center" vertical="center"/>
    </xf>
    <xf numFmtId="3" fontId="45" fillId="0" borderId="28" xfId="0" applyNumberFormat="1" applyFont="1" applyBorder="1" applyAlignment="1">
      <alignment horizontal="center" vertical="center"/>
    </xf>
    <xf numFmtId="0" fontId="12" fillId="0" borderId="0" xfId="0" applyFont="1" applyAlignment="1">
      <alignment horizontal="right" vertical="center" wrapText="1"/>
    </xf>
    <xf numFmtId="0" fontId="16" fillId="0" borderId="25" xfId="0" applyFont="1" applyBorder="1" applyAlignment="1">
      <alignment horizontal="left" vertical="center" wrapText="1"/>
    </xf>
    <xf numFmtId="0" fontId="20" fillId="3" borderId="38" xfId="0" applyFont="1" applyFill="1" applyBorder="1" applyAlignment="1">
      <alignment horizontal="center" vertical="center" wrapText="1"/>
    </xf>
    <xf numFmtId="0" fontId="9" fillId="0" borderId="25" xfId="0" applyFont="1" applyBorder="1" applyAlignment="1">
      <alignment horizontal="justify" vertical="center" wrapText="1"/>
    </xf>
    <xf numFmtId="0" fontId="10" fillId="0" borderId="0" xfId="0" applyFont="1" applyAlignment="1">
      <alignment horizontal="justify" vertical="center"/>
    </xf>
    <xf numFmtId="0" fontId="46" fillId="0" borderId="25" xfId="0" applyFont="1" applyBorder="1" applyAlignment="1">
      <alignment horizontal="justify" vertical="center" wrapText="1"/>
    </xf>
    <xf numFmtId="3" fontId="9" fillId="0" borderId="28" xfId="0" applyNumberFormat="1" applyFont="1" applyBorder="1" applyAlignment="1">
      <alignment horizontal="center" vertical="center" wrapText="1"/>
    </xf>
    <xf numFmtId="0" fontId="9" fillId="0" borderId="25" xfId="0" applyFont="1" applyBorder="1" applyAlignment="1">
      <alignment horizontal="left" vertical="center" wrapText="1"/>
    </xf>
    <xf numFmtId="4" fontId="8" fillId="0" borderId="28" xfId="0" applyNumberFormat="1" applyFont="1" applyBorder="1" applyAlignment="1">
      <alignment horizontal="center" vertical="center" wrapText="1"/>
    </xf>
    <xf numFmtId="3" fontId="8" fillId="0" borderId="26" xfId="0" applyNumberFormat="1" applyFont="1" applyBorder="1" applyAlignment="1">
      <alignment horizontal="center" vertical="center" wrapText="1"/>
    </xf>
    <xf numFmtId="0" fontId="8" fillId="0" borderId="25" xfId="0" applyFont="1" applyBorder="1" applyAlignment="1">
      <alignment horizontal="left" vertical="center" wrapText="1"/>
    </xf>
    <xf numFmtId="3" fontId="8" fillId="0" borderId="30" xfId="0" applyNumberFormat="1" applyFont="1" applyBorder="1" applyAlignment="1">
      <alignment horizontal="center" vertical="center" wrapText="1"/>
    </xf>
    <xf numFmtId="4" fontId="8" fillId="0" borderId="30" xfId="0" applyNumberFormat="1" applyFont="1" applyBorder="1" applyAlignment="1">
      <alignment horizontal="center" vertical="center" wrapText="1"/>
    </xf>
    <xf numFmtId="0" fontId="8" fillId="0" borderId="30" xfId="0" applyFont="1" applyBorder="1" applyAlignment="1">
      <alignment horizontal="center" vertical="center" wrapText="1"/>
    </xf>
    <xf numFmtId="0" fontId="45" fillId="0" borderId="25" xfId="0" applyFont="1" applyBorder="1" applyAlignment="1">
      <alignment horizontal="left" vertical="center" wrapText="1"/>
    </xf>
    <xf numFmtId="3" fontId="6" fillId="0" borderId="28" xfId="0" applyNumberFormat="1" applyFont="1" applyBorder="1" applyAlignment="1">
      <alignment horizontal="center" vertical="center" wrapText="1"/>
    </xf>
    <xf numFmtId="3" fontId="45" fillId="0" borderId="28" xfId="0" applyNumberFormat="1" applyFont="1" applyBorder="1" applyAlignment="1">
      <alignment horizontal="center" vertical="center" wrapText="1"/>
    </xf>
    <xf numFmtId="0" fontId="6" fillId="0" borderId="28" xfId="0" applyFont="1" applyBorder="1" applyAlignment="1">
      <alignment horizontal="center" vertical="center" wrapText="1"/>
    </xf>
    <xf numFmtId="0" fontId="49" fillId="0" borderId="0" xfId="6" applyFont="1" applyFill="1"/>
    <xf numFmtId="0" fontId="12" fillId="0" borderId="2" xfId="0" applyFont="1" applyBorder="1" applyAlignment="1">
      <alignment vertical="center" wrapText="1"/>
    </xf>
    <xf numFmtId="3" fontId="8" fillId="0" borderId="2" xfId="0" applyNumberFormat="1" applyFont="1" applyBorder="1"/>
    <xf numFmtId="0" fontId="20" fillId="3" borderId="38" xfId="0" applyFont="1" applyFill="1" applyBorder="1" applyAlignment="1">
      <alignment horizontal="center" vertical="center"/>
    </xf>
    <xf numFmtId="0" fontId="27" fillId="0" borderId="25" xfId="0" applyFont="1" applyBorder="1" applyAlignment="1">
      <alignment horizontal="left" vertical="center"/>
    </xf>
    <xf numFmtId="0" fontId="27" fillId="0" borderId="28" xfId="0" applyFont="1" applyBorder="1" applyAlignment="1">
      <alignment horizontal="center" vertical="center" wrapText="1"/>
    </xf>
    <xf numFmtId="0" fontId="28" fillId="0" borderId="25" xfId="0" applyFont="1" applyBorder="1" applyAlignment="1">
      <alignment horizontal="left" vertical="center"/>
    </xf>
    <xf numFmtId="0" fontId="28" fillId="0" borderId="28" xfId="0" applyFont="1" applyBorder="1" applyAlignment="1">
      <alignment horizontal="center" vertical="center" wrapText="1"/>
    </xf>
    <xf numFmtId="0" fontId="27" fillId="0" borderId="25" xfId="0" applyFont="1" applyBorder="1" applyAlignment="1">
      <alignment horizontal="left" vertical="center" wrapText="1"/>
    </xf>
    <xf numFmtId="0" fontId="9" fillId="0" borderId="25" xfId="0" applyFont="1" applyBorder="1" applyAlignment="1">
      <alignment horizontal="left" vertical="center"/>
    </xf>
    <xf numFmtId="0" fontId="8" fillId="0" borderId="0" xfId="0" applyFont="1" applyAlignment="1">
      <alignment horizontal="center"/>
    </xf>
    <xf numFmtId="0" fontId="8" fillId="0" borderId="46" xfId="0" applyFont="1" applyBorder="1" applyAlignment="1">
      <alignment horizontal="justify" vertical="center"/>
    </xf>
    <xf numFmtId="0" fontId="9" fillId="0" borderId="46" xfId="0" applyFont="1" applyBorder="1" applyAlignment="1">
      <alignment horizontal="justify" vertical="center"/>
    </xf>
    <xf numFmtId="0" fontId="34" fillId="0" borderId="45" xfId="0" applyFont="1" applyBorder="1" applyAlignment="1">
      <alignment horizontal="justify" vertical="center"/>
    </xf>
    <xf numFmtId="0" fontId="10" fillId="0" borderId="0" xfId="0" applyFont="1" applyAlignment="1">
      <alignment horizontal="left"/>
    </xf>
    <xf numFmtId="0" fontId="8" fillId="0" borderId="0" xfId="0" applyFont="1" applyAlignment="1">
      <alignment horizontal="left"/>
    </xf>
    <xf numFmtId="0" fontId="8" fillId="0" borderId="24" xfId="0" applyFont="1" applyBorder="1" applyAlignment="1">
      <alignment vertical="center" wrapText="1"/>
    </xf>
    <xf numFmtId="0" fontId="8" fillId="0" borderId="50" xfId="0" applyFont="1" applyBorder="1" applyAlignment="1">
      <alignment vertical="center" wrapText="1"/>
    </xf>
    <xf numFmtId="0" fontId="8" fillId="0" borderId="48" xfId="0" applyFont="1" applyBorder="1" applyAlignment="1">
      <alignment horizontal="center" vertical="center" wrapText="1"/>
    </xf>
    <xf numFmtId="0" fontId="9" fillId="0" borderId="48" xfId="0" applyFont="1" applyBorder="1" applyAlignment="1">
      <alignment horizontal="center" vertical="center" wrapText="1"/>
    </xf>
    <xf numFmtId="3" fontId="8" fillId="0" borderId="53" xfId="0" applyNumberFormat="1" applyFont="1" applyBorder="1" applyAlignment="1">
      <alignment horizontal="center"/>
    </xf>
    <xf numFmtId="0" fontId="8" fillId="0" borderId="53" xfId="0" applyFont="1" applyBorder="1" applyAlignment="1">
      <alignment horizontal="center"/>
    </xf>
    <xf numFmtId="0" fontId="8" fillId="0" borderId="53" xfId="0" applyFont="1" applyBorder="1"/>
    <xf numFmtId="0" fontId="14" fillId="0" borderId="0" xfId="0" applyFont="1" applyAlignment="1">
      <alignment horizontal="center" vertical="center" wrapText="1"/>
    </xf>
    <xf numFmtId="3" fontId="12" fillId="0" borderId="0" xfId="0" applyNumberFormat="1" applyFont="1" applyAlignment="1">
      <alignment horizontal="center" vertical="center" wrapText="1"/>
    </xf>
    <xf numFmtId="0" fontId="14" fillId="0" borderId="0" xfId="0" applyFont="1" applyAlignment="1">
      <alignment vertical="center" wrapText="1"/>
    </xf>
    <xf numFmtId="3" fontId="27" fillId="0" borderId="28" xfId="0" applyNumberFormat="1" applyFont="1" applyBorder="1" applyAlignment="1">
      <alignment horizontal="center" vertical="center" wrapText="1"/>
    </xf>
    <xf numFmtId="0" fontId="27" fillId="4" borderId="28" xfId="0" applyFont="1" applyFill="1" applyBorder="1" applyAlignment="1">
      <alignment horizontal="center" vertical="center"/>
    </xf>
    <xf numFmtId="0" fontId="27" fillId="4" borderId="28" xfId="0" applyFont="1" applyFill="1" applyBorder="1" applyAlignment="1">
      <alignment horizontal="center" vertical="center" wrapText="1"/>
    </xf>
    <xf numFmtId="0" fontId="27" fillId="0" borderId="25" xfId="0" applyFont="1" applyBorder="1" applyAlignment="1">
      <alignment horizontal="justify" vertical="center" wrapText="1"/>
    </xf>
    <xf numFmtId="0" fontId="28" fillId="4" borderId="25" xfId="0" applyFont="1" applyFill="1" applyBorder="1" applyAlignment="1">
      <alignment horizontal="justify" vertical="center" wrapText="1"/>
    </xf>
    <xf numFmtId="0" fontId="6" fillId="4" borderId="28" xfId="0" applyFont="1" applyFill="1" applyBorder="1" applyAlignment="1">
      <alignment horizontal="center" vertical="center"/>
    </xf>
    <xf numFmtId="0" fontId="28" fillId="4" borderId="25" xfId="0" applyFont="1" applyFill="1" applyBorder="1" applyAlignment="1">
      <alignment horizontal="left" vertical="center" wrapText="1"/>
    </xf>
    <xf numFmtId="3" fontId="27" fillId="4" borderId="28" xfId="0" applyNumberFormat="1" applyFont="1" applyFill="1" applyBorder="1" applyAlignment="1">
      <alignment horizontal="center" vertical="center" wrapText="1"/>
    </xf>
    <xf numFmtId="0" fontId="28" fillId="4" borderId="25" xfId="0" applyFont="1" applyFill="1" applyBorder="1" applyAlignment="1">
      <alignment horizontal="left" vertical="center"/>
    </xf>
    <xf numFmtId="0" fontId="6" fillId="0" borderId="23" xfId="0" applyFont="1" applyBorder="1" applyAlignment="1">
      <alignment horizontal="left" vertical="center"/>
    </xf>
    <xf numFmtId="0" fontId="6" fillId="0" borderId="26" xfId="0" applyFont="1" applyBorder="1" applyAlignment="1">
      <alignment horizontal="center" vertical="center"/>
    </xf>
    <xf numFmtId="0" fontId="6" fillId="0" borderId="26" xfId="0" applyFont="1" applyBorder="1" applyAlignment="1">
      <alignment horizontal="center" vertical="center" wrapText="1"/>
    </xf>
    <xf numFmtId="0" fontId="27" fillId="0" borderId="0" xfId="0" applyFont="1" applyAlignment="1">
      <alignment horizontal="left" vertical="center"/>
    </xf>
    <xf numFmtId="0" fontId="28" fillId="0" borderId="0" xfId="0" applyFont="1" applyAlignment="1">
      <alignment horizontal="left" vertical="center"/>
    </xf>
    <xf numFmtId="0" fontId="22" fillId="0" borderId="0" xfId="0" applyFont="1"/>
    <xf numFmtId="1" fontId="17" fillId="0" borderId="2" xfId="0" applyNumberFormat="1" applyFont="1" applyBorder="1" applyAlignment="1">
      <alignment horizontal="center"/>
    </xf>
    <xf numFmtId="0" fontId="17" fillId="0" borderId="25" xfId="0" applyFont="1" applyBorder="1" applyAlignment="1">
      <alignment horizontal="center" vertical="center" wrapText="1"/>
    </xf>
    <xf numFmtId="14" fontId="12" fillId="0" borderId="0" xfId="0" applyNumberFormat="1" applyFont="1"/>
    <xf numFmtId="0" fontId="28" fillId="0" borderId="28" xfId="0" applyFont="1" applyBorder="1" applyAlignment="1">
      <alignment horizontal="left" vertical="center"/>
    </xf>
    <xf numFmtId="0" fontId="27" fillId="0" borderId="28" xfId="0" applyFont="1" applyBorder="1" applyAlignment="1">
      <alignment horizontal="left" vertical="center"/>
    </xf>
    <xf numFmtId="0" fontId="12" fillId="0" borderId="28" xfId="0" applyFont="1" applyBorder="1" applyAlignment="1">
      <alignment horizontal="left" vertical="center"/>
    </xf>
    <xf numFmtId="0" fontId="17" fillId="0" borderId="28" xfId="0" applyFont="1" applyBorder="1" applyAlignment="1">
      <alignment horizontal="left" vertical="center"/>
    </xf>
    <xf numFmtId="166" fontId="28" fillId="0" borderId="28" xfId="0" applyNumberFormat="1" applyFont="1" applyBorder="1" applyAlignment="1">
      <alignment horizontal="center" vertical="center"/>
    </xf>
    <xf numFmtId="166" fontId="12" fillId="0" borderId="28" xfId="0" applyNumberFormat="1" applyFont="1" applyBorder="1" applyAlignment="1">
      <alignment horizontal="center" vertical="center"/>
    </xf>
    <xf numFmtId="166" fontId="17" fillId="0" borderId="28" xfId="0" applyNumberFormat="1" applyFont="1" applyBorder="1" applyAlignment="1">
      <alignment horizontal="center" vertical="center"/>
    </xf>
    <xf numFmtId="0" fontId="28" fillId="0" borderId="0" xfId="0" applyFont="1" applyAlignment="1">
      <alignment horizontal="center" vertical="center" wrapText="1"/>
    </xf>
    <xf numFmtId="166" fontId="27" fillId="0" borderId="28" xfId="0" applyNumberFormat="1" applyFont="1" applyBorder="1" applyAlignment="1">
      <alignment horizontal="center" vertical="center"/>
    </xf>
    <xf numFmtId="9" fontId="8" fillId="0" borderId="0" xfId="0" applyNumberFormat="1" applyFont="1"/>
    <xf numFmtId="10" fontId="12" fillId="0" borderId="0" xfId="0" applyNumberFormat="1" applyFont="1"/>
    <xf numFmtId="3" fontId="17" fillId="0" borderId="2" xfId="0" applyNumberFormat="1" applyFont="1" applyBorder="1"/>
    <xf numFmtId="0" fontId="24" fillId="0" borderId="0" xfId="6" applyFill="1"/>
    <xf numFmtId="0" fontId="24" fillId="0" borderId="0" xfId="6" applyFill="1" applyAlignment="1">
      <alignment wrapText="1"/>
    </xf>
    <xf numFmtId="0" fontId="17" fillId="0" borderId="28" xfId="0" applyFont="1" applyBorder="1" applyAlignment="1">
      <alignment horizontal="center" vertical="center"/>
    </xf>
    <xf numFmtId="0" fontId="9" fillId="0" borderId="0" xfId="0" applyFont="1" applyAlignment="1">
      <alignment horizontal="center" vertical="center"/>
    </xf>
    <xf numFmtId="3" fontId="8" fillId="0" borderId="0" xfId="0" applyNumberFormat="1" applyFont="1" applyAlignment="1">
      <alignment horizontal="center" vertical="center"/>
    </xf>
    <xf numFmtId="0" fontId="8" fillId="0" borderId="0" xfId="0" applyFont="1" applyAlignment="1">
      <alignment horizontal="left" vertical="center"/>
    </xf>
    <xf numFmtId="4" fontId="12" fillId="0" borderId="0" xfId="0" applyNumberFormat="1" applyFont="1" applyAlignment="1">
      <alignment horizontal="center" vertical="center" wrapText="1"/>
    </xf>
    <xf numFmtId="0" fontId="16" fillId="0" borderId="0" xfId="0" applyFont="1" applyAlignment="1">
      <alignment vertical="center"/>
    </xf>
    <xf numFmtId="0" fontId="37" fillId="0" borderId="0" xfId="0" applyFont="1" applyAlignment="1">
      <alignment vertical="center"/>
    </xf>
    <xf numFmtId="165" fontId="44" fillId="0" borderId="28" xfId="0" applyNumberFormat="1" applyFont="1" applyBorder="1" applyAlignment="1">
      <alignment horizontal="center" vertical="center" wrapText="1"/>
    </xf>
    <xf numFmtId="3" fontId="12" fillId="0" borderId="0" xfId="0" applyNumberFormat="1" applyFont="1" applyAlignment="1">
      <alignment horizontal="center"/>
    </xf>
    <xf numFmtId="0" fontId="14" fillId="2" borderId="30" xfId="0" applyFont="1" applyFill="1" applyBorder="1" applyAlignment="1">
      <alignment horizontal="center" vertical="center" wrapText="1"/>
    </xf>
    <xf numFmtId="0" fontId="9" fillId="5" borderId="25" xfId="0" applyFont="1" applyFill="1" applyBorder="1" applyAlignment="1">
      <alignment horizontal="justify" vertical="center" wrapText="1"/>
    </xf>
    <xf numFmtId="0" fontId="8" fillId="5" borderId="25" xfId="0" applyFont="1" applyFill="1" applyBorder="1" applyAlignment="1">
      <alignment horizontal="justify" vertical="center" wrapText="1"/>
    </xf>
    <xf numFmtId="0" fontId="9" fillId="5" borderId="34" xfId="0" applyFont="1" applyFill="1" applyBorder="1" applyAlignment="1">
      <alignment horizontal="justify" vertical="center" wrapText="1"/>
    </xf>
    <xf numFmtId="1" fontId="12" fillId="0" borderId="2" xfId="0" applyNumberFormat="1" applyFont="1" applyBorder="1" applyAlignment="1">
      <alignment horizontal="center" vertical="center"/>
    </xf>
    <xf numFmtId="0" fontId="20" fillId="3" borderId="41" xfId="0" applyFont="1" applyFill="1" applyBorder="1" applyAlignment="1">
      <alignment horizontal="center" vertical="center" wrapText="1"/>
    </xf>
    <xf numFmtId="0" fontId="17" fillId="0" borderId="28" xfId="0" applyFont="1" applyBorder="1" applyAlignment="1">
      <alignment horizontal="center" vertical="center" wrapText="1"/>
    </xf>
    <xf numFmtId="0" fontId="53" fillId="0" borderId="28" xfId="0" applyFont="1" applyBorder="1" applyAlignment="1">
      <alignment horizontal="center" vertical="center" wrapText="1"/>
    </xf>
    <xf numFmtId="0" fontId="54" fillId="0" borderId="28" xfId="0" applyFont="1" applyBorder="1" applyAlignment="1">
      <alignment horizontal="center" vertical="center" wrapText="1"/>
    </xf>
    <xf numFmtId="4" fontId="9" fillId="0" borderId="0" xfId="2" applyNumberFormat="1" applyFont="1"/>
    <xf numFmtId="165" fontId="8" fillId="0" borderId="0" xfId="1" applyNumberFormat="1" applyFont="1" applyBorder="1"/>
    <xf numFmtId="0" fontId="9" fillId="0" borderId="0" xfId="2" applyFont="1" applyAlignment="1">
      <alignment wrapText="1"/>
    </xf>
    <xf numFmtId="0" fontId="34" fillId="0" borderId="0" xfId="2" applyFont="1"/>
    <xf numFmtId="0" fontId="9" fillId="0" borderId="0" xfId="4" applyFont="1" applyAlignment="1">
      <alignment horizontal="center" vertical="center" wrapText="1"/>
    </xf>
    <xf numFmtId="0" fontId="8" fillId="0" borderId="0" xfId="4" applyFont="1" applyAlignment="1">
      <alignment horizontal="center" vertical="center"/>
    </xf>
    <xf numFmtId="0" fontId="26" fillId="0" borderId="2" xfId="0" applyFont="1" applyBorder="1" applyAlignment="1">
      <alignment horizontal="left"/>
    </xf>
    <xf numFmtId="0" fontId="26" fillId="0" borderId="2" xfId="0" applyFont="1" applyBorder="1"/>
    <xf numFmtId="164" fontId="27" fillId="0" borderId="28" xfId="0" applyNumberFormat="1" applyFont="1" applyBorder="1" applyAlignment="1">
      <alignment horizontal="center" vertical="center"/>
    </xf>
    <xf numFmtId="164" fontId="6" fillId="0" borderId="28" xfId="0" applyNumberFormat="1" applyFont="1" applyBorder="1" applyAlignment="1">
      <alignment horizontal="center" vertical="center"/>
    </xf>
    <xf numFmtId="164" fontId="6" fillId="4" borderId="28" xfId="0" applyNumberFormat="1" applyFont="1" applyFill="1" applyBorder="1" applyAlignment="1">
      <alignment horizontal="center" vertical="center"/>
    </xf>
    <xf numFmtId="164" fontId="27" fillId="0" borderId="28" xfId="0" applyNumberFormat="1" applyFont="1" applyBorder="1" applyAlignment="1">
      <alignment horizontal="center" vertical="center" wrapText="1"/>
    </xf>
    <xf numFmtId="0" fontId="6" fillId="0" borderId="0" xfId="0" applyFont="1" applyAlignment="1">
      <alignment horizontal="center" vertical="center" wrapText="1"/>
    </xf>
    <xf numFmtId="0" fontId="42" fillId="2" borderId="26" xfId="0" applyFont="1" applyFill="1" applyBorder="1" applyAlignment="1">
      <alignment horizontal="center" vertical="center" wrapText="1"/>
    </xf>
    <xf numFmtId="0" fontId="56" fillId="0" borderId="28" xfId="0" applyFont="1" applyBorder="1" applyAlignment="1">
      <alignment horizontal="center" vertical="center" wrapText="1"/>
    </xf>
    <xf numFmtId="14" fontId="56" fillId="0" borderId="28" xfId="0" applyNumberFormat="1" applyFont="1" applyBorder="1" applyAlignment="1">
      <alignment horizontal="center" vertical="center" wrapText="1"/>
    </xf>
    <xf numFmtId="0" fontId="42" fillId="2" borderId="28" xfId="0" applyFont="1" applyFill="1" applyBorder="1" applyAlignment="1">
      <alignment horizontal="center" vertical="center" wrapText="1"/>
    </xf>
    <xf numFmtId="0" fontId="14" fillId="2" borderId="54" xfId="0" applyFont="1" applyFill="1" applyBorder="1" applyAlignment="1">
      <alignment horizontal="center" vertical="center" wrapText="1"/>
    </xf>
    <xf numFmtId="4" fontId="8" fillId="0" borderId="0" xfId="0" applyNumberFormat="1" applyFont="1"/>
    <xf numFmtId="164" fontId="9" fillId="0" borderId="0" xfId="0" applyNumberFormat="1" applyFont="1"/>
    <xf numFmtId="0" fontId="30" fillId="0" borderId="0" xfId="0" applyFont="1" applyAlignment="1">
      <alignment horizontal="left" vertical="center"/>
    </xf>
    <xf numFmtId="49" fontId="30" fillId="0" borderId="0" xfId="0" applyNumberFormat="1" applyFont="1" applyAlignment="1">
      <alignment horizontal="right" vertical="center"/>
    </xf>
    <xf numFmtId="0" fontId="30" fillId="0" borderId="0" xfId="0" applyFont="1" applyAlignment="1">
      <alignment horizontal="right" vertical="center"/>
    </xf>
    <xf numFmtId="0" fontId="0" fillId="0" borderId="0" xfId="0" applyAlignment="1">
      <alignment vertical="center"/>
    </xf>
    <xf numFmtId="167" fontId="0" fillId="0" borderId="0" xfId="0" applyNumberFormat="1" applyAlignment="1">
      <alignment vertical="center"/>
    </xf>
    <xf numFmtId="168" fontId="0" fillId="0" borderId="0" xfId="0" applyNumberFormat="1" applyAlignment="1">
      <alignment vertical="center"/>
    </xf>
    <xf numFmtId="167" fontId="12" fillId="0" borderId="0" xfId="0" applyNumberFormat="1" applyFont="1"/>
    <xf numFmtId="0" fontId="52" fillId="0" borderId="0" xfId="0" applyFont="1" applyAlignment="1">
      <alignment vertical="center"/>
    </xf>
    <xf numFmtId="167" fontId="52" fillId="0" borderId="0" xfId="0" applyNumberFormat="1" applyFont="1" applyAlignment="1">
      <alignment vertical="center"/>
    </xf>
    <xf numFmtId="168" fontId="52" fillId="0" borderId="0" xfId="0" applyNumberFormat="1" applyFont="1" applyAlignment="1">
      <alignment vertical="center"/>
    </xf>
    <xf numFmtId="49" fontId="12" fillId="0" borderId="0" xfId="1" applyNumberFormat="1" applyFont="1" applyFill="1"/>
    <xf numFmtId="2" fontId="12" fillId="0" borderId="0" xfId="1" applyNumberFormat="1" applyFont="1" applyFill="1"/>
    <xf numFmtId="2" fontId="12" fillId="0" borderId="0" xfId="0" applyNumberFormat="1" applyFont="1"/>
    <xf numFmtId="0" fontId="12" fillId="0" borderId="0" xfId="1" applyNumberFormat="1" applyFont="1" applyFill="1"/>
    <xf numFmtId="165" fontId="12" fillId="0" borderId="0" xfId="1" applyNumberFormat="1" applyFont="1" applyFill="1"/>
    <xf numFmtId="1" fontId="12" fillId="0" borderId="0" xfId="1" applyNumberFormat="1" applyFont="1" applyFill="1"/>
    <xf numFmtId="0" fontId="21" fillId="0" borderId="0" xfId="0" applyFont="1" applyAlignment="1">
      <alignment vertical="center"/>
    </xf>
    <xf numFmtId="3" fontId="21" fillId="0" borderId="0" xfId="0" applyNumberFormat="1" applyFont="1" applyAlignment="1">
      <alignment vertical="center"/>
    </xf>
    <xf numFmtId="0" fontId="11" fillId="0" borderId="0" xfId="0" applyFont="1" applyAlignment="1">
      <alignment horizontal="left"/>
    </xf>
    <xf numFmtId="3" fontId="11" fillId="0" borderId="0" xfId="0" applyNumberFormat="1" applyFont="1" applyAlignment="1">
      <alignment horizontal="right"/>
    </xf>
    <xf numFmtId="1" fontId="12" fillId="0" borderId="28" xfId="0" applyNumberFormat="1" applyFont="1" applyBorder="1" applyAlignment="1">
      <alignment horizontal="center" vertical="center" wrapText="1"/>
    </xf>
    <xf numFmtId="3" fontId="27" fillId="0" borderId="0" xfId="0" applyNumberFormat="1" applyFont="1"/>
    <xf numFmtId="3" fontId="14" fillId="2" borderId="28" xfId="0" applyNumberFormat="1" applyFont="1" applyFill="1" applyBorder="1" applyAlignment="1">
      <alignment horizontal="center" vertical="center" wrapText="1"/>
    </xf>
    <xf numFmtId="0" fontId="9" fillId="0" borderId="5" xfId="0" applyFont="1" applyBorder="1" applyAlignment="1">
      <alignment horizontal="center" vertical="center" wrapText="1"/>
    </xf>
    <xf numFmtId="0" fontId="12" fillId="0" borderId="6" xfId="0" applyFont="1" applyBorder="1" applyAlignment="1">
      <alignment horizontal="center"/>
    </xf>
    <xf numFmtId="0" fontId="12" fillId="0" borderId="7" xfId="0" applyFont="1" applyBorder="1" applyAlignment="1">
      <alignment horizontal="center"/>
    </xf>
    <xf numFmtId="3" fontId="15" fillId="0" borderId="0" xfId="0" applyNumberFormat="1" applyFont="1" applyAlignment="1">
      <alignment horizontal="center"/>
    </xf>
    <xf numFmtId="3" fontId="6" fillId="0" borderId="28" xfId="0" applyNumberFormat="1" applyFont="1" applyBorder="1" applyAlignment="1">
      <alignment horizontal="center" vertical="center"/>
    </xf>
    <xf numFmtId="3" fontId="28" fillId="0" borderId="28" xfId="0" applyNumberFormat="1" applyFont="1" applyBorder="1" applyAlignment="1">
      <alignment horizontal="center" vertical="center" wrapText="1"/>
    </xf>
    <xf numFmtId="10" fontId="28" fillId="0" borderId="28" xfId="0" applyNumberFormat="1" applyFont="1" applyBorder="1" applyAlignment="1">
      <alignment horizontal="center" vertical="center" wrapText="1"/>
    </xf>
    <xf numFmtId="0" fontId="10" fillId="0" borderId="25" xfId="0" applyFont="1" applyBorder="1" applyAlignment="1">
      <alignment horizontal="left" vertical="center"/>
    </xf>
    <xf numFmtId="0" fontId="45" fillId="0" borderId="0" xfId="0" applyFont="1" applyAlignment="1">
      <alignment horizontal="left" vertical="center"/>
    </xf>
    <xf numFmtId="3" fontId="45" fillId="0" borderId="0" xfId="0" applyNumberFormat="1" applyFont="1" applyAlignment="1">
      <alignment horizontal="center" vertical="center"/>
    </xf>
    <xf numFmtId="165" fontId="8" fillId="0" borderId="0" xfId="0" applyNumberFormat="1" applyFont="1" applyAlignment="1">
      <alignment horizontal="center" vertical="center"/>
    </xf>
    <xf numFmtId="3" fontId="9" fillId="0" borderId="2" xfId="0" applyNumberFormat="1" applyFont="1" applyBorder="1" applyAlignment="1">
      <alignment horizontal="center"/>
    </xf>
    <xf numFmtId="10" fontId="8" fillId="0" borderId="2" xfId="0" applyNumberFormat="1" applyFont="1" applyBorder="1" applyAlignment="1">
      <alignment horizontal="center" vertical="center" wrapText="1"/>
    </xf>
    <xf numFmtId="0" fontId="12" fillId="0" borderId="2" xfId="0" applyFont="1" applyBorder="1" applyAlignment="1">
      <alignment horizontal="left" vertical="center"/>
    </xf>
    <xf numFmtId="3" fontId="12" fillId="0" borderId="25" xfId="0" applyNumberFormat="1" applyFont="1" applyBorder="1" applyAlignment="1">
      <alignment horizontal="center" vertical="center" wrapText="1"/>
    </xf>
    <xf numFmtId="3" fontId="17" fillId="0" borderId="28" xfId="0" applyNumberFormat="1" applyFont="1" applyBorder="1" applyAlignment="1">
      <alignment horizontal="center" vertical="center" wrapText="1"/>
    </xf>
    <xf numFmtId="166" fontId="12" fillId="0" borderId="2" xfId="1" applyNumberFormat="1" applyFont="1" applyBorder="1" applyAlignment="1">
      <alignment horizontal="center" vertical="center"/>
    </xf>
    <xf numFmtId="164" fontId="8" fillId="0" borderId="2" xfId="0" applyNumberFormat="1" applyFont="1" applyBorder="1" applyAlignment="1">
      <alignment horizontal="center" vertical="center"/>
    </xf>
    <xf numFmtId="165" fontId="12" fillId="0" borderId="0" xfId="0" applyNumberFormat="1" applyFont="1" applyAlignment="1">
      <alignment horizontal="center" vertical="center"/>
    </xf>
    <xf numFmtId="9" fontId="12" fillId="0" borderId="0" xfId="1" applyFont="1" applyBorder="1" applyAlignment="1">
      <alignment horizontal="center" vertical="center"/>
    </xf>
    <xf numFmtId="0" fontId="6" fillId="0" borderId="23" xfId="0" applyFont="1" applyBorder="1" applyAlignment="1">
      <alignment horizontal="justify" vertical="center" wrapText="1"/>
    </xf>
    <xf numFmtId="164" fontId="6" fillId="0" borderId="26" xfId="0" applyNumberFormat="1" applyFont="1" applyBorder="1" applyAlignment="1">
      <alignment horizontal="center" vertical="center"/>
    </xf>
    <xf numFmtId="0" fontId="27" fillId="0" borderId="25" xfId="0" applyFont="1" applyBorder="1" applyAlignment="1">
      <alignment horizontal="justify" vertical="center"/>
    </xf>
    <xf numFmtId="0" fontId="6" fillId="0" borderId="23" xfId="0" applyFont="1" applyBorder="1" applyAlignment="1">
      <alignment horizontal="justify" vertical="center"/>
    </xf>
    <xf numFmtId="166" fontId="6" fillId="0" borderId="26" xfId="0" applyNumberFormat="1" applyFont="1" applyBorder="1" applyAlignment="1">
      <alignment horizontal="center" vertical="center"/>
    </xf>
    <xf numFmtId="166" fontId="6" fillId="0" borderId="28" xfId="0" applyNumberFormat="1" applyFont="1" applyBorder="1" applyAlignment="1">
      <alignment horizontal="center" vertical="center"/>
    </xf>
    <xf numFmtId="0" fontId="27" fillId="0" borderId="23" xfId="0" applyFont="1" applyBorder="1" applyAlignment="1">
      <alignment horizontal="left" vertical="center" wrapText="1"/>
    </xf>
    <xf numFmtId="164" fontId="27" fillId="0" borderId="26" xfId="0" applyNumberFormat="1" applyFont="1" applyBorder="1" applyAlignment="1">
      <alignment horizontal="center" vertical="center" wrapText="1"/>
    </xf>
    <xf numFmtId="0" fontId="27" fillId="0" borderId="26" xfId="0" applyFont="1" applyBorder="1" applyAlignment="1">
      <alignment horizontal="center" vertical="center" wrapText="1"/>
    </xf>
    <xf numFmtId="0" fontId="42" fillId="2" borderId="23" xfId="0" applyFont="1" applyFill="1" applyBorder="1" applyAlignment="1">
      <alignment horizontal="center" vertical="center" wrapText="1"/>
    </xf>
    <xf numFmtId="0" fontId="42" fillId="2" borderId="25" xfId="0" applyFont="1" applyFill="1" applyBorder="1" applyAlignment="1">
      <alignment horizontal="center" vertical="center" wrapText="1"/>
    </xf>
    <xf numFmtId="0" fontId="26" fillId="0" borderId="0" xfId="0" applyFont="1" applyAlignment="1">
      <alignment horizontal="left" vertical="center"/>
    </xf>
    <xf numFmtId="4" fontId="45" fillId="0" borderId="28" xfId="0" applyNumberFormat="1" applyFont="1" applyBorder="1" applyAlignment="1">
      <alignment horizontal="center" vertical="center" wrapText="1"/>
    </xf>
    <xf numFmtId="0" fontId="24" fillId="0" borderId="0" xfId="6" applyFill="1" applyAlignment="1">
      <alignment vertical="center"/>
    </xf>
    <xf numFmtId="0" fontId="27" fillId="0" borderId="0" xfId="0" applyFont="1"/>
    <xf numFmtId="0" fontId="29" fillId="2" borderId="1" xfId="0" applyFont="1" applyFill="1" applyBorder="1" applyAlignment="1">
      <alignment horizontal="center" vertical="center" wrapText="1"/>
    </xf>
    <xf numFmtId="169" fontId="60" fillId="0" borderId="25" xfId="0" applyNumberFormat="1" applyFont="1" applyBorder="1" applyAlignment="1">
      <alignment horizontal="center" vertical="center"/>
    </xf>
    <xf numFmtId="165" fontId="61" fillId="0" borderId="28" xfId="0" applyNumberFormat="1" applyFont="1" applyBorder="1" applyAlignment="1">
      <alignment horizontal="center" vertical="center"/>
    </xf>
    <xf numFmtId="0" fontId="60" fillId="0" borderId="25" xfId="0" applyFont="1" applyBorder="1" applyAlignment="1">
      <alignment horizontal="justify" vertical="center"/>
    </xf>
    <xf numFmtId="0" fontId="61" fillId="0" borderId="25" xfId="0" applyFont="1" applyBorder="1" applyAlignment="1">
      <alignment horizontal="justify" vertical="center"/>
    </xf>
    <xf numFmtId="3" fontId="61" fillId="0" borderId="28" xfId="0" applyNumberFormat="1" applyFont="1" applyBorder="1" applyAlignment="1">
      <alignment horizontal="center" vertical="center"/>
    </xf>
    <xf numFmtId="3" fontId="60" fillId="0" borderId="28" xfId="0" applyNumberFormat="1" applyFont="1" applyBorder="1" applyAlignment="1">
      <alignment horizontal="center" vertical="center"/>
    </xf>
    <xf numFmtId="165" fontId="60" fillId="0" borderId="28" xfId="0" applyNumberFormat="1" applyFont="1" applyBorder="1" applyAlignment="1">
      <alignment horizontal="center" vertical="center"/>
    </xf>
    <xf numFmtId="0" fontId="61" fillId="0" borderId="25" xfId="0" applyFont="1" applyBorder="1" applyAlignment="1">
      <alignment horizontal="left" vertical="center"/>
    </xf>
    <xf numFmtId="164" fontId="61" fillId="0" borderId="28" xfId="0" applyNumberFormat="1" applyFont="1" applyBorder="1" applyAlignment="1">
      <alignment horizontal="center" vertical="center"/>
    </xf>
    <xf numFmtId="164" fontId="61" fillId="0" borderId="28" xfId="0" applyNumberFormat="1" applyFont="1" applyBorder="1" applyAlignment="1">
      <alignment horizontal="center" vertical="center" wrapText="1"/>
    </xf>
    <xf numFmtId="164" fontId="60" fillId="0" borderId="28" xfId="0" applyNumberFormat="1" applyFont="1" applyBorder="1" applyAlignment="1">
      <alignment horizontal="center" vertical="center"/>
    </xf>
    <xf numFmtId="0" fontId="62" fillId="0" borderId="25" xfId="0" applyFont="1" applyBorder="1" applyAlignment="1">
      <alignment horizontal="left" vertical="center"/>
    </xf>
    <xf numFmtId="164" fontId="60" fillId="0" borderId="28" xfId="0" applyNumberFormat="1" applyFont="1" applyBorder="1" applyAlignment="1">
      <alignment horizontal="center" vertical="center" wrapText="1"/>
    </xf>
    <xf numFmtId="165" fontId="61" fillId="0" borderId="28" xfId="0" applyNumberFormat="1" applyFont="1" applyBorder="1" applyAlignment="1">
      <alignment horizontal="center" vertical="center" wrapText="1"/>
    </xf>
    <xf numFmtId="0" fontId="61" fillId="0" borderId="28" xfId="0" applyFont="1" applyBorder="1" applyAlignment="1">
      <alignment horizontal="center" vertical="center"/>
    </xf>
    <xf numFmtId="165" fontId="28" fillId="0" borderId="28" xfId="0" applyNumberFormat="1" applyFont="1" applyBorder="1" applyAlignment="1">
      <alignment horizontal="center" vertical="center" wrapText="1"/>
    </xf>
    <xf numFmtId="3" fontId="61" fillId="0" borderId="28" xfId="0" applyNumberFormat="1" applyFont="1" applyBorder="1" applyAlignment="1">
      <alignment horizontal="center" vertical="center" wrapText="1"/>
    </xf>
    <xf numFmtId="165" fontId="52" fillId="0" borderId="28" xfId="0" applyNumberFormat="1" applyFont="1" applyBorder="1" applyAlignment="1">
      <alignment horizontal="center" vertical="center" wrapText="1"/>
    </xf>
    <xf numFmtId="3" fontId="60" fillId="0" borderId="28" xfId="0" applyNumberFormat="1" applyFont="1" applyBorder="1" applyAlignment="1">
      <alignment horizontal="center" vertical="center" wrapText="1"/>
    </xf>
    <xf numFmtId="0" fontId="15" fillId="0" borderId="25" xfId="0" applyFont="1" applyBorder="1" applyAlignment="1">
      <alignment horizontal="justify" vertical="center"/>
    </xf>
    <xf numFmtId="164" fontId="15" fillId="0" borderId="28" xfId="0" applyNumberFormat="1" applyFont="1" applyBorder="1" applyAlignment="1">
      <alignment horizontal="center" vertical="center"/>
    </xf>
    <xf numFmtId="165" fontId="15" fillId="0" borderId="28" xfId="0" applyNumberFormat="1" applyFont="1" applyBorder="1" applyAlignment="1">
      <alignment horizontal="center" vertical="center"/>
    </xf>
    <xf numFmtId="0" fontId="15" fillId="0" borderId="25" xfId="0" applyFont="1" applyBorder="1" applyAlignment="1">
      <alignment horizontal="justify" vertical="center" wrapText="1"/>
    </xf>
    <xf numFmtId="0" fontId="7" fillId="0" borderId="25" xfId="0" applyFont="1" applyBorder="1" applyAlignment="1">
      <alignment horizontal="justify" vertical="center"/>
    </xf>
    <xf numFmtId="164" fontId="7" fillId="0" borderId="28" xfId="0" applyNumberFormat="1" applyFont="1" applyBorder="1" applyAlignment="1">
      <alignment horizontal="center" vertical="center"/>
    </xf>
    <xf numFmtId="165" fontId="7" fillId="0" borderId="28" xfId="0" applyNumberFormat="1" applyFont="1" applyBorder="1" applyAlignment="1">
      <alignment horizontal="center" vertical="center"/>
    </xf>
    <xf numFmtId="169" fontId="15" fillId="0" borderId="69" xfId="0" applyNumberFormat="1" applyFont="1" applyBorder="1"/>
    <xf numFmtId="170" fontId="15" fillId="0" borderId="69" xfId="0" applyNumberFormat="1" applyFont="1" applyBorder="1"/>
    <xf numFmtId="0" fontId="17" fillId="0" borderId="0" xfId="0" applyFont="1" applyAlignment="1">
      <alignment horizontal="center"/>
    </xf>
    <xf numFmtId="0" fontId="56" fillId="0" borderId="24" xfId="0" applyFont="1" applyBorder="1" applyAlignment="1">
      <alignment horizontal="center" vertical="center" wrapText="1"/>
    </xf>
    <xf numFmtId="0" fontId="56" fillId="0" borderId="24" xfId="0" applyFont="1" applyBorder="1" applyAlignment="1">
      <alignment horizontal="left" vertical="center" wrapText="1"/>
    </xf>
    <xf numFmtId="14" fontId="56" fillId="0" borderId="24" xfId="0" applyNumberFormat="1" applyFont="1" applyBorder="1" applyAlignment="1">
      <alignment horizontal="center" vertical="center" wrapText="1"/>
    </xf>
    <xf numFmtId="4" fontId="56" fillId="0" borderId="28" xfId="0" applyNumberFormat="1" applyFont="1" applyBorder="1" applyAlignment="1">
      <alignment horizontal="center" vertical="center" wrapText="1"/>
    </xf>
    <xf numFmtId="49" fontId="57" fillId="0" borderId="0" xfId="0" applyNumberFormat="1" applyFont="1" applyAlignment="1">
      <alignment horizontal="left" vertical="center"/>
    </xf>
    <xf numFmtId="0" fontId="57" fillId="0" borderId="0" xfId="0" applyFont="1" applyAlignment="1">
      <alignment wrapText="1"/>
    </xf>
    <xf numFmtId="0" fontId="57" fillId="0" borderId="0" xfId="0" applyFont="1"/>
    <xf numFmtId="0" fontId="63" fillId="0" borderId="0" xfId="0" applyFont="1"/>
    <xf numFmtId="49" fontId="57" fillId="0" borderId="0" xfId="0" applyNumberFormat="1" applyFont="1"/>
    <xf numFmtId="2" fontId="8" fillId="0" borderId="28" xfId="0" applyNumberFormat="1" applyFont="1" applyBorder="1" applyAlignment="1">
      <alignment horizontal="center" vertical="center" wrapText="1"/>
    </xf>
    <xf numFmtId="0" fontId="9" fillId="0" borderId="25" xfId="0" applyFont="1" applyBorder="1" applyAlignment="1">
      <alignment horizontal="center" vertical="center" wrapText="1"/>
    </xf>
    <xf numFmtId="3" fontId="15" fillId="0" borderId="69" xfId="0" applyNumberFormat="1" applyFont="1" applyBorder="1" applyAlignment="1">
      <alignment horizontal="center"/>
    </xf>
    <xf numFmtId="165" fontId="15" fillId="0" borderId="69" xfId="0" applyNumberFormat="1" applyFont="1" applyBorder="1" applyAlignment="1">
      <alignment horizontal="center" vertical="center"/>
    </xf>
    <xf numFmtId="9" fontId="15" fillId="0" borderId="69" xfId="1" applyFont="1" applyBorder="1" applyAlignment="1">
      <alignment horizontal="center" vertical="center"/>
    </xf>
    <xf numFmtId="0" fontId="15" fillId="0" borderId="69" xfId="0" applyFont="1" applyBorder="1" applyAlignment="1">
      <alignment horizontal="center"/>
    </xf>
    <xf numFmtId="3" fontId="7" fillId="0" borderId="25" xfId="0" applyNumberFormat="1" applyFont="1" applyBorder="1" applyAlignment="1">
      <alignment horizontal="center" vertical="center"/>
    </xf>
    <xf numFmtId="0" fontId="8" fillId="0" borderId="0" xfId="10" applyFont="1"/>
    <xf numFmtId="0" fontId="23" fillId="0" borderId="25" xfId="0" applyFont="1" applyBorder="1" applyAlignment="1">
      <alignment horizontal="left" vertical="center"/>
    </xf>
    <xf numFmtId="0" fontId="7" fillId="0" borderId="25" xfId="0" applyFont="1" applyBorder="1" applyAlignment="1">
      <alignment horizontal="left" vertical="center"/>
    </xf>
    <xf numFmtId="166" fontId="15" fillId="0" borderId="28" xfId="0" applyNumberFormat="1" applyFont="1" applyBorder="1" applyAlignment="1">
      <alignment horizontal="center" vertical="center"/>
    </xf>
    <xf numFmtId="166" fontId="15" fillId="0" borderId="28" xfId="0" applyNumberFormat="1" applyFont="1" applyBorder="1" applyAlignment="1">
      <alignment horizontal="center" vertical="center" wrapText="1"/>
    </xf>
    <xf numFmtId="166" fontId="7" fillId="0" borderId="28" xfId="0" applyNumberFormat="1" applyFont="1" applyBorder="1" applyAlignment="1">
      <alignment horizontal="center" vertical="center"/>
    </xf>
    <xf numFmtId="166" fontId="7" fillId="0" borderId="23" xfId="0" applyNumberFormat="1" applyFont="1" applyBorder="1" applyAlignment="1">
      <alignment horizontal="center" vertical="center" wrapText="1"/>
    </xf>
    <xf numFmtId="166" fontId="7" fillId="0" borderId="26" xfId="0" applyNumberFormat="1" applyFont="1" applyBorder="1" applyAlignment="1">
      <alignment horizontal="center" vertical="center"/>
    </xf>
    <xf numFmtId="166" fontId="7" fillId="0" borderId="26" xfId="0" applyNumberFormat="1" applyFont="1" applyBorder="1" applyAlignment="1">
      <alignment horizontal="center" vertical="center" wrapText="1"/>
    </xf>
    <xf numFmtId="166" fontId="7" fillId="0" borderId="25" xfId="0" applyNumberFormat="1" applyFont="1" applyBorder="1" applyAlignment="1">
      <alignment horizontal="center" vertical="center"/>
    </xf>
    <xf numFmtId="0" fontId="23" fillId="0" borderId="25" xfId="0" applyFont="1" applyBorder="1" applyAlignment="1">
      <alignment horizontal="justify" vertical="center"/>
    </xf>
    <xf numFmtId="166" fontId="15" fillId="0" borderId="23" xfId="0" applyNumberFormat="1" applyFont="1" applyBorder="1" applyAlignment="1">
      <alignment horizontal="center" vertical="center"/>
    </xf>
    <xf numFmtId="166" fontId="15" fillId="0" borderId="26" xfId="0" applyNumberFormat="1" applyFont="1" applyBorder="1" applyAlignment="1">
      <alignment horizontal="center" vertical="center" wrapText="1"/>
    </xf>
    <xf numFmtId="166" fontId="15" fillId="0" borderId="26" xfId="0" applyNumberFormat="1" applyFont="1" applyBorder="1" applyAlignment="1">
      <alignment horizontal="center" vertical="center"/>
    </xf>
    <xf numFmtId="166" fontId="15" fillId="0" borderId="25" xfId="0" applyNumberFormat="1" applyFont="1" applyBorder="1" applyAlignment="1">
      <alignment horizontal="center" vertical="center"/>
    </xf>
    <xf numFmtId="0" fontId="15" fillId="0" borderId="25" xfId="0" applyFont="1" applyBorder="1" applyAlignment="1">
      <alignment horizontal="left" vertical="center" indent="1"/>
    </xf>
    <xf numFmtId="0" fontId="15" fillId="0" borderId="46" xfId="0" applyFont="1" applyBorder="1" applyAlignment="1">
      <alignment horizontal="left" vertical="center"/>
    </xf>
    <xf numFmtId="0" fontId="7" fillId="0" borderId="45" xfId="0" applyFont="1" applyBorder="1" applyAlignment="1">
      <alignment horizontal="left" vertical="center"/>
    </xf>
    <xf numFmtId="0" fontId="65" fillId="0" borderId="46" xfId="0" applyFont="1" applyBorder="1" applyAlignment="1">
      <alignment horizontal="justify" vertical="center"/>
    </xf>
    <xf numFmtId="0" fontId="15" fillId="0" borderId="46" xfId="0" applyFont="1" applyBorder="1" applyAlignment="1">
      <alignment horizontal="justify" vertical="center"/>
    </xf>
    <xf numFmtId="0" fontId="7" fillId="0" borderId="46" xfId="0" applyFont="1" applyBorder="1" applyAlignment="1">
      <alignment horizontal="justify" vertical="center"/>
    </xf>
    <xf numFmtId="0" fontId="0" fillId="0" borderId="28" xfId="0" applyBorder="1" applyAlignment="1">
      <alignment horizontal="center" vertical="center"/>
    </xf>
    <xf numFmtId="0" fontId="66" fillId="0" borderId="28" xfId="0" applyFont="1" applyBorder="1" applyAlignment="1">
      <alignment horizontal="center" vertical="center"/>
    </xf>
    <xf numFmtId="0" fontId="7" fillId="0" borderId="45" xfId="0" applyFont="1" applyBorder="1" applyAlignment="1">
      <alignment horizontal="justify" vertical="center"/>
    </xf>
    <xf numFmtId="0" fontId="60" fillId="0" borderId="25" xfId="0" applyFont="1" applyBorder="1" applyAlignment="1">
      <alignment horizontal="left" vertical="center"/>
    </xf>
    <xf numFmtId="0" fontId="14" fillId="6" borderId="23" xfId="0" applyFont="1" applyFill="1" applyBorder="1" applyAlignment="1">
      <alignment horizontal="center" vertical="center"/>
    </xf>
    <xf numFmtId="0" fontId="30" fillId="6" borderId="26" xfId="0" applyFont="1" applyFill="1" applyBorder="1" applyAlignment="1">
      <alignment horizontal="center" vertical="center"/>
    </xf>
    <xf numFmtId="0" fontId="30" fillId="6" borderId="28" xfId="0" applyFont="1" applyFill="1" applyBorder="1" applyAlignment="1">
      <alignment horizontal="center" vertical="center"/>
    </xf>
    <xf numFmtId="3" fontId="60" fillId="0" borderId="0" xfId="0" applyNumberFormat="1" applyFont="1" applyAlignment="1">
      <alignment horizontal="center" vertical="center"/>
    </xf>
    <xf numFmtId="0" fontId="8" fillId="0" borderId="0" xfId="0" applyFont="1" applyAlignment="1">
      <alignment horizontal="justify" vertical="center"/>
    </xf>
    <xf numFmtId="0" fontId="15" fillId="0" borderId="0" xfId="0" applyFont="1" applyAlignment="1">
      <alignment horizontal="center"/>
    </xf>
    <xf numFmtId="0" fontId="15" fillId="0" borderId="46" xfId="0" applyFont="1" applyBorder="1" applyAlignment="1">
      <alignment horizontal="justify" vertical="center" wrapText="1"/>
    </xf>
    <xf numFmtId="0" fontId="15" fillId="0" borderId="45" xfId="0" applyFont="1" applyBorder="1" applyAlignment="1">
      <alignment horizontal="justify" vertical="center" wrapText="1"/>
    </xf>
    <xf numFmtId="0" fontId="14" fillId="6" borderId="28" xfId="0" applyFont="1" applyFill="1" applyBorder="1" applyAlignment="1">
      <alignment horizontal="center" vertical="center"/>
    </xf>
    <xf numFmtId="0" fontId="14" fillId="6" borderId="26" xfId="0" applyFont="1" applyFill="1" applyBorder="1" applyAlignment="1">
      <alignment horizontal="center" vertical="center" wrapText="1"/>
    </xf>
    <xf numFmtId="0" fontId="15" fillId="0" borderId="47" xfId="0" applyFont="1" applyBorder="1" applyAlignment="1">
      <alignment horizontal="left" vertical="center"/>
    </xf>
    <xf numFmtId="0" fontId="15" fillId="0" borderId="0" xfId="0" applyFont="1" applyAlignment="1">
      <alignment horizontal="left" vertical="center"/>
    </xf>
    <xf numFmtId="165" fontId="15" fillId="0" borderId="0" xfId="0" applyNumberFormat="1" applyFont="1" applyAlignment="1">
      <alignment horizontal="center" vertical="center"/>
    </xf>
    <xf numFmtId="0" fontId="15" fillId="0" borderId="0" xfId="0" applyFont="1" applyAlignment="1">
      <alignment vertical="center"/>
    </xf>
    <xf numFmtId="0" fontId="29" fillId="2" borderId="25" xfId="0" applyFont="1" applyFill="1" applyBorder="1" applyAlignment="1">
      <alignment horizontal="center" vertical="center" wrapText="1"/>
    </xf>
    <xf numFmtId="0" fontId="12" fillId="0" borderId="2" xfId="0" applyFont="1" applyBorder="1" applyAlignment="1">
      <alignment horizontal="left"/>
    </xf>
    <xf numFmtId="3" fontId="12" fillId="0" borderId="2" xfId="0" applyNumberFormat="1" applyFont="1" applyBorder="1" applyAlignment="1">
      <alignment wrapText="1"/>
    </xf>
    <xf numFmtId="9" fontId="12" fillId="0" borderId="2" xfId="1" applyFont="1" applyBorder="1" applyAlignment="1">
      <alignment wrapText="1"/>
    </xf>
    <xf numFmtId="0" fontId="12" fillId="0" borderId="2" xfId="0" applyFont="1" applyBorder="1" applyAlignment="1">
      <alignment horizontal="left" wrapText="1" indent="1"/>
    </xf>
    <xf numFmtId="0" fontId="17" fillId="0" borderId="2" xfId="0" applyFont="1" applyBorder="1" applyAlignment="1">
      <alignment horizontal="left" indent="1"/>
    </xf>
    <xf numFmtId="9" fontId="12" fillId="0" borderId="2" xfId="1" applyFont="1" applyBorder="1"/>
    <xf numFmtId="9" fontId="12" fillId="0" borderId="0" xfId="1" applyFont="1" applyBorder="1"/>
    <xf numFmtId="0" fontId="8" fillId="0" borderId="2" xfId="2" applyFont="1" applyBorder="1" applyAlignment="1">
      <alignment horizontal="left"/>
    </xf>
    <xf numFmtId="3" fontId="8" fillId="0" borderId="2" xfId="2" applyNumberFormat="1" applyFont="1" applyBorder="1" applyAlignment="1">
      <alignment horizontal="left"/>
    </xf>
    <xf numFmtId="4" fontId="8" fillId="0" borderId="2" xfId="2" applyNumberFormat="1" applyFont="1" applyBorder="1" applyAlignment="1">
      <alignment horizontal="left"/>
    </xf>
    <xf numFmtId="3" fontId="8" fillId="0" borderId="2" xfId="2" applyNumberFormat="1" applyFont="1" applyBorder="1" applyAlignment="1">
      <alignment horizontal="center"/>
    </xf>
    <xf numFmtId="0" fontId="8" fillId="0" borderId="2" xfId="2" applyFont="1" applyBorder="1" applyAlignment="1">
      <alignment horizontal="left" vertical="center"/>
    </xf>
    <xf numFmtId="0" fontId="8" fillId="0" borderId="2" xfId="2" applyFont="1" applyBorder="1" applyAlignment="1">
      <alignment horizontal="center" vertical="center"/>
    </xf>
    <xf numFmtId="0" fontId="9" fillId="0" borderId="2" xfId="0" applyFont="1" applyBorder="1" applyAlignment="1">
      <alignment wrapText="1"/>
    </xf>
    <xf numFmtId="4" fontId="9" fillId="0" borderId="2" xfId="0" applyNumberFormat="1" applyFont="1" applyBorder="1" applyAlignment="1">
      <alignment wrapText="1"/>
    </xf>
    <xf numFmtId="0" fontId="8" fillId="0" borderId="2" xfId="0" applyFont="1" applyBorder="1" applyAlignment="1">
      <alignment wrapText="1"/>
    </xf>
    <xf numFmtId="3" fontId="8" fillId="0" borderId="2" xfId="0" applyNumberFormat="1" applyFont="1" applyBorder="1" applyAlignment="1">
      <alignment wrapText="1"/>
    </xf>
    <xf numFmtId="165" fontId="8" fillId="0" borderId="2" xfId="1" applyNumberFormat="1" applyFont="1" applyFill="1" applyBorder="1"/>
    <xf numFmtId="10" fontId="8" fillId="0" borderId="2" xfId="1" applyNumberFormat="1" applyFont="1" applyFill="1" applyBorder="1"/>
    <xf numFmtId="10" fontId="8" fillId="0" borderId="2" xfId="0" applyNumberFormat="1" applyFont="1" applyBorder="1"/>
    <xf numFmtId="3" fontId="9" fillId="0" borderId="2" xfId="7" applyNumberFormat="1" applyFont="1" applyBorder="1" applyAlignment="1">
      <alignment horizontal="center" vertical="center" wrapText="1"/>
    </xf>
    <xf numFmtId="9" fontId="8" fillId="0" borderId="2" xfId="1" applyFont="1" applyFill="1" applyBorder="1" applyAlignment="1">
      <alignment horizontal="center" vertical="center"/>
    </xf>
    <xf numFmtId="0" fontId="12" fillId="0" borderId="2" xfId="0" applyFont="1" applyBorder="1" applyAlignment="1">
      <alignment horizontal="left" indent="1"/>
    </xf>
    <xf numFmtId="0" fontId="9" fillId="0" borderId="8" xfId="0" applyFont="1" applyBorder="1"/>
    <xf numFmtId="3" fontId="10" fillId="0" borderId="2" xfId="7" applyNumberFormat="1" applyFont="1" applyBorder="1" applyAlignment="1">
      <alignment wrapText="1"/>
    </xf>
    <xf numFmtId="3" fontId="9" fillId="0" borderId="2" xfId="7" applyNumberFormat="1" applyFont="1" applyBorder="1" applyAlignment="1">
      <alignment wrapText="1"/>
    </xf>
    <xf numFmtId="3" fontId="9" fillId="0" borderId="2" xfId="2" applyNumberFormat="1" applyFont="1" applyBorder="1" applyAlignment="1">
      <alignment horizontal="center" vertical="center"/>
    </xf>
    <xf numFmtId="3" fontId="8" fillId="0" borderId="2" xfId="2" applyNumberFormat="1" applyFont="1" applyBorder="1" applyAlignment="1">
      <alignment horizontal="center" vertical="center"/>
    </xf>
    <xf numFmtId="0" fontId="28" fillId="0" borderId="23" xfId="0" applyFont="1" applyBorder="1" applyAlignment="1">
      <alignment horizontal="center" vertical="center"/>
    </xf>
    <xf numFmtId="3" fontId="28" fillId="0" borderId="23" xfId="0" applyNumberFormat="1" applyFont="1" applyBorder="1" applyAlignment="1">
      <alignment horizontal="center" vertical="center"/>
    </xf>
    <xf numFmtId="0" fontId="28" fillId="0" borderId="23" xfId="0" applyFont="1" applyBorder="1"/>
    <xf numFmtId="0" fontId="27" fillId="0" borderId="23" xfId="0" applyFont="1" applyBorder="1" applyAlignment="1">
      <alignment horizontal="center" vertical="center"/>
    </xf>
    <xf numFmtId="3" fontId="27" fillId="0" borderId="23" xfId="0" applyNumberFormat="1" applyFont="1" applyBorder="1" applyAlignment="1">
      <alignment horizontal="center" vertical="center" wrapText="1"/>
    </xf>
    <xf numFmtId="3" fontId="27" fillId="0" borderId="23" xfId="0" applyNumberFormat="1" applyFont="1" applyBorder="1" applyAlignment="1">
      <alignment horizontal="center" vertical="center"/>
    </xf>
    <xf numFmtId="0" fontId="27" fillId="0" borderId="23" xfId="0" applyFont="1" applyBorder="1"/>
    <xf numFmtId="0" fontId="27" fillId="0" borderId="23" xfId="0" applyFont="1" applyBorder="1" applyAlignment="1">
      <alignment horizontal="left" wrapText="1"/>
    </xf>
    <xf numFmtId="0" fontId="68" fillId="2" borderId="85" xfId="0" applyFont="1" applyFill="1" applyBorder="1" applyAlignment="1">
      <alignment horizontal="center" vertical="center"/>
    </xf>
    <xf numFmtId="0" fontId="67" fillId="2" borderId="85" xfId="0" applyFont="1" applyFill="1" applyBorder="1" applyAlignment="1">
      <alignment horizontal="center" vertical="center" wrapText="1"/>
    </xf>
    <xf numFmtId="0" fontId="68" fillId="2" borderId="90" xfId="0" applyFont="1" applyFill="1" applyBorder="1" applyAlignment="1">
      <alignment horizontal="center" vertical="center" wrapText="1"/>
    </xf>
    <xf numFmtId="0" fontId="28" fillId="0" borderId="0" xfId="0" applyFont="1"/>
    <xf numFmtId="9" fontId="27" fillId="0" borderId="0" xfId="1" applyFont="1"/>
    <xf numFmtId="165" fontId="27" fillId="0" borderId="0" xfId="1" applyNumberFormat="1" applyFont="1"/>
    <xf numFmtId="0" fontId="28" fillId="0" borderId="23" xfId="0" applyFont="1" applyBorder="1" applyAlignment="1">
      <alignment wrapText="1"/>
    </xf>
    <xf numFmtId="0" fontId="27" fillId="0" borderId="23" xfId="0" applyFont="1" applyBorder="1" applyAlignment="1">
      <alignment wrapText="1"/>
    </xf>
    <xf numFmtId="0" fontId="68" fillId="2" borderId="92" xfId="0" applyFont="1" applyFill="1" applyBorder="1" applyAlignment="1">
      <alignment horizontal="center" vertical="center" wrapText="1"/>
    </xf>
    <xf numFmtId="0" fontId="68" fillId="2" borderId="61"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30" xfId="0" applyFont="1" applyFill="1" applyBorder="1" applyAlignment="1">
      <alignment horizontal="center" vertical="center" wrapText="1"/>
    </xf>
    <xf numFmtId="0" fontId="28" fillId="0" borderId="0" xfId="0" applyFont="1" applyAlignment="1">
      <alignment wrapText="1"/>
    </xf>
    <xf numFmtId="0" fontId="27" fillId="0" borderId="25" xfId="0" applyFont="1" applyBorder="1" applyAlignment="1">
      <alignment horizontal="center" vertical="center"/>
    </xf>
    <xf numFmtId="3" fontId="27" fillId="0" borderId="25" xfId="0" applyNumberFormat="1" applyFont="1" applyBorder="1" applyAlignment="1">
      <alignment horizontal="center" vertical="center"/>
    </xf>
    <xf numFmtId="0" fontId="27" fillId="0" borderId="25" xfId="0" applyFont="1" applyBorder="1"/>
    <xf numFmtId="0" fontId="68" fillId="2" borderId="94" xfId="0" applyFont="1" applyFill="1" applyBorder="1" applyAlignment="1">
      <alignment horizontal="center" vertical="center" wrapText="1"/>
    </xf>
    <xf numFmtId="0" fontId="28" fillId="0" borderId="23" xfId="0" applyFont="1" applyBorder="1" applyAlignment="1">
      <alignment horizontal="center" vertical="center" wrapText="1"/>
    </xf>
    <xf numFmtId="3" fontId="28" fillId="0" borderId="23" xfId="0" applyNumberFormat="1" applyFont="1" applyBorder="1" applyAlignment="1">
      <alignment horizontal="center" vertical="center" wrapText="1"/>
    </xf>
    <xf numFmtId="0" fontId="27" fillId="0" borderId="23"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25" xfId="0" applyFont="1" applyBorder="1" applyAlignment="1">
      <alignment wrapText="1"/>
    </xf>
    <xf numFmtId="0" fontId="67" fillId="2" borderId="85" xfId="0" applyFont="1" applyFill="1" applyBorder="1" applyAlignment="1">
      <alignment wrapText="1"/>
    </xf>
    <xf numFmtId="0" fontId="37" fillId="0" borderId="0" xfId="0" applyFont="1" applyAlignment="1">
      <alignment horizontal="left" vertical="center"/>
    </xf>
    <xf numFmtId="0" fontId="27" fillId="0" borderId="23" xfId="0" applyFont="1" applyBorder="1" applyAlignment="1">
      <alignment horizontal="left" indent="1"/>
    </xf>
    <xf numFmtId="0" fontId="28" fillId="0" borderId="23" xfId="0" applyFont="1" applyBorder="1" applyAlignment="1">
      <alignment horizontal="left"/>
    </xf>
    <xf numFmtId="0" fontId="27" fillId="0" borderId="23" xfId="0" applyFont="1" applyBorder="1" applyAlignment="1">
      <alignment horizontal="left" indent="2"/>
    </xf>
    <xf numFmtId="3" fontId="68" fillId="2" borderId="65" xfId="0" applyNumberFormat="1" applyFont="1" applyFill="1" applyBorder="1" applyAlignment="1">
      <alignment horizontal="center" vertical="center"/>
    </xf>
    <xf numFmtId="3" fontId="68" fillId="2" borderId="85" xfId="0" applyNumberFormat="1" applyFont="1" applyFill="1" applyBorder="1" applyAlignment="1">
      <alignment horizontal="center" vertical="center"/>
    </xf>
    <xf numFmtId="0" fontId="28" fillId="0" borderId="23" xfId="0" applyFont="1" applyBorder="1" applyAlignment="1">
      <alignment horizontal="left" indent="1"/>
    </xf>
    <xf numFmtId="3" fontId="68" fillId="2" borderId="67" xfId="0" applyNumberFormat="1" applyFont="1" applyFill="1" applyBorder="1" applyAlignment="1">
      <alignment horizontal="center" vertical="center"/>
    </xf>
    <xf numFmtId="4" fontId="28" fillId="0" borderId="23" xfId="0" applyNumberFormat="1" applyFont="1" applyBorder="1" applyAlignment="1">
      <alignment horizontal="center" vertical="center"/>
    </xf>
    <xf numFmtId="3" fontId="45" fillId="0" borderId="23" xfId="0" applyNumberFormat="1" applyFont="1" applyBorder="1" applyAlignment="1">
      <alignment horizontal="center" vertical="center"/>
    </xf>
    <xf numFmtId="0" fontId="45" fillId="5" borderId="23" xfId="0" applyFont="1" applyFill="1" applyBorder="1" applyAlignment="1">
      <alignment horizontal="center" vertical="center" wrapText="1"/>
    </xf>
    <xf numFmtId="0" fontId="45" fillId="5" borderId="23" xfId="0" applyFont="1" applyFill="1" applyBorder="1" applyAlignment="1">
      <alignment horizontal="center" vertical="center"/>
    </xf>
    <xf numFmtId="0" fontId="68" fillId="5" borderId="23" xfId="0" applyFont="1" applyFill="1" applyBorder="1" applyAlignment="1">
      <alignment horizontal="center" vertical="center"/>
    </xf>
    <xf numFmtId="0" fontId="27" fillId="2" borderId="23" xfId="0" applyFont="1" applyFill="1" applyBorder="1" applyAlignment="1">
      <alignment horizontal="center" vertical="center"/>
    </xf>
    <xf numFmtId="0" fontId="68" fillId="2" borderId="23" xfId="0" applyFont="1" applyFill="1" applyBorder="1" applyAlignment="1">
      <alignment horizontal="center" vertical="center" wrapText="1"/>
    </xf>
    <xf numFmtId="0" fontId="68" fillId="2" borderId="23" xfId="0" applyFont="1" applyFill="1" applyBorder="1" applyAlignment="1">
      <alignment horizontal="center" vertical="center"/>
    </xf>
    <xf numFmtId="4" fontId="27" fillId="0" borderId="23" xfId="0" applyNumberFormat="1" applyFont="1" applyBorder="1" applyAlignment="1">
      <alignment horizontal="center" vertical="center"/>
    </xf>
    <xf numFmtId="3" fontId="69" fillId="0" borderId="23" xfId="0" applyNumberFormat="1" applyFont="1" applyBorder="1" applyAlignment="1">
      <alignment horizontal="center" vertical="center"/>
    </xf>
    <xf numFmtId="3" fontId="70" fillId="0" borderId="23" xfId="0" applyNumberFormat="1" applyFont="1" applyBorder="1" applyAlignment="1">
      <alignment horizontal="center" vertical="center"/>
    </xf>
    <xf numFmtId="0" fontId="68" fillId="9" borderId="23" xfId="0" applyFont="1" applyFill="1" applyBorder="1" applyAlignment="1">
      <alignment horizontal="center" vertical="center" wrapText="1"/>
    </xf>
    <xf numFmtId="0" fontId="68" fillId="9" borderId="23" xfId="0" applyFont="1" applyFill="1" applyBorder="1" applyAlignment="1">
      <alignment horizontal="center" vertical="center"/>
    </xf>
    <xf numFmtId="3" fontId="6" fillId="0" borderId="23" xfId="0" applyNumberFormat="1" applyFont="1" applyBorder="1" applyAlignment="1">
      <alignment horizontal="center" vertical="center"/>
    </xf>
    <xf numFmtId="0" fontId="29" fillId="2" borderId="23" xfId="0" applyFont="1" applyFill="1" applyBorder="1" applyAlignment="1">
      <alignment horizontal="center" vertical="center" wrapText="1"/>
    </xf>
    <xf numFmtId="3" fontId="68" fillId="2" borderId="23" xfId="0" applyNumberFormat="1" applyFont="1" applyFill="1" applyBorder="1" applyAlignment="1">
      <alignment horizontal="center" vertical="center" wrapText="1"/>
    </xf>
    <xf numFmtId="4" fontId="68" fillId="2" borderId="23" xfId="0" applyNumberFormat="1" applyFont="1" applyFill="1" applyBorder="1" applyAlignment="1">
      <alignment horizontal="center" vertical="center" wrapText="1"/>
    </xf>
    <xf numFmtId="0" fontId="27" fillId="2" borderId="23" xfId="0" applyFont="1" applyFill="1" applyBorder="1"/>
    <xf numFmtId="10" fontId="27" fillId="0" borderId="0" xfId="1" applyNumberFormat="1" applyFont="1"/>
    <xf numFmtId="0" fontId="27" fillId="0" borderId="23" xfId="0" applyFont="1" applyBorder="1" applyAlignment="1">
      <alignment horizontal="left"/>
    </xf>
    <xf numFmtId="0" fontId="68" fillId="5" borderId="23" xfId="0" applyFont="1" applyFill="1" applyBorder="1"/>
    <xf numFmtId="0" fontId="71" fillId="2" borderId="23" xfId="0" applyFont="1" applyFill="1" applyBorder="1" applyAlignment="1">
      <alignment horizontal="center" vertical="center"/>
    </xf>
    <xf numFmtId="0" fontId="28" fillId="0" borderId="79" xfId="0" applyFont="1" applyBorder="1"/>
    <xf numFmtId="0" fontId="27" fillId="0" borderId="78" xfId="0" applyFont="1" applyBorder="1" applyAlignment="1">
      <alignment horizontal="left"/>
    </xf>
    <xf numFmtId="0" fontId="27" fillId="0" borderId="74" xfId="0" applyFont="1" applyBorder="1" applyAlignment="1">
      <alignment horizontal="left"/>
    </xf>
    <xf numFmtId="0" fontId="68" fillId="7" borderId="68" xfId="0" applyFont="1" applyFill="1" applyBorder="1" applyAlignment="1">
      <alignment vertical="center" wrapText="1"/>
    </xf>
    <xf numFmtId="0" fontId="68" fillId="8" borderId="68" xfId="0" applyFont="1" applyFill="1" applyBorder="1" applyAlignment="1">
      <alignment vertical="center" wrapText="1"/>
    </xf>
    <xf numFmtId="0" fontId="68" fillId="8" borderId="68" xfId="0" applyFont="1" applyFill="1" applyBorder="1" applyAlignment="1">
      <alignment horizontal="center" vertical="center" wrapText="1"/>
    </xf>
    <xf numFmtId="0" fontId="68" fillId="8" borderId="68" xfId="0" applyFont="1" applyFill="1" applyBorder="1" applyAlignment="1">
      <alignment horizontal="center" vertical="center"/>
    </xf>
    <xf numFmtId="0" fontId="67" fillId="7" borderId="68" xfId="0" applyFont="1" applyFill="1" applyBorder="1"/>
    <xf numFmtId="3" fontId="45" fillId="0" borderId="79" xfId="0" applyNumberFormat="1" applyFont="1" applyBorder="1" applyAlignment="1">
      <alignment horizontal="center" vertical="center"/>
    </xf>
    <xf numFmtId="3" fontId="6" fillId="0" borderId="78" xfId="0" applyNumberFormat="1" applyFont="1" applyBorder="1" applyAlignment="1">
      <alignment horizontal="center" vertical="center"/>
    </xf>
    <xf numFmtId="3" fontId="6" fillId="0" borderId="70" xfId="0" applyNumberFormat="1" applyFont="1" applyBorder="1" applyAlignment="1">
      <alignment horizontal="center" vertical="center"/>
    </xf>
    <xf numFmtId="0" fontId="27" fillId="0" borderId="70" xfId="0" applyFont="1" applyBorder="1" applyAlignment="1">
      <alignment horizontal="left"/>
    </xf>
    <xf numFmtId="3" fontId="6" fillId="0" borderId="77" xfId="0" applyNumberFormat="1" applyFont="1" applyBorder="1" applyAlignment="1">
      <alignment horizontal="center" vertical="center"/>
    </xf>
    <xf numFmtId="0" fontId="27" fillId="0" borderId="77" xfId="0" applyFont="1" applyBorder="1" applyAlignment="1">
      <alignment horizontal="left"/>
    </xf>
    <xf numFmtId="0" fontId="68" fillId="2" borderId="84"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99" xfId="0" applyFont="1" applyFill="1" applyBorder="1" applyAlignment="1">
      <alignment horizontal="center" vertical="center"/>
    </xf>
    <xf numFmtId="0" fontId="68" fillId="2" borderId="99" xfId="0" applyFont="1" applyFill="1" applyBorder="1" applyAlignment="1">
      <alignment horizontal="center" vertical="center" wrapText="1"/>
    </xf>
    <xf numFmtId="0" fontId="68" fillId="2" borderId="83" xfId="0" applyFont="1" applyFill="1" applyBorder="1" applyAlignment="1">
      <alignment horizontal="center" vertical="center"/>
    </xf>
    <xf numFmtId="3" fontId="28" fillId="0" borderId="0" xfId="0" applyNumberFormat="1" applyFont="1" applyAlignment="1">
      <alignment horizontal="center"/>
    </xf>
    <xf numFmtId="3" fontId="28" fillId="0" borderId="70" xfId="0" applyNumberFormat="1" applyFont="1" applyBorder="1" applyAlignment="1">
      <alignment horizontal="center"/>
    </xf>
    <xf numFmtId="0" fontId="45" fillId="0" borderId="70" xfId="0" applyFont="1" applyBorder="1" applyAlignment="1">
      <alignment horizontal="left" vertical="center"/>
    </xf>
    <xf numFmtId="3" fontId="6" fillId="0" borderId="70" xfId="0" applyNumberFormat="1" applyFont="1" applyBorder="1" applyAlignment="1">
      <alignment horizontal="center" vertical="center" wrapText="1"/>
    </xf>
    <xf numFmtId="0" fontId="6" fillId="0" borderId="70" xfId="0" applyFont="1" applyBorder="1" applyAlignment="1">
      <alignment horizontal="left" vertical="center"/>
    </xf>
    <xf numFmtId="3" fontId="6" fillId="0" borderId="35" xfId="0" applyNumberFormat="1" applyFont="1" applyBorder="1" applyAlignment="1">
      <alignment horizontal="center" vertical="center" wrapText="1"/>
    </xf>
    <xf numFmtId="3" fontId="6" fillId="0" borderId="35" xfId="0" applyNumberFormat="1" applyFont="1" applyBorder="1" applyAlignment="1">
      <alignment horizontal="center" vertical="center"/>
    </xf>
    <xf numFmtId="0" fontId="6" fillId="0" borderId="34" xfId="0" applyFont="1" applyBorder="1" applyAlignment="1">
      <alignment horizontal="left" vertical="center"/>
    </xf>
    <xf numFmtId="0" fontId="6" fillId="0" borderId="25" xfId="0" applyFont="1" applyBorder="1" applyAlignment="1">
      <alignment horizontal="left" vertical="center"/>
    </xf>
    <xf numFmtId="0" fontId="29" fillId="2" borderId="65" xfId="0" applyFont="1" applyFill="1" applyBorder="1" applyAlignment="1">
      <alignment horizontal="center" vertical="center" wrapText="1"/>
    </xf>
    <xf numFmtId="0" fontId="29" fillId="2" borderId="60" xfId="0" applyFont="1" applyFill="1" applyBorder="1" applyAlignment="1">
      <alignment horizontal="center" vertical="center" wrapText="1"/>
    </xf>
    <xf numFmtId="0" fontId="29" fillId="2" borderId="63"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29" fillId="2" borderId="33" xfId="0" applyFont="1" applyFill="1" applyBorder="1" applyAlignment="1">
      <alignment horizontal="center" vertical="center" wrapText="1"/>
    </xf>
    <xf numFmtId="165" fontId="27" fillId="0" borderId="77" xfId="1" applyNumberFormat="1" applyFont="1" applyBorder="1"/>
    <xf numFmtId="165" fontId="27" fillId="0" borderId="76" xfId="1" applyNumberFormat="1" applyFont="1" applyBorder="1"/>
    <xf numFmtId="0" fontId="27" fillId="0" borderId="75" xfId="0" applyFont="1" applyBorder="1"/>
    <xf numFmtId="3" fontId="45" fillId="0" borderId="70" xfId="0" applyNumberFormat="1" applyFont="1" applyBorder="1"/>
    <xf numFmtId="3" fontId="45" fillId="0" borderId="71" xfId="0" applyNumberFormat="1" applyFont="1" applyBorder="1"/>
    <xf numFmtId="0" fontId="28" fillId="0" borderId="72" xfId="0" applyFont="1" applyBorder="1"/>
    <xf numFmtId="3" fontId="6" fillId="0" borderId="70" xfId="0" applyNumberFormat="1" applyFont="1" applyBorder="1"/>
    <xf numFmtId="3" fontId="6" fillId="0" borderId="71" xfId="0" applyNumberFormat="1" applyFont="1" applyBorder="1"/>
    <xf numFmtId="3" fontId="6" fillId="0" borderId="74" xfId="0" applyNumberFormat="1" applyFont="1" applyBorder="1"/>
    <xf numFmtId="3" fontId="6" fillId="0" borderId="0" xfId="0" applyNumberFormat="1" applyFont="1"/>
    <xf numFmtId="0" fontId="27" fillId="0" borderId="73" xfId="0" applyFont="1" applyBorder="1" applyAlignment="1">
      <alignment horizontal="left"/>
    </xf>
    <xf numFmtId="0" fontId="27" fillId="0" borderId="72" xfId="0" applyFont="1" applyBorder="1" applyAlignment="1">
      <alignment horizontal="left"/>
    </xf>
    <xf numFmtId="3" fontId="6" fillId="0" borderId="77" xfId="0" applyNumberFormat="1" applyFont="1" applyBorder="1"/>
    <xf numFmtId="3" fontId="6" fillId="0" borderId="76" xfId="0" applyNumberFormat="1" applyFont="1" applyBorder="1"/>
    <xf numFmtId="0" fontId="68" fillId="7" borderId="68" xfId="0" applyFont="1" applyFill="1" applyBorder="1" applyAlignment="1">
      <alignment horizontal="center"/>
    </xf>
    <xf numFmtId="3" fontId="68" fillId="7" borderId="68" xfId="0" applyNumberFormat="1" applyFont="1" applyFill="1" applyBorder="1" applyAlignment="1">
      <alignment horizontal="center"/>
    </xf>
    <xf numFmtId="3" fontId="68" fillId="7" borderId="0" xfId="0" applyNumberFormat="1" applyFont="1" applyFill="1"/>
    <xf numFmtId="0" fontId="45" fillId="0" borderId="25" xfId="0" applyFont="1" applyBorder="1" applyAlignment="1">
      <alignment vertical="center"/>
    </xf>
    <xf numFmtId="3" fontId="6" fillId="0" borderId="23" xfId="0" applyNumberFormat="1" applyFont="1" applyBorder="1" applyAlignment="1">
      <alignment horizontal="center" vertical="center" wrapText="1"/>
    </xf>
    <xf numFmtId="0" fontId="29" fillId="2" borderId="34" xfId="0" applyFont="1" applyFill="1" applyBorder="1" applyAlignment="1">
      <alignment horizontal="center" vertical="center" wrapText="1"/>
    </xf>
    <xf numFmtId="0" fontId="29" fillId="2" borderId="27" xfId="0" applyFont="1" applyFill="1" applyBorder="1" applyAlignment="1">
      <alignment vertical="center"/>
    </xf>
    <xf numFmtId="0" fontId="29" fillId="2" borderId="42" xfId="0" applyFont="1" applyFill="1" applyBorder="1" applyAlignment="1">
      <alignment vertical="center"/>
    </xf>
    <xf numFmtId="3" fontId="60" fillId="5" borderId="28" xfId="0" applyNumberFormat="1" applyFont="1" applyFill="1" applyBorder="1" applyAlignment="1">
      <alignment horizontal="center" vertical="center"/>
    </xf>
    <xf numFmtId="0" fontId="28" fillId="5" borderId="25" xfId="0" applyFont="1" applyFill="1" applyBorder="1" applyAlignment="1">
      <alignment horizontal="left" vertical="center" wrapText="1"/>
    </xf>
    <xf numFmtId="3" fontId="27" fillId="5" borderId="25" xfId="0" applyNumberFormat="1" applyFont="1" applyFill="1" applyBorder="1" applyAlignment="1">
      <alignment horizontal="center" vertical="center" wrapText="1"/>
    </xf>
    <xf numFmtId="3" fontId="61" fillId="5" borderId="28" xfId="0" applyNumberFormat="1" applyFont="1" applyFill="1" applyBorder="1" applyAlignment="1">
      <alignment horizontal="center" vertical="center"/>
    </xf>
    <xf numFmtId="0" fontId="27" fillId="5" borderId="25" xfId="0" applyFont="1" applyFill="1" applyBorder="1" applyAlignment="1">
      <alignment horizontal="left" vertical="center" wrapText="1"/>
    </xf>
    <xf numFmtId="3" fontId="28" fillId="5" borderId="25" xfId="0" applyNumberFormat="1" applyFont="1" applyFill="1" applyBorder="1" applyAlignment="1">
      <alignment horizontal="center" vertical="center" wrapText="1"/>
    </xf>
    <xf numFmtId="3" fontId="27" fillId="5" borderId="25" xfId="0" applyNumberFormat="1" applyFont="1" applyFill="1" applyBorder="1" applyAlignment="1">
      <alignment horizontal="center" vertical="center"/>
    </xf>
    <xf numFmtId="0" fontId="27" fillId="5" borderId="25" xfId="0" applyFont="1" applyFill="1" applyBorder="1" applyAlignment="1">
      <alignment horizontal="left" vertical="center"/>
    </xf>
    <xf numFmtId="3" fontId="28" fillId="5" borderId="25" xfId="0" applyNumberFormat="1" applyFont="1" applyFill="1" applyBorder="1" applyAlignment="1">
      <alignment horizontal="center" vertical="center"/>
    </xf>
    <xf numFmtId="0" fontId="28" fillId="5" borderId="25" xfId="0" applyFont="1" applyFill="1" applyBorder="1" applyAlignment="1">
      <alignment horizontal="left" vertical="center"/>
    </xf>
    <xf numFmtId="3" fontId="6" fillId="5" borderId="25" xfId="0" applyNumberFormat="1" applyFont="1" applyFill="1" applyBorder="1" applyAlignment="1">
      <alignment horizontal="center" vertical="center"/>
    </xf>
    <xf numFmtId="3" fontId="6" fillId="5" borderId="28" xfId="0" applyNumberFormat="1" applyFont="1" applyFill="1" applyBorder="1" applyAlignment="1">
      <alignment horizontal="center" vertical="center"/>
    </xf>
    <xf numFmtId="0" fontId="6" fillId="5" borderId="25" xfId="0" applyFont="1" applyFill="1" applyBorder="1" applyAlignment="1">
      <alignment horizontal="left" vertical="center"/>
    </xf>
    <xf numFmtId="3" fontId="27" fillId="5" borderId="25" xfId="0" applyNumberFormat="1" applyFont="1" applyFill="1" applyBorder="1" applyAlignment="1">
      <alignment horizontal="center"/>
    </xf>
    <xf numFmtId="0" fontId="27" fillId="5" borderId="25" xfId="0" applyFont="1" applyFill="1" applyBorder="1" applyAlignment="1">
      <alignment horizontal="left"/>
    </xf>
    <xf numFmtId="3" fontId="27" fillId="5" borderId="28" xfId="0" applyNumberFormat="1" applyFont="1" applyFill="1" applyBorder="1" applyAlignment="1">
      <alignment horizontal="center" vertical="center"/>
    </xf>
    <xf numFmtId="3" fontId="28" fillId="0" borderId="25" xfId="0" applyNumberFormat="1" applyFont="1" applyBorder="1" applyAlignment="1">
      <alignment horizontal="center" vertical="center" wrapText="1"/>
    </xf>
    <xf numFmtId="0" fontId="28" fillId="0" borderId="25" xfId="0" applyFont="1" applyBorder="1" applyAlignment="1">
      <alignment horizontal="left" vertical="center" wrapText="1"/>
    </xf>
    <xf numFmtId="3" fontId="28" fillId="0" borderId="25" xfId="0" applyNumberFormat="1" applyFont="1" applyBorder="1" applyAlignment="1">
      <alignment horizontal="center" vertical="center"/>
    </xf>
    <xf numFmtId="0" fontId="60" fillId="0" borderId="28" xfId="0" applyFont="1" applyBorder="1" applyAlignment="1">
      <alignment horizontal="center" vertical="center" wrapText="1"/>
    </xf>
    <xf numFmtId="0" fontId="6" fillId="0" borderId="23" xfId="0" applyFont="1" applyBorder="1" applyAlignment="1">
      <alignment horizontal="left" vertical="center" wrapText="1"/>
    </xf>
    <xf numFmtId="0" fontId="72" fillId="2" borderId="110" xfId="0" applyFont="1" applyFill="1" applyBorder="1" applyAlignment="1">
      <alignment horizontal="center" vertical="center" wrapText="1"/>
    </xf>
    <xf numFmtId="0" fontId="72" fillId="2" borderId="62" xfId="0" applyFont="1" applyFill="1" applyBorder="1" applyAlignment="1">
      <alignment horizontal="center" vertical="center" wrapText="1"/>
    </xf>
    <xf numFmtId="0" fontId="72" fillId="2" borderId="65" xfId="0" applyFont="1" applyFill="1" applyBorder="1" applyAlignment="1">
      <alignment horizontal="center" vertical="center" wrapText="1"/>
    </xf>
    <xf numFmtId="0" fontId="68" fillId="2" borderId="27" xfId="0" applyFont="1" applyFill="1" applyBorder="1" applyAlignment="1">
      <alignment vertical="center"/>
    </xf>
    <xf numFmtId="0" fontId="14" fillId="2" borderId="26" xfId="0" applyFont="1" applyFill="1" applyBorder="1" applyAlignment="1">
      <alignment horizontal="center" vertical="center"/>
    </xf>
    <xf numFmtId="0" fontId="14" fillId="2" borderId="26"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26" xfId="0" applyFont="1" applyFill="1" applyBorder="1" applyAlignment="1">
      <alignment horizontal="center" vertical="center"/>
    </xf>
    <xf numFmtId="0" fontId="14" fillId="2" borderId="26" xfId="0" applyFont="1" applyFill="1" applyBorder="1" applyAlignment="1">
      <alignment horizontal="center" vertical="center" wrapText="1"/>
    </xf>
    <xf numFmtId="0" fontId="17" fillId="0" borderId="2" xfId="0" applyFont="1" applyBorder="1" applyAlignment="1">
      <alignment horizontal="center"/>
    </xf>
    <xf numFmtId="0" fontId="9" fillId="0" borderId="24" xfId="0" applyFont="1" applyBorder="1" applyAlignment="1">
      <alignment horizontal="center" vertical="center" wrapText="1"/>
    </xf>
    <xf numFmtId="0" fontId="29" fillId="2" borderId="26" xfId="0" applyFont="1" applyFill="1" applyBorder="1" applyAlignment="1">
      <alignment horizontal="center" vertical="center" wrapText="1"/>
    </xf>
    <xf numFmtId="0" fontId="14" fillId="2" borderId="25" xfId="0" applyFont="1" applyFill="1" applyBorder="1" applyAlignment="1">
      <alignment horizontal="justify" vertical="center" wrapText="1"/>
    </xf>
    <xf numFmtId="0" fontId="29" fillId="2" borderId="23" xfId="0" applyFont="1" applyFill="1" applyBorder="1" applyAlignment="1">
      <alignment horizontal="center" vertical="center"/>
    </xf>
    <xf numFmtId="0" fontId="8" fillId="0" borderId="24" xfId="0" applyFont="1" applyBorder="1" applyAlignment="1">
      <alignment horizontal="center" vertical="center" wrapText="1"/>
    </xf>
    <xf numFmtId="0" fontId="17" fillId="0" borderId="0" xfId="0" applyFont="1" applyFill="1"/>
    <xf numFmtId="0" fontId="8" fillId="0" borderId="0" xfId="0" applyFont="1" applyFill="1"/>
    <xf numFmtId="10" fontId="15" fillId="0" borderId="28" xfId="0" applyNumberFormat="1" applyFont="1" applyBorder="1" applyAlignment="1">
      <alignment horizontal="center" vertical="center" wrapText="1"/>
    </xf>
    <xf numFmtId="0" fontId="23" fillId="0" borderId="25" xfId="0" applyFont="1" applyBorder="1" applyAlignment="1">
      <alignment horizontal="justify" vertical="center" wrapText="1"/>
    </xf>
    <xf numFmtId="14" fontId="15" fillId="0" borderId="28" xfId="0" applyNumberFormat="1" applyFont="1" applyBorder="1" applyAlignment="1">
      <alignment horizontal="center" vertical="center"/>
    </xf>
    <xf numFmtId="0" fontId="65" fillId="0" borderId="25" xfId="0" applyFont="1" applyBorder="1" applyAlignment="1">
      <alignment horizontal="justify" vertical="center"/>
    </xf>
    <xf numFmtId="0" fontId="37" fillId="0" borderId="0" xfId="0" applyFont="1" applyAlignment="1">
      <alignment horizontal="justify" vertical="center"/>
    </xf>
    <xf numFmtId="4" fontId="15" fillId="0" borderId="28" xfId="0" applyNumberFormat="1" applyFont="1" applyBorder="1" applyAlignment="1">
      <alignment horizontal="center" vertical="center"/>
    </xf>
    <xf numFmtId="4" fontId="7" fillId="0" borderId="28" xfId="0" applyNumberFormat="1" applyFont="1" applyBorder="1" applyAlignment="1">
      <alignment horizontal="center" vertical="center"/>
    </xf>
    <xf numFmtId="0" fontId="38" fillId="2" borderId="23" xfId="0" applyFont="1" applyFill="1" applyBorder="1" applyAlignment="1">
      <alignment horizontal="left" vertical="center" wrapText="1"/>
    </xf>
    <xf numFmtId="0" fontId="73" fillId="2" borderId="26" xfId="0" applyFont="1" applyFill="1" applyBorder="1" applyAlignment="1">
      <alignment horizontal="justify" vertical="center" wrapText="1"/>
    </xf>
    <xf numFmtId="0" fontId="74" fillId="0" borderId="25" xfId="0" applyFont="1" applyBorder="1" applyAlignment="1">
      <alignment horizontal="justify" vertical="center" wrapText="1"/>
    </xf>
    <xf numFmtId="8" fontId="15" fillId="0" borderId="28" xfId="0" applyNumberFormat="1" applyFont="1" applyBorder="1" applyAlignment="1">
      <alignment horizontal="center" vertical="center" wrapText="1"/>
    </xf>
    <xf numFmtId="0" fontId="38" fillId="2" borderId="25" xfId="0" applyFont="1" applyFill="1" applyBorder="1" applyAlignment="1">
      <alignment horizontal="left" vertical="center" wrapText="1"/>
    </xf>
    <xf numFmtId="0" fontId="76" fillId="2" borderId="28" xfId="0" applyFont="1" applyFill="1" applyBorder="1" applyAlignment="1">
      <alignment horizontal="center" vertical="center" wrapText="1"/>
    </xf>
    <xf numFmtId="0" fontId="23" fillId="0" borderId="28" xfId="0" applyFont="1" applyBorder="1" applyAlignment="1">
      <alignment horizontal="center" vertical="center" wrapText="1"/>
    </xf>
    <xf numFmtId="8" fontId="23" fillId="0" borderId="28" xfId="0" applyNumberFormat="1" applyFont="1" applyBorder="1" applyAlignment="1">
      <alignment horizontal="center" vertical="center" wrapText="1"/>
    </xf>
    <xf numFmtId="0" fontId="16" fillId="0" borderId="25" xfId="0" applyFont="1" applyBorder="1" applyAlignment="1">
      <alignment horizontal="justify" vertical="center"/>
    </xf>
    <xf numFmtId="0" fontId="51" fillId="2" borderId="23" xfId="0" applyFont="1" applyFill="1" applyBorder="1" applyAlignment="1">
      <alignment vertical="center" wrapText="1"/>
    </xf>
    <xf numFmtId="0" fontId="29" fillId="2" borderId="26" xfId="0" applyFont="1" applyFill="1" applyBorder="1" applyAlignment="1">
      <alignment horizontal="center" vertical="center"/>
    </xf>
    <xf numFmtId="0" fontId="51" fillId="0" borderId="28" xfId="0" applyFont="1" applyBorder="1" applyAlignment="1">
      <alignment vertical="center"/>
    </xf>
    <xf numFmtId="9" fontId="61" fillId="0" borderId="28" xfId="0" applyNumberFormat="1" applyFont="1" applyBorder="1" applyAlignment="1">
      <alignment horizontal="center" vertical="center"/>
    </xf>
    <xf numFmtId="0" fontId="17" fillId="0" borderId="0" xfId="0" applyFont="1" applyAlignment="1"/>
    <xf numFmtId="0" fontId="17" fillId="0" borderId="25" xfId="0" applyFont="1" applyBorder="1" applyAlignment="1">
      <alignment vertical="center" wrapText="1"/>
    </xf>
    <xf numFmtId="0" fontId="12" fillId="0" borderId="28" xfId="0" applyFont="1" applyBorder="1" applyAlignment="1">
      <alignment horizontal="justify" vertical="center" wrapText="1"/>
    </xf>
    <xf numFmtId="0" fontId="26" fillId="0" borderId="25" xfId="0" applyFont="1" applyBorder="1" applyAlignment="1">
      <alignment horizontal="left" vertical="center" wrapText="1"/>
    </xf>
    <xf numFmtId="3" fontId="6" fillId="0" borderId="0" xfId="0" applyNumberFormat="1" applyFont="1" applyBorder="1" applyAlignment="1">
      <alignment horizontal="center" vertical="center"/>
    </xf>
    <xf numFmtId="0" fontId="26" fillId="0" borderId="0" xfId="0" applyFont="1" applyAlignment="1">
      <alignment horizontal="justify" vertical="center"/>
    </xf>
    <xf numFmtId="0" fontId="17" fillId="0" borderId="0" xfId="0" applyFont="1" applyBorder="1" applyAlignment="1">
      <alignment vertical="center"/>
    </xf>
    <xf numFmtId="0" fontId="17" fillId="0" borderId="0" xfId="0" applyFont="1" applyBorder="1" applyAlignment="1">
      <alignment horizontal="center" vertical="center" wrapText="1"/>
    </xf>
    <xf numFmtId="0" fontId="14" fillId="2" borderId="23" xfId="0" applyFont="1" applyFill="1" applyBorder="1" applyAlignment="1">
      <alignment horizontal="justify" vertical="center"/>
    </xf>
    <xf numFmtId="0" fontId="12" fillId="2" borderId="26" xfId="0" applyFont="1" applyFill="1" applyBorder="1" applyAlignment="1">
      <alignment vertical="center"/>
    </xf>
    <xf numFmtId="0" fontId="14" fillId="2" borderId="26" xfId="0" applyFont="1" applyFill="1" applyBorder="1" applyAlignment="1">
      <alignment horizontal="justify" vertical="center" wrapText="1"/>
    </xf>
    <xf numFmtId="0" fontId="61" fillId="0" borderId="28" xfId="0" applyFont="1" applyBorder="1" applyAlignment="1">
      <alignment horizontal="center" vertical="center" wrapText="1"/>
    </xf>
    <xf numFmtId="0" fontId="78" fillId="0" borderId="25" xfId="0" applyFont="1" applyBorder="1" applyAlignment="1">
      <alignment horizontal="left" vertical="center"/>
    </xf>
    <xf numFmtId="0" fontId="78" fillId="0" borderId="28" xfId="0" applyFont="1" applyBorder="1" applyAlignment="1">
      <alignment horizontal="center" vertical="center" wrapText="1"/>
    </xf>
    <xf numFmtId="0" fontId="79" fillId="0" borderId="25" xfId="0" applyFont="1" applyBorder="1" applyAlignment="1">
      <alignment horizontal="left" vertical="center"/>
    </xf>
    <xf numFmtId="0" fontId="79" fillId="0" borderId="28" xfId="0" applyFont="1" applyBorder="1" applyAlignment="1">
      <alignment horizontal="center" vertical="center" wrapText="1"/>
    </xf>
    <xf numFmtId="0" fontId="15" fillId="0" borderId="28" xfId="0" applyFont="1" applyBorder="1" applyAlignment="1">
      <alignment horizontal="left" vertical="center"/>
    </xf>
    <xf numFmtId="0" fontId="15" fillId="0" borderId="28" xfId="0" applyFont="1" applyBorder="1" applyAlignment="1">
      <alignment horizontal="left" vertical="center" wrapText="1"/>
    </xf>
    <xf numFmtId="0" fontId="14" fillId="2" borderId="28" xfId="0" applyFont="1" applyFill="1" applyBorder="1" applyAlignment="1">
      <alignment horizontal="left" vertical="center"/>
    </xf>
    <xf numFmtId="0" fontId="14" fillId="2" borderId="28" xfId="0" applyFont="1" applyFill="1" applyBorder="1" applyAlignment="1">
      <alignment horizontal="left" vertical="center" wrapText="1"/>
    </xf>
    <xf numFmtId="3" fontId="14" fillId="2" borderId="28" xfId="0" applyNumberFormat="1" applyFont="1" applyFill="1" applyBorder="1" applyAlignment="1">
      <alignment horizontal="center" vertical="center"/>
    </xf>
    <xf numFmtId="0" fontId="9" fillId="0" borderId="0" xfId="2" applyFont="1" applyFill="1"/>
    <xf numFmtId="0" fontId="8" fillId="0" borderId="0" xfId="2" applyFont="1" applyFill="1"/>
    <xf numFmtId="0" fontId="10" fillId="0" borderId="0" xfId="2" applyFont="1" applyFill="1"/>
    <xf numFmtId="0" fontId="9" fillId="0" borderId="2" xfId="2" applyFont="1" applyBorder="1"/>
    <xf numFmtId="0" fontId="27" fillId="4" borderId="25" xfId="0" applyFont="1" applyFill="1" applyBorder="1" applyAlignment="1">
      <alignment horizontal="justify" vertical="center" wrapText="1"/>
    </xf>
    <xf numFmtId="0" fontId="28" fillId="4" borderId="28" xfId="0" applyFont="1" applyFill="1" applyBorder="1" applyAlignment="1">
      <alignment horizontal="center" vertical="center"/>
    </xf>
    <xf numFmtId="164" fontId="28" fillId="4" borderId="28" xfId="0" applyNumberFormat="1" applyFont="1" applyFill="1" applyBorder="1" applyAlignment="1">
      <alignment horizontal="center" vertical="center"/>
    </xf>
    <xf numFmtId="0" fontId="28" fillId="4" borderId="28" xfId="0" applyFont="1" applyFill="1" applyBorder="1" applyAlignment="1">
      <alignment horizontal="center" vertical="center" wrapText="1"/>
    </xf>
    <xf numFmtId="0" fontId="6" fillId="4" borderId="25" xfId="0" applyFont="1" applyFill="1" applyBorder="1" applyAlignment="1">
      <alignment horizontal="justify" vertical="center"/>
    </xf>
    <xf numFmtId="164" fontId="28" fillId="4" borderId="28" xfId="0" applyNumberFormat="1" applyFont="1" applyFill="1" applyBorder="1" applyAlignment="1">
      <alignment horizontal="center" vertical="center" wrapText="1"/>
    </xf>
    <xf numFmtId="3" fontId="27" fillId="0" borderId="28" xfId="0" applyNumberFormat="1" applyFont="1" applyBorder="1" applyAlignment="1">
      <alignment horizontal="center" vertical="center"/>
    </xf>
    <xf numFmtId="49" fontId="27" fillId="0" borderId="55" xfId="0" applyNumberFormat="1" applyFont="1" applyBorder="1" applyAlignment="1">
      <alignment horizontal="justify" vertical="center"/>
    </xf>
    <xf numFmtId="49" fontId="28" fillId="0" borderId="55" xfId="0" applyNumberFormat="1" applyFont="1" applyBorder="1" applyAlignment="1">
      <alignment horizontal="justify" vertical="center"/>
    </xf>
    <xf numFmtId="49" fontId="12" fillId="0" borderId="55" xfId="0" applyNumberFormat="1" applyFont="1" applyBorder="1" applyAlignment="1">
      <alignment horizontal="justify" vertical="center"/>
    </xf>
    <xf numFmtId="49" fontId="17" fillId="0" borderId="55" xfId="0" applyNumberFormat="1" applyFont="1" applyBorder="1" applyAlignment="1">
      <alignment horizontal="justify" vertical="center"/>
    </xf>
    <xf numFmtId="49" fontId="17" fillId="0" borderId="56" xfId="0" applyNumberFormat="1" applyFont="1" applyBorder="1" applyAlignment="1">
      <alignment horizontal="justify" vertical="center"/>
    </xf>
    <xf numFmtId="0" fontId="27" fillId="0" borderId="28" xfId="0" applyFont="1" applyBorder="1" applyAlignment="1">
      <alignment vertical="center"/>
    </xf>
    <xf numFmtId="0" fontId="82" fillId="0" borderId="25" xfId="0" applyFont="1" applyBorder="1" applyAlignment="1">
      <alignment horizontal="center" vertical="center" wrapText="1"/>
    </xf>
    <xf numFmtId="0" fontId="82" fillId="0" borderId="28" xfId="0" applyFont="1" applyBorder="1" applyAlignment="1">
      <alignment horizontal="center" vertical="center" wrapText="1"/>
    </xf>
    <xf numFmtId="0" fontId="82" fillId="0" borderId="28" xfId="0" applyFont="1" applyBorder="1" applyAlignment="1">
      <alignment horizontal="left" vertical="center" wrapText="1"/>
    </xf>
    <xf numFmtId="14" fontId="82" fillId="0" borderId="28" xfId="0" applyNumberFormat="1" applyFont="1" applyBorder="1" applyAlignment="1">
      <alignment horizontal="center" vertical="center" wrapText="1"/>
    </xf>
    <xf numFmtId="4" fontId="82" fillId="0" borderId="28" xfId="0" applyNumberFormat="1" applyFont="1" applyBorder="1" applyAlignment="1">
      <alignment horizontal="center" vertical="center" wrapText="1"/>
    </xf>
    <xf numFmtId="0" fontId="6" fillId="0" borderId="25" xfId="0" applyFont="1" applyBorder="1" applyAlignment="1">
      <alignment horizontal="center" vertical="center" wrapText="1"/>
    </xf>
    <xf numFmtId="0" fontId="12" fillId="0" borderId="0" xfId="0" applyFont="1" applyFill="1"/>
    <xf numFmtId="0" fontId="13" fillId="0" borderId="0" xfId="0" applyFont="1" applyFill="1"/>
    <xf numFmtId="0" fontId="17" fillId="0" borderId="0" xfId="0" applyFont="1" applyFill="1" applyAlignment="1">
      <alignment horizontal="left" vertical="center"/>
    </xf>
    <xf numFmtId="0" fontId="19" fillId="0" borderId="0" xfId="0" applyFont="1" applyFill="1"/>
    <xf numFmtId="0" fontId="12" fillId="0" borderId="0" xfId="0" applyFont="1" applyFill="1" applyAlignment="1">
      <alignment horizontal="center" vertical="center"/>
    </xf>
    <xf numFmtId="49" fontId="50" fillId="0" borderId="0" xfId="0" applyNumberFormat="1" applyFont="1" applyFill="1"/>
    <xf numFmtId="3" fontId="12" fillId="0" borderId="28" xfId="0" applyNumberFormat="1" applyFont="1" applyFill="1" applyBorder="1" applyAlignment="1">
      <alignment horizontal="center" vertical="center" wrapText="1"/>
    </xf>
    <xf numFmtId="0" fontId="12" fillId="0" borderId="28" xfId="0" applyFont="1" applyFill="1" applyBorder="1" applyAlignment="1">
      <alignment horizontal="center" vertical="center" wrapText="1"/>
    </xf>
    <xf numFmtId="0" fontId="12" fillId="0" borderId="0" xfId="0" applyFont="1" applyFill="1" applyAlignment="1">
      <alignment vertical="top" wrapText="1"/>
    </xf>
    <xf numFmtId="0" fontId="57" fillId="0" borderId="0" xfId="0" applyFont="1" applyFill="1"/>
    <xf numFmtId="0" fontId="12" fillId="0" borderId="0" xfId="0" applyFont="1" applyFill="1" applyAlignment="1">
      <alignment wrapText="1"/>
    </xf>
    <xf numFmtId="17" fontId="8" fillId="0" borderId="0" xfId="0" applyNumberFormat="1" applyFont="1" applyFill="1"/>
    <xf numFmtId="49" fontId="8" fillId="0" borderId="0" xfId="0" applyNumberFormat="1" applyFont="1" applyFill="1"/>
    <xf numFmtId="0" fontId="27" fillId="0" borderId="0" xfId="0" applyFont="1" applyFill="1"/>
    <xf numFmtId="0" fontId="32" fillId="0" borderId="0" xfId="0" applyFont="1" applyFill="1"/>
    <xf numFmtId="17" fontId="43" fillId="0" borderId="0" xfId="0" applyNumberFormat="1" applyFont="1" applyFill="1"/>
    <xf numFmtId="17" fontId="43" fillId="0" borderId="0" xfId="0" applyNumberFormat="1" applyFont="1" applyFill="1" applyAlignment="1">
      <alignment wrapText="1"/>
    </xf>
    <xf numFmtId="0" fontId="58" fillId="0" borderId="0" xfId="4" applyFont="1" applyFill="1"/>
    <xf numFmtId="0" fontId="55" fillId="0" borderId="0" xfId="4" applyFont="1" applyFill="1"/>
    <xf numFmtId="0" fontId="35" fillId="0" borderId="0" xfId="4" applyFont="1" applyFill="1"/>
    <xf numFmtId="0" fontId="8" fillId="0" borderId="0" xfId="4" applyFont="1" applyFill="1"/>
    <xf numFmtId="0" fontId="8" fillId="0" borderId="0" xfId="4" applyFont="1" applyFill="1" applyAlignment="1">
      <alignment wrapText="1"/>
    </xf>
    <xf numFmtId="49" fontId="12" fillId="0" borderId="0" xfId="0" applyNumberFormat="1" applyFont="1" applyFill="1"/>
    <xf numFmtId="0" fontId="41" fillId="0" borderId="0" xfId="0" applyFont="1" applyFill="1" applyAlignment="1">
      <alignment horizontal="left" vertical="top" wrapText="1"/>
    </xf>
    <xf numFmtId="0" fontId="21" fillId="0" borderId="0" xfId="0" applyFont="1" applyFill="1"/>
    <xf numFmtId="0" fontId="11" fillId="0" borderId="0" xfId="0" applyFont="1" applyFill="1"/>
    <xf numFmtId="0" fontId="59" fillId="0" borderId="0" xfId="0" applyFont="1" applyFill="1"/>
    <xf numFmtId="0" fontId="6" fillId="0" borderId="0" xfId="0" applyFont="1" applyFill="1" applyAlignment="1">
      <alignment horizontal="center" vertical="center" wrapText="1"/>
    </xf>
    <xf numFmtId="0" fontId="45" fillId="0" borderId="0" xfId="0" applyFont="1" applyFill="1" applyAlignment="1">
      <alignment horizontal="center" vertical="center" wrapText="1"/>
    </xf>
    <xf numFmtId="0" fontId="14" fillId="2" borderId="24"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61" fillId="0" borderId="30" xfId="0" applyFont="1" applyBorder="1" applyAlignment="1">
      <alignment horizontal="left" vertical="center"/>
    </xf>
    <xf numFmtId="0" fontId="61" fillId="0" borderId="26" xfId="0" applyFont="1" applyBorder="1" applyAlignment="1">
      <alignment horizontal="left" vertical="center"/>
    </xf>
    <xf numFmtId="0" fontId="61" fillId="0" borderId="30" xfId="0" applyFont="1" applyBorder="1" applyAlignment="1">
      <alignment horizontal="left" vertical="center" wrapText="1"/>
    </xf>
    <xf numFmtId="0" fontId="61" fillId="0" borderId="26" xfId="0" applyFont="1" applyBorder="1" applyAlignment="1">
      <alignment horizontal="left" vertical="center" wrapText="1"/>
    </xf>
    <xf numFmtId="0" fontId="60" fillId="0" borderId="30" xfId="0" applyFont="1" applyBorder="1" applyAlignment="1">
      <alignment horizontal="justify" vertical="center"/>
    </xf>
    <xf numFmtId="0" fontId="60" fillId="0" borderId="26" xfId="0" applyFont="1" applyBorder="1" applyAlignment="1">
      <alignment horizontal="justify" vertical="center"/>
    </xf>
    <xf numFmtId="0" fontId="15" fillId="0" borderId="30" xfId="0" applyFont="1" applyBorder="1" applyAlignment="1">
      <alignment horizontal="center" vertical="center"/>
    </xf>
    <xf numFmtId="0" fontId="15" fillId="0" borderId="26" xfId="0" applyFont="1" applyBorder="1" applyAlignment="1">
      <alignment horizontal="center" vertical="center"/>
    </xf>
    <xf numFmtId="0" fontId="14" fillId="2" borderId="24" xfId="0" applyFont="1" applyFill="1" applyBorder="1" applyAlignment="1">
      <alignment horizontal="center" vertical="center"/>
    </xf>
    <xf numFmtId="0" fontId="14" fillId="2" borderId="25" xfId="0" applyFont="1" applyFill="1" applyBorder="1" applyAlignment="1">
      <alignment horizontal="center" vertical="center"/>
    </xf>
    <xf numFmtId="0" fontId="14" fillId="2" borderId="30" xfId="0" applyFont="1" applyFill="1" applyBorder="1" applyAlignment="1">
      <alignment horizontal="center" vertical="center"/>
    </xf>
    <xf numFmtId="0" fontId="14" fillId="2" borderId="29" xfId="0" applyFont="1" applyFill="1" applyBorder="1" applyAlignment="1">
      <alignment horizontal="center" vertical="center"/>
    </xf>
    <xf numFmtId="0" fontId="14" fillId="2" borderId="26" xfId="0" applyFont="1" applyFill="1" applyBorder="1" applyAlignment="1">
      <alignment horizontal="center" vertical="center"/>
    </xf>
    <xf numFmtId="0" fontId="29" fillId="2" borderId="29"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30" fillId="2" borderId="30" xfId="0" applyFont="1" applyFill="1" applyBorder="1" applyAlignment="1">
      <alignment horizontal="center" vertical="center"/>
    </xf>
    <xf numFmtId="0" fontId="30" fillId="2" borderId="26" xfId="0" applyFont="1" applyFill="1" applyBorder="1" applyAlignment="1">
      <alignment horizontal="center" vertical="center"/>
    </xf>
    <xf numFmtId="0" fontId="14" fillId="2" borderId="34" xfId="0" applyFont="1" applyFill="1" applyBorder="1" applyAlignment="1">
      <alignment horizontal="center" vertical="center"/>
    </xf>
    <xf numFmtId="14" fontId="15" fillId="0" borderId="30" xfId="0" applyNumberFormat="1" applyFont="1" applyBorder="1" applyAlignment="1">
      <alignment horizontal="center" vertical="center"/>
    </xf>
    <xf numFmtId="14" fontId="15" fillId="0" borderId="26" xfId="0" applyNumberFormat="1" applyFont="1" applyBorder="1" applyAlignment="1">
      <alignment horizontal="center" vertical="center"/>
    </xf>
    <xf numFmtId="3" fontId="15" fillId="0" borderId="30" xfId="0" applyNumberFormat="1" applyFont="1" applyBorder="1" applyAlignment="1">
      <alignment horizontal="center" vertical="center"/>
    </xf>
    <xf numFmtId="3" fontId="15" fillId="0" borderId="26" xfId="0" applyNumberFormat="1" applyFont="1" applyBorder="1" applyAlignment="1">
      <alignment horizontal="center" vertical="center"/>
    </xf>
    <xf numFmtId="3" fontId="7" fillId="0" borderId="30" xfId="0" applyNumberFormat="1" applyFont="1" applyBorder="1" applyAlignment="1">
      <alignment horizontal="center" vertical="center"/>
    </xf>
    <xf numFmtId="3" fontId="7" fillId="0" borderId="26" xfId="0" applyNumberFormat="1" applyFont="1" applyBorder="1" applyAlignment="1">
      <alignment horizontal="center" vertical="center"/>
    </xf>
    <xf numFmtId="0" fontId="17" fillId="0" borderId="2" xfId="0" applyFont="1" applyBorder="1" applyAlignment="1">
      <alignment horizontal="center"/>
    </xf>
    <xf numFmtId="0" fontId="14" fillId="2" borderId="34" xfId="0" applyFont="1" applyFill="1" applyBorder="1" applyAlignment="1">
      <alignment horizontal="center" vertical="center" wrapText="1"/>
    </xf>
    <xf numFmtId="0" fontId="7" fillId="0" borderId="33" xfId="0" applyFont="1" applyBorder="1" applyAlignment="1">
      <alignment horizontal="justify" vertical="center" wrapText="1"/>
    </xf>
    <xf numFmtId="0" fontId="7" fillId="0" borderId="31" xfId="0" applyFont="1" applyBorder="1" applyAlignment="1">
      <alignment horizontal="justify" vertical="center" wrapText="1"/>
    </xf>
    <xf numFmtId="0" fontId="14" fillId="2" borderId="33"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31"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7" fillId="0" borderId="2" xfId="0" applyFont="1" applyBorder="1" applyAlignment="1">
      <alignment horizontal="center" vertical="center"/>
    </xf>
    <xf numFmtId="0" fontId="17" fillId="0" borderId="36" xfId="0" applyFont="1" applyBorder="1" applyAlignment="1">
      <alignment horizontal="center"/>
    </xf>
    <xf numFmtId="0" fontId="17" fillId="0" borderId="37" xfId="0" applyFont="1" applyBorder="1" applyAlignment="1">
      <alignment horizont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1" fillId="0" borderId="0" xfId="0" applyFont="1" applyAlignment="1">
      <alignment horizontal="left" wrapText="1"/>
    </xf>
    <xf numFmtId="0" fontId="11" fillId="0" borderId="0" xfId="0" applyFont="1" applyAlignment="1">
      <alignment horizontal="center"/>
    </xf>
    <xf numFmtId="0" fontId="14" fillId="2" borderId="30"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12" fillId="0" borderId="32" xfId="0" applyFont="1" applyBorder="1" applyAlignment="1">
      <alignment horizontal="justify"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3" fontId="14" fillId="2" borderId="30" xfId="0" applyNumberFormat="1" applyFont="1" applyFill="1" applyBorder="1" applyAlignment="1">
      <alignment horizontal="center" vertical="center" wrapText="1"/>
    </xf>
    <xf numFmtId="0" fontId="15" fillId="0" borderId="24" xfId="0" applyFont="1" applyBorder="1" applyAlignment="1">
      <alignment horizontal="left" vertical="center" wrapText="1"/>
    </xf>
    <xf numFmtId="0" fontId="15" fillId="0" borderId="34" xfId="0" applyFont="1" applyBorder="1" applyAlignment="1">
      <alignment horizontal="left" vertical="center" wrapText="1"/>
    </xf>
    <xf numFmtId="0" fontId="15" fillId="0" borderId="25" xfId="0" applyFont="1" applyBorder="1" applyAlignment="1">
      <alignment horizontal="left" vertical="center" wrapText="1"/>
    </xf>
    <xf numFmtId="0" fontId="68" fillId="2" borderId="94" xfId="0" applyFont="1" applyFill="1" applyBorder="1" applyAlignment="1">
      <alignment horizontal="center" vertical="center" wrapText="1"/>
    </xf>
    <xf numFmtId="0" fontId="68" fillId="2" borderId="97" xfId="0" applyFont="1" applyFill="1" applyBorder="1" applyAlignment="1">
      <alignment horizontal="center" vertical="center"/>
    </xf>
    <xf numFmtId="0" fontId="8" fillId="0" borderId="6" xfId="0" applyFont="1" applyBorder="1" applyAlignment="1">
      <alignment horizontal="center" vertical="center"/>
    </xf>
    <xf numFmtId="0" fontId="8" fillId="0" borderId="8" xfId="0" applyFont="1" applyBorder="1" applyAlignment="1">
      <alignment horizontal="center" vertical="center"/>
    </xf>
    <xf numFmtId="0" fontId="9" fillId="0" borderId="17" xfId="0" applyFont="1" applyBorder="1" applyAlignment="1">
      <alignment horizontal="center" wrapText="1"/>
    </xf>
    <xf numFmtId="0" fontId="9" fillId="0" borderId="5" xfId="0" applyFont="1" applyBorder="1" applyAlignment="1">
      <alignment horizontal="center" wrapText="1"/>
    </xf>
    <xf numFmtId="0" fontId="9" fillId="0" borderId="17" xfId="0" applyFont="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8" xfId="0" applyFont="1" applyBorder="1" applyAlignment="1">
      <alignment horizontal="center"/>
    </xf>
    <xf numFmtId="165" fontId="8" fillId="0" borderId="11" xfId="2" applyNumberFormat="1" applyFont="1" applyBorder="1" applyAlignment="1">
      <alignment horizontal="center" vertical="center" wrapText="1"/>
    </xf>
    <xf numFmtId="165" fontId="8" fillId="0" borderId="13" xfId="2" applyNumberFormat="1" applyFont="1" applyBorder="1" applyAlignment="1">
      <alignment horizontal="center" vertical="center" wrapText="1"/>
    </xf>
    <xf numFmtId="165" fontId="8" fillId="0" borderId="16" xfId="2" applyNumberFormat="1" applyFont="1" applyBorder="1" applyAlignment="1">
      <alignment horizontal="center" vertical="center" wrapText="1"/>
    </xf>
    <xf numFmtId="0" fontId="9" fillId="0" borderId="10" xfId="2" applyFont="1" applyBorder="1" applyAlignment="1">
      <alignment horizontal="center" vertical="center" wrapText="1"/>
    </xf>
    <xf numFmtId="0" fontId="9" fillId="0" borderId="2" xfId="2" applyFont="1" applyBorder="1" applyAlignment="1">
      <alignment horizontal="center" vertical="center" wrapText="1"/>
    </xf>
    <xf numFmtId="0" fontId="9" fillId="0" borderId="15" xfId="2" applyFont="1" applyBorder="1" applyAlignment="1">
      <alignment horizontal="center" vertical="center" wrapText="1"/>
    </xf>
    <xf numFmtId="0" fontId="12" fillId="0" borderId="43" xfId="0" applyFont="1" applyBorder="1" applyAlignment="1">
      <alignment horizontal="center" vertical="center"/>
    </xf>
    <xf numFmtId="0" fontId="14" fillId="2" borderId="44" xfId="0" applyFont="1" applyFill="1" applyBorder="1" applyAlignment="1">
      <alignment horizontal="center" vertical="center"/>
    </xf>
    <xf numFmtId="0" fontId="14" fillId="2" borderId="46" xfId="0" applyFont="1" applyFill="1" applyBorder="1" applyAlignment="1">
      <alignment horizontal="center" vertical="center"/>
    </xf>
    <xf numFmtId="0" fontId="14" fillId="2" borderId="44" xfId="0" applyFont="1" applyFill="1" applyBorder="1" applyAlignment="1">
      <alignment horizontal="justify" vertical="center"/>
    </xf>
    <xf numFmtId="0" fontId="14" fillId="2" borderId="46" xfId="0" applyFont="1" applyFill="1" applyBorder="1" applyAlignment="1">
      <alignment horizontal="justify" vertical="center"/>
    </xf>
    <xf numFmtId="0" fontId="14" fillId="2" borderId="44" xfId="0" applyFont="1" applyFill="1" applyBorder="1" applyAlignment="1">
      <alignment horizontal="justify" vertical="center" wrapText="1"/>
    </xf>
    <xf numFmtId="0" fontId="14" fillId="2" borderId="46" xfId="0" applyFont="1" applyFill="1" applyBorder="1" applyAlignment="1">
      <alignment horizontal="justify" vertical="center" wrapText="1"/>
    </xf>
    <xf numFmtId="0" fontId="8" fillId="0" borderId="53" xfId="0" applyFont="1" applyBorder="1"/>
    <xf numFmtId="0" fontId="8" fillId="0" borderId="53" xfId="0" applyFont="1" applyBorder="1" applyAlignment="1">
      <alignment horizontal="left"/>
    </xf>
    <xf numFmtId="3" fontId="8" fillId="0" borderId="53" xfId="0" applyNumberFormat="1" applyFont="1" applyBorder="1" applyAlignment="1">
      <alignment horizontal="left"/>
    </xf>
    <xf numFmtId="0" fontId="8" fillId="0" borderId="53" xfId="0" applyFont="1" applyBorder="1" applyAlignment="1">
      <alignment horizontal="left" vertical="center"/>
    </xf>
    <xf numFmtId="0" fontId="14" fillId="2" borderId="52" xfId="0" applyFont="1" applyFill="1" applyBorder="1" applyAlignment="1">
      <alignment horizontal="center" vertical="center"/>
    </xf>
    <xf numFmtId="0" fontId="8" fillId="0" borderId="30" xfId="0" applyFont="1" applyBorder="1" applyAlignment="1">
      <alignment horizontal="left" vertical="center" wrapText="1"/>
    </xf>
    <xf numFmtId="0" fontId="8" fillId="0" borderId="26" xfId="0" applyFont="1" applyBorder="1" applyAlignment="1">
      <alignment horizontal="left" vertical="center" wrapText="1"/>
    </xf>
    <xf numFmtId="0" fontId="9" fillId="0" borderId="30" xfId="0" applyFont="1" applyBorder="1" applyAlignment="1">
      <alignment horizontal="center" vertical="center" wrapText="1"/>
    </xf>
    <xf numFmtId="0" fontId="9" fillId="0" borderId="26"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25" xfId="0" applyFont="1" applyBorder="1" applyAlignment="1">
      <alignment horizontal="center" vertical="center" wrapText="1"/>
    </xf>
    <xf numFmtId="0" fontId="68" fillId="2" borderId="90" xfId="0" applyFont="1" applyFill="1" applyBorder="1" applyAlignment="1">
      <alignment horizontal="center" wrapText="1"/>
    </xf>
    <xf numFmtId="0" fontId="68" fillId="2" borderId="87" xfId="0" applyFont="1" applyFill="1" applyBorder="1" applyAlignment="1">
      <alignment horizontal="center" wrapText="1"/>
    </xf>
    <xf numFmtId="0" fontId="68" fillId="2" borderId="85" xfId="0" applyFont="1" applyFill="1" applyBorder="1" applyAlignment="1">
      <alignment horizontal="center" wrapText="1"/>
    </xf>
    <xf numFmtId="0" fontId="68" fillId="2" borderId="89" xfId="0" applyFont="1" applyFill="1" applyBorder="1" applyAlignment="1">
      <alignment horizontal="center" wrapText="1"/>
    </xf>
    <xf numFmtId="0" fontId="68" fillId="2" borderId="86" xfId="0" applyFont="1" applyFill="1" applyBorder="1" applyAlignment="1">
      <alignment horizontal="center" wrapText="1"/>
    </xf>
    <xf numFmtId="0" fontId="68" fillId="2" borderId="67" xfId="0" applyFont="1" applyFill="1" applyBorder="1" applyAlignment="1">
      <alignment horizontal="center" wrapText="1"/>
    </xf>
    <xf numFmtId="0" fontId="68" fillId="2" borderId="33" xfId="0" applyFont="1" applyFill="1" applyBorder="1" applyAlignment="1">
      <alignment horizontal="center" vertical="center"/>
    </xf>
    <xf numFmtId="0" fontId="68" fillId="2" borderId="31" xfId="0" applyFont="1" applyFill="1" applyBorder="1" applyAlignment="1">
      <alignment horizontal="center" vertical="center"/>
    </xf>
    <xf numFmtId="0" fontId="68" fillId="2" borderId="89" xfId="0" applyFont="1" applyFill="1" applyBorder="1" applyAlignment="1">
      <alignment horizontal="center" vertical="center" wrapText="1"/>
    </xf>
    <xf numFmtId="0" fontId="68" fillId="2" borderId="97" xfId="0" applyFont="1" applyFill="1" applyBorder="1" applyAlignment="1">
      <alignment horizontal="center" vertical="center" wrapText="1"/>
    </xf>
    <xf numFmtId="0" fontId="68" fillId="2" borderId="60" xfId="0" applyFont="1" applyFill="1" applyBorder="1" applyAlignment="1">
      <alignment horizontal="center" vertical="center" wrapText="1"/>
    </xf>
    <xf numFmtId="0" fontId="68" fillId="2" borderId="62" xfId="0" applyFont="1" applyFill="1" applyBorder="1" applyAlignment="1">
      <alignment horizontal="center" vertical="center" wrapText="1"/>
    </xf>
    <xf numFmtId="0" fontId="68" fillId="2" borderId="91"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8" fillId="2" borderId="66" xfId="0" applyFont="1" applyFill="1" applyBorder="1" applyAlignment="1">
      <alignment horizontal="center" vertical="center" wrapText="1"/>
    </xf>
    <xf numFmtId="0" fontId="68" fillId="2" borderId="57"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68" fillId="2" borderId="59" xfId="0" applyFont="1" applyFill="1" applyBorder="1" applyAlignment="1">
      <alignment horizontal="center" vertical="center" wrapText="1"/>
    </xf>
    <xf numFmtId="0" fontId="68" fillId="2" borderId="90" xfId="0" applyFont="1" applyFill="1" applyBorder="1" applyAlignment="1">
      <alignment horizontal="center" vertical="center"/>
    </xf>
    <xf numFmtId="0" fontId="68" fillId="2" borderId="87"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86" xfId="0" applyFont="1" applyFill="1" applyBorder="1" applyAlignment="1">
      <alignment horizontal="center" vertical="center" wrapText="1"/>
    </xf>
    <xf numFmtId="0" fontId="68" fillId="2" borderId="67" xfId="0" applyFont="1" applyFill="1" applyBorder="1" applyAlignment="1">
      <alignment horizontal="center" vertical="center" wrapText="1"/>
    </xf>
    <xf numFmtId="0" fontId="67" fillId="2" borderId="87" xfId="0" applyFont="1" applyFill="1" applyBorder="1" applyAlignment="1">
      <alignment horizontal="center" vertical="center" wrapText="1"/>
    </xf>
    <xf numFmtId="0" fontId="67" fillId="2" borderId="85" xfId="0" applyFont="1" applyFill="1" applyBorder="1" applyAlignment="1">
      <alignment horizontal="center" vertical="center" wrapText="1"/>
    </xf>
    <xf numFmtId="0" fontId="68" fillId="2" borderId="90" xfId="0" applyFont="1" applyFill="1" applyBorder="1" applyAlignment="1">
      <alignment horizontal="center" vertical="center" wrapText="1"/>
    </xf>
    <xf numFmtId="0" fontId="68" fillId="2" borderId="87"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90" xfId="0" applyFont="1" applyFill="1" applyBorder="1" applyAlignment="1">
      <alignment horizontal="center"/>
    </xf>
    <xf numFmtId="0" fontId="68" fillId="2" borderId="87" xfId="0" applyFont="1" applyFill="1" applyBorder="1" applyAlignment="1">
      <alignment horizontal="center"/>
    </xf>
    <xf numFmtId="0" fontId="68" fillId="2" borderId="85" xfId="0" applyFont="1" applyFill="1" applyBorder="1" applyAlignment="1">
      <alignment horizontal="center"/>
    </xf>
    <xf numFmtId="0" fontId="67" fillId="2" borderId="86" xfId="0" applyFont="1" applyFill="1" applyBorder="1" applyAlignment="1">
      <alignment horizontal="center" vertical="center" wrapText="1"/>
    </xf>
    <xf numFmtId="0" fontId="67" fillId="2" borderId="67" xfId="0" applyFont="1" applyFill="1" applyBorder="1" applyAlignment="1">
      <alignment horizontal="center" vertical="center" wrapText="1"/>
    </xf>
    <xf numFmtId="0" fontId="68" fillId="2" borderId="64" xfId="0" applyFont="1" applyFill="1" applyBorder="1" applyAlignment="1">
      <alignment horizontal="center" vertical="center"/>
    </xf>
    <xf numFmtId="0" fontId="68" fillId="2" borderId="96" xfId="0" applyFont="1" applyFill="1" applyBorder="1" applyAlignment="1">
      <alignment horizontal="center" vertical="center"/>
    </xf>
    <xf numFmtId="0" fontId="68" fillId="2" borderId="95" xfId="0" applyFont="1" applyFill="1" applyBorder="1" applyAlignment="1">
      <alignment horizontal="center" vertical="center"/>
    </xf>
    <xf numFmtId="0" fontId="29" fillId="2" borderId="23" xfId="0" applyFont="1" applyFill="1" applyBorder="1" applyAlignment="1">
      <alignment horizontal="center" vertical="center" wrapText="1"/>
    </xf>
    <xf numFmtId="0" fontId="29" fillId="2" borderId="23" xfId="0" applyFont="1" applyFill="1" applyBorder="1" applyAlignment="1">
      <alignment horizontal="center" vertical="center"/>
    </xf>
    <xf numFmtId="0" fontId="68" fillId="2" borderId="23" xfId="0" applyFont="1" applyFill="1" applyBorder="1" applyAlignment="1">
      <alignment horizontal="center" vertical="center" wrapText="1"/>
    </xf>
    <xf numFmtId="0" fontId="68" fillId="2" borderId="23" xfId="0" applyFont="1" applyFill="1" applyBorder="1" applyAlignment="1">
      <alignment horizontal="center" vertical="center"/>
    </xf>
    <xf numFmtId="0" fontId="68" fillId="2" borderId="4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68" fillId="2" borderId="101" xfId="0" applyFont="1" applyFill="1" applyBorder="1" applyAlignment="1">
      <alignment horizontal="center"/>
    </xf>
    <xf numFmtId="0" fontId="68" fillId="2" borderId="100" xfId="0" applyFont="1" applyFill="1" applyBorder="1" applyAlignment="1">
      <alignment horizontal="center"/>
    </xf>
    <xf numFmtId="0" fontId="68" fillId="7" borderId="68" xfId="0" applyFont="1" applyFill="1" applyBorder="1" applyAlignment="1">
      <alignment horizontal="center"/>
    </xf>
    <xf numFmtId="0" fontId="29" fillId="2" borderId="80" xfId="0" applyFont="1" applyFill="1" applyBorder="1" applyAlignment="1">
      <alignment horizontal="center" vertical="center" wrapText="1"/>
    </xf>
    <xf numFmtId="0" fontId="29" fillId="2" borderId="108" xfId="0" applyFont="1" applyFill="1" applyBorder="1" applyAlignment="1">
      <alignment horizontal="center" vertical="center" wrapText="1"/>
    </xf>
    <xf numFmtId="0" fontId="29" fillId="2" borderId="81"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9" fillId="2" borderId="109"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9" fillId="2" borderId="103"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0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68" fillId="7" borderId="0" xfId="0" applyFont="1" applyFill="1" applyAlignment="1">
      <alignment horizontal="center" vertical="center"/>
    </xf>
    <xf numFmtId="0" fontId="68" fillId="7" borderId="0" xfId="0" applyFont="1" applyFill="1" applyAlignment="1">
      <alignment horizontal="center"/>
    </xf>
    <xf numFmtId="0" fontId="29" fillId="2" borderId="34" xfId="0" applyFont="1" applyFill="1" applyBorder="1" applyAlignment="1">
      <alignment horizontal="center" vertical="center" wrapText="1"/>
    </xf>
    <xf numFmtId="0" fontId="29" fillId="2" borderId="33" xfId="0" applyFont="1" applyFill="1" applyBorder="1" applyAlignment="1">
      <alignment horizontal="center" vertical="center"/>
    </xf>
    <xf numFmtId="0" fontId="29" fillId="2" borderId="42" xfId="0" applyFont="1" applyFill="1" applyBorder="1" applyAlignment="1">
      <alignment horizontal="center" vertical="center"/>
    </xf>
    <xf numFmtId="0" fontId="14" fillId="2" borderId="30" xfId="0" applyFont="1" applyFill="1" applyBorder="1" applyAlignment="1">
      <alignment horizontal="justify" vertical="center"/>
    </xf>
    <xf numFmtId="0" fontId="14" fillId="2" borderId="26" xfId="0" applyFont="1" applyFill="1" applyBorder="1" applyAlignment="1">
      <alignment horizontal="justify" vertical="center"/>
    </xf>
    <xf numFmtId="0" fontId="14" fillId="2" borderId="24" xfId="0" applyFont="1" applyFill="1" applyBorder="1" applyAlignment="1">
      <alignment horizontal="justify" vertical="center" wrapText="1"/>
    </xf>
    <xf numFmtId="0" fontId="14" fillId="2" borderId="25" xfId="0" applyFont="1" applyFill="1" applyBorder="1" applyAlignment="1">
      <alignment horizontal="justify" vertical="center" wrapText="1"/>
    </xf>
    <xf numFmtId="0" fontId="31" fillId="2" borderId="24"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38" fillId="2" borderId="24"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42" fillId="2" borderId="30" xfId="0" applyFont="1" applyFill="1" applyBorder="1" applyAlignment="1">
      <alignment horizontal="left" vertical="center" wrapText="1"/>
    </xf>
    <xf numFmtId="0" fontId="42" fillId="2" borderId="29" xfId="0" applyFont="1" applyFill="1" applyBorder="1" applyAlignment="1">
      <alignment horizontal="left" vertical="center" wrapText="1"/>
    </xf>
    <xf numFmtId="0" fontId="42" fillId="2" borderId="26" xfId="0" applyFont="1" applyFill="1" applyBorder="1" applyAlignment="1">
      <alignment horizontal="left" vertical="center" wrapText="1"/>
    </xf>
  </cellXfs>
  <cellStyles count="11">
    <cellStyle name="Hypertextové prepojenie" xfId="6" builtinId="8" customBuiltin="1"/>
    <cellStyle name="Normálna" xfId="0" builtinId="0"/>
    <cellStyle name="Normálna 2" xfId="3"/>
    <cellStyle name="Normálna 5 2" xfId="10"/>
    <cellStyle name="Normálne 2" xfId="2"/>
    <cellStyle name="Normálne 3" xfId="4"/>
    <cellStyle name="Normálne 4" xfId="8"/>
    <cellStyle name="normální_H1_01" xfId="7"/>
    <cellStyle name="Percentá" xfId="1" builtinId="5"/>
    <cellStyle name="Percentá 2" xfId="5"/>
    <cellStyle name="Použité hypertextové prepojenie" xfId="9" builtinId="9" customBuiltin="1"/>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7194A"/>
      <color rgb="FFE85E89"/>
      <color rgb="FFE02C64"/>
      <color rgb="FFFAACBF"/>
      <color rgb="FFFFD5D5"/>
      <color rgb="FFD1D1D1"/>
      <color rgb="FFFF9999"/>
      <color rgb="FFB7194B"/>
      <color rgb="FF000000"/>
      <color rgb="FF9BBB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70877430643751"/>
          <c:y val="4.2198877799312778E-2"/>
          <c:w val="0.84396936780608356"/>
          <c:h val="0.74368203974503189"/>
        </c:manualLayout>
      </c:layout>
      <c:lineChart>
        <c:grouping val="standard"/>
        <c:varyColors val="0"/>
        <c:ser>
          <c:idx val="0"/>
          <c:order val="0"/>
          <c:tx>
            <c:strRef>
              <c:f>'K3.2 Dôchodkové sporenie'!$I$148</c:f>
              <c:strCache>
                <c:ptCount val="1"/>
                <c:pt idx="0">
                  <c:v>Akciové d.f.</c:v>
                </c:pt>
              </c:strCache>
            </c:strRef>
          </c:tx>
          <c:spPr>
            <a:ln>
              <a:solidFill>
                <a:srgbClr val="E85E89"/>
              </a:solidFill>
            </a:ln>
          </c:spPr>
          <c:marker>
            <c:symbol val="none"/>
          </c:marker>
          <c:cat>
            <c:numRef>
              <c:f>'K3.2 Dôchodkové sporenie'!$H$149:$H$398</c:f>
              <c:numCache>
                <c:formatCode>dd"."mm"."yyyy</c:formatCode>
                <c:ptCount val="250"/>
                <c:pt idx="0">
                  <c:v>44564</c:v>
                </c:pt>
                <c:pt idx="1">
                  <c:v>44565</c:v>
                </c:pt>
                <c:pt idx="2">
                  <c:v>44566</c:v>
                </c:pt>
                <c:pt idx="3">
                  <c:v>44568</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44748</c:v>
                </c:pt>
                <c:pt idx="129">
                  <c:v>44749</c:v>
                </c:pt>
                <c:pt idx="130">
                  <c:v>44750</c:v>
                </c:pt>
                <c:pt idx="131">
                  <c:v>44753</c:v>
                </c:pt>
                <c:pt idx="132">
                  <c:v>44754</c:v>
                </c:pt>
                <c:pt idx="133">
                  <c:v>44755</c:v>
                </c:pt>
                <c:pt idx="134">
                  <c:v>44756</c:v>
                </c:pt>
                <c:pt idx="135">
                  <c:v>44757</c:v>
                </c:pt>
                <c:pt idx="136">
                  <c:v>44760</c:v>
                </c:pt>
                <c:pt idx="137">
                  <c:v>44761</c:v>
                </c:pt>
                <c:pt idx="138">
                  <c:v>44762</c:v>
                </c:pt>
                <c:pt idx="139">
                  <c:v>44763</c:v>
                </c:pt>
                <c:pt idx="140">
                  <c:v>44764</c:v>
                </c:pt>
                <c:pt idx="141">
                  <c:v>44767</c:v>
                </c:pt>
                <c:pt idx="142">
                  <c:v>44768</c:v>
                </c:pt>
                <c:pt idx="143">
                  <c:v>44769</c:v>
                </c:pt>
                <c:pt idx="144">
                  <c:v>44770</c:v>
                </c:pt>
                <c:pt idx="145">
                  <c:v>44771</c:v>
                </c:pt>
                <c:pt idx="146">
                  <c:v>44774</c:v>
                </c:pt>
                <c:pt idx="147">
                  <c:v>44775</c:v>
                </c:pt>
                <c:pt idx="148">
                  <c:v>44776</c:v>
                </c:pt>
                <c:pt idx="149">
                  <c:v>44777</c:v>
                </c:pt>
                <c:pt idx="150">
                  <c:v>44778</c:v>
                </c:pt>
                <c:pt idx="151">
                  <c:v>44781</c:v>
                </c:pt>
                <c:pt idx="152">
                  <c:v>44782</c:v>
                </c:pt>
                <c:pt idx="153">
                  <c:v>44783</c:v>
                </c:pt>
                <c:pt idx="154">
                  <c:v>44784</c:v>
                </c:pt>
                <c:pt idx="155">
                  <c:v>44785</c:v>
                </c:pt>
                <c:pt idx="156">
                  <c:v>44788</c:v>
                </c:pt>
                <c:pt idx="157">
                  <c:v>44789</c:v>
                </c:pt>
                <c:pt idx="158">
                  <c:v>44790</c:v>
                </c:pt>
                <c:pt idx="159">
                  <c:v>44791</c:v>
                </c:pt>
                <c:pt idx="160">
                  <c:v>44792</c:v>
                </c:pt>
                <c:pt idx="161">
                  <c:v>44795</c:v>
                </c:pt>
                <c:pt idx="162">
                  <c:v>44796</c:v>
                </c:pt>
                <c:pt idx="163">
                  <c:v>44797</c:v>
                </c:pt>
                <c:pt idx="164">
                  <c:v>44798</c:v>
                </c:pt>
                <c:pt idx="165">
                  <c:v>44799</c:v>
                </c:pt>
                <c:pt idx="166">
                  <c:v>44803</c:v>
                </c:pt>
                <c:pt idx="167">
                  <c:v>44804</c:v>
                </c:pt>
                <c:pt idx="168">
                  <c:v>44806</c:v>
                </c:pt>
                <c:pt idx="169">
                  <c:v>44809</c:v>
                </c:pt>
                <c:pt idx="170">
                  <c:v>44810</c:v>
                </c:pt>
                <c:pt idx="171">
                  <c:v>44811</c:v>
                </c:pt>
                <c:pt idx="172">
                  <c:v>44812</c:v>
                </c:pt>
                <c:pt idx="173">
                  <c:v>44813</c:v>
                </c:pt>
                <c:pt idx="174">
                  <c:v>44816</c:v>
                </c:pt>
                <c:pt idx="175">
                  <c:v>44817</c:v>
                </c:pt>
                <c:pt idx="176">
                  <c:v>44818</c:v>
                </c:pt>
                <c:pt idx="177">
                  <c:v>44820</c:v>
                </c:pt>
                <c:pt idx="178">
                  <c:v>44823</c:v>
                </c:pt>
                <c:pt idx="179">
                  <c:v>44824</c:v>
                </c:pt>
                <c:pt idx="180">
                  <c:v>44825</c:v>
                </c:pt>
                <c:pt idx="181">
                  <c:v>44826</c:v>
                </c:pt>
                <c:pt idx="182">
                  <c:v>44827</c:v>
                </c:pt>
                <c:pt idx="183">
                  <c:v>44830</c:v>
                </c:pt>
                <c:pt idx="184">
                  <c:v>44831</c:v>
                </c:pt>
                <c:pt idx="185">
                  <c:v>44832</c:v>
                </c:pt>
                <c:pt idx="186">
                  <c:v>44833</c:v>
                </c:pt>
                <c:pt idx="187">
                  <c:v>44834</c:v>
                </c:pt>
                <c:pt idx="188">
                  <c:v>44837</c:v>
                </c:pt>
                <c:pt idx="189">
                  <c:v>44838</c:v>
                </c:pt>
                <c:pt idx="190">
                  <c:v>44839</c:v>
                </c:pt>
                <c:pt idx="191">
                  <c:v>44840</c:v>
                </c:pt>
                <c:pt idx="192">
                  <c:v>44841</c:v>
                </c:pt>
                <c:pt idx="193">
                  <c:v>44844</c:v>
                </c:pt>
                <c:pt idx="194">
                  <c:v>44845</c:v>
                </c:pt>
                <c:pt idx="195">
                  <c:v>44846</c:v>
                </c:pt>
                <c:pt idx="196">
                  <c:v>44847</c:v>
                </c:pt>
                <c:pt idx="197">
                  <c:v>44848</c:v>
                </c:pt>
                <c:pt idx="198">
                  <c:v>44851</c:v>
                </c:pt>
                <c:pt idx="199">
                  <c:v>44852</c:v>
                </c:pt>
                <c:pt idx="200">
                  <c:v>44853</c:v>
                </c:pt>
                <c:pt idx="201">
                  <c:v>44854</c:v>
                </c:pt>
                <c:pt idx="202">
                  <c:v>44855</c:v>
                </c:pt>
                <c:pt idx="203">
                  <c:v>44858</c:v>
                </c:pt>
                <c:pt idx="204">
                  <c:v>44859</c:v>
                </c:pt>
                <c:pt idx="205">
                  <c:v>44860</c:v>
                </c:pt>
                <c:pt idx="206">
                  <c:v>44861</c:v>
                </c:pt>
                <c:pt idx="207">
                  <c:v>44862</c:v>
                </c:pt>
                <c:pt idx="208">
                  <c:v>44865</c:v>
                </c:pt>
                <c:pt idx="209">
                  <c:v>44867</c:v>
                </c:pt>
                <c:pt idx="210">
                  <c:v>44868</c:v>
                </c:pt>
                <c:pt idx="211">
                  <c:v>44869</c:v>
                </c:pt>
                <c:pt idx="212">
                  <c:v>44872</c:v>
                </c:pt>
                <c:pt idx="213">
                  <c:v>44873</c:v>
                </c:pt>
                <c:pt idx="214">
                  <c:v>44874</c:v>
                </c:pt>
                <c:pt idx="215">
                  <c:v>44875</c:v>
                </c:pt>
                <c:pt idx="216">
                  <c:v>44876</c:v>
                </c:pt>
                <c:pt idx="217">
                  <c:v>44879</c:v>
                </c:pt>
                <c:pt idx="218">
                  <c:v>44880</c:v>
                </c:pt>
                <c:pt idx="219">
                  <c:v>44881</c:v>
                </c:pt>
                <c:pt idx="220">
                  <c:v>44883</c:v>
                </c:pt>
                <c:pt idx="221">
                  <c:v>44886</c:v>
                </c:pt>
                <c:pt idx="222">
                  <c:v>44887</c:v>
                </c:pt>
                <c:pt idx="223">
                  <c:v>44888</c:v>
                </c:pt>
                <c:pt idx="224">
                  <c:v>44889</c:v>
                </c:pt>
                <c:pt idx="225">
                  <c:v>44890</c:v>
                </c:pt>
                <c:pt idx="226">
                  <c:v>44893</c:v>
                </c:pt>
                <c:pt idx="227">
                  <c:v>44894</c:v>
                </c:pt>
                <c:pt idx="228">
                  <c:v>44895</c:v>
                </c:pt>
                <c:pt idx="229">
                  <c:v>44896</c:v>
                </c:pt>
                <c:pt idx="230">
                  <c:v>44897</c:v>
                </c:pt>
                <c:pt idx="231">
                  <c:v>44900</c:v>
                </c:pt>
                <c:pt idx="232">
                  <c:v>44901</c:v>
                </c:pt>
                <c:pt idx="233">
                  <c:v>44902</c:v>
                </c:pt>
                <c:pt idx="234">
                  <c:v>44903</c:v>
                </c:pt>
                <c:pt idx="235">
                  <c:v>44904</c:v>
                </c:pt>
                <c:pt idx="236">
                  <c:v>44907</c:v>
                </c:pt>
                <c:pt idx="237">
                  <c:v>44908</c:v>
                </c:pt>
                <c:pt idx="238">
                  <c:v>44909</c:v>
                </c:pt>
                <c:pt idx="239">
                  <c:v>44910</c:v>
                </c:pt>
                <c:pt idx="240">
                  <c:v>44911</c:v>
                </c:pt>
                <c:pt idx="241">
                  <c:v>44914</c:v>
                </c:pt>
                <c:pt idx="242">
                  <c:v>44915</c:v>
                </c:pt>
                <c:pt idx="243">
                  <c:v>44916</c:v>
                </c:pt>
                <c:pt idx="244">
                  <c:v>44917</c:v>
                </c:pt>
                <c:pt idx="245">
                  <c:v>44918</c:v>
                </c:pt>
                <c:pt idx="246">
                  <c:v>44922</c:v>
                </c:pt>
                <c:pt idx="247">
                  <c:v>44923</c:v>
                </c:pt>
                <c:pt idx="248">
                  <c:v>44924</c:v>
                </c:pt>
                <c:pt idx="249">
                  <c:v>44925</c:v>
                </c:pt>
              </c:numCache>
            </c:numRef>
          </c:cat>
          <c:val>
            <c:numRef>
              <c:f>'K3.2 Dôchodkové sporenie'!$I$149:$I$398</c:f>
              <c:numCache>
                <c:formatCode>General</c:formatCode>
                <c:ptCount val="250"/>
                <c:pt idx="0" formatCode="0.000000">
                  <c:v>6.4271333333333333E-2</c:v>
                </c:pt>
                <c:pt idx="1">
                  <c:v>6.4444500000000002E-2</c:v>
                </c:pt>
                <c:pt idx="2">
                  <c:v>6.3698999999999992E-2</c:v>
                </c:pt>
                <c:pt idx="3">
                  <c:v>6.3108333333333336E-2</c:v>
                </c:pt>
                <c:pt idx="4">
                  <c:v>6.2690333333333334E-2</c:v>
                </c:pt>
                <c:pt idx="5">
                  <c:v>6.3241000000000006E-2</c:v>
                </c:pt>
                <c:pt idx="6">
                  <c:v>6.357616666666667E-2</c:v>
                </c:pt>
                <c:pt idx="7">
                  <c:v>6.283883333333333E-2</c:v>
                </c:pt>
                <c:pt idx="8">
                  <c:v>6.2576333333333331E-2</c:v>
                </c:pt>
                <c:pt idx="9">
                  <c:v>6.2793833333333327E-2</c:v>
                </c:pt>
                <c:pt idx="10">
                  <c:v>6.207233333333334E-2</c:v>
                </c:pt>
                <c:pt idx="11">
                  <c:v>6.1866333333333329E-2</c:v>
                </c:pt>
                <c:pt idx="12">
                  <c:v>6.1854333333333338E-2</c:v>
                </c:pt>
                <c:pt idx="13">
                  <c:v>6.0734166666666665E-2</c:v>
                </c:pt>
                <c:pt idx="14">
                  <c:v>5.9839166666666666E-2</c:v>
                </c:pt>
                <c:pt idx="15">
                  <c:v>5.9791999999999991E-2</c:v>
                </c:pt>
                <c:pt idx="16">
                  <c:v>6.0113499999999993E-2</c:v>
                </c:pt>
                <c:pt idx="17">
                  <c:v>6.0159833333333336E-2</c:v>
                </c:pt>
                <c:pt idx="18">
                  <c:v>6.0373666666666666E-2</c:v>
                </c:pt>
                <c:pt idx="19">
                  <c:v>6.1161999999999994E-2</c:v>
                </c:pt>
                <c:pt idx="20">
                  <c:v>6.1414999999999997E-2</c:v>
                </c:pt>
                <c:pt idx="21">
                  <c:v>6.1594666666666666E-2</c:v>
                </c:pt>
                <c:pt idx="22">
                  <c:v>6.0731500000000001E-2</c:v>
                </c:pt>
                <c:pt idx="23">
                  <c:v>6.0218999999999995E-2</c:v>
                </c:pt>
                <c:pt idx="24">
                  <c:v>6.0248666666666666E-2</c:v>
                </c:pt>
                <c:pt idx="25">
                  <c:v>6.0552833333333334E-2</c:v>
                </c:pt>
                <c:pt idx="26">
                  <c:v>6.127016666666666E-2</c:v>
                </c:pt>
                <c:pt idx="27">
                  <c:v>6.0812499999999992E-2</c:v>
                </c:pt>
                <c:pt idx="28">
                  <c:v>6.0225166666666663E-2</c:v>
                </c:pt>
                <c:pt idx="29">
                  <c:v>5.9940666666666663E-2</c:v>
                </c:pt>
                <c:pt idx="30">
                  <c:v>6.0519166666666672E-2</c:v>
                </c:pt>
                <c:pt idx="31">
                  <c:v>6.0510500000000002E-2</c:v>
                </c:pt>
                <c:pt idx="32">
                  <c:v>5.9982000000000001E-2</c:v>
                </c:pt>
                <c:pt idx="33">
                  <c:v>5.956266666666666E-2</c:v>
                </c:pt>
                <c:pt idx="34">
                  <c:v>5.9152333333333335E-2</c:v>
                </c:pt>
                <c:pt idx="35">
                  <c:v>5.8894000000000002E-2</c:v>
                </c:pt>
                <c:pt idx="36">
                  <c:v>5.8356333333333336E-2</c:v>
                </c:pt>
                <c:pt idx="37">
                  <c:v>5.8150333333333339E-2</c:v>
                </c:pt>
                <c:pt idx="38">
                  <c:v>5.9203000000000006E-2</c:v>
                </c:pt>
                <c:pt idx="39">
                  <c:v>5.9201666666666652E-2</c:v>
                </c:pt>
                <c:pt idx="40">
                  <c:v>5.8701499999999997E-2</c:v>
                </c:pt>
                <c:pt idx="41">
                  <c:v>5.9203166666666668E-2</c:v>
                </c:pt>
                <c:pt idx="42">
                  <c:v>5.8981166666666675E-2</c:v>
                </c:pt>
                <c:pt idx="43">
                  <c:v>5.8591333333333336E-2</c:v>
                </c:pt>
                <c:pt idx="44">
                  <c:v>5.7627499999999998E-2</c:v>
                </c:pt>
                <c:pt idx="45">
                  <c:v>5.72195E-2</c:v>
                </c:pt>
                <c:pt idx="46">
                  <c:v>5.8125499999999997E-2</c:v>
                </c:pt>
                <c:pt idx="47">
                  <c:v>5.7618499999999996E-2</c:v>
                </c:pt>
                <c:pt idx="48">
                  <c:v>5.7674166666666665E-2</c:v>
                </c:pt>
                <c:pt idx="49">
                  <c:v>5.7299833333333328E-2</c:v>
                </c:pt>
                <c:pt idx="50">
                  <c:v>5.7658333333333339E-2</c:v>
                </c:pt>
                <c:pt idx="51">
                  <c:v>5.8927500000000001E-2</c:v>
                </c:pt>
                <c:pt idx="52">
                  <c:v>5.9332833333333335E-2</c:v>
                </c:pt>
                <c:pt idx="53">
                  <c:v>6.0037333333333331E-2</c:v>
                </c:pt>
                <c:pt idx="54">
                  <c:v>6.0032833333333334E-2</c:v>
                </c:pt>
                <c:pt idx="55">
                  <c:v>6.0581500000000003E-2</c:v>
                </c:pt>
                <c:pt idx="56">
                  <c:v>6.0376000000000013E-2</c:v>
                </c:pt>
                <c:pt idx="57">
                  <c:v>6.0681499999999999E-2</c:v>
                </c:pt>
                <c:pt idx="58">
                  <c:v>6.0710833333333332E-2</c:v>
                </c:pt>
                <c:pt idx="59">
                  <c:v>6.0969333333333341E-2</c:v>
                </c:pt>
                <c:pt idx="60">
                  <c:v>6.1245333333333339E-2</c:v>
                </c:pt>
                <c:pt idx="61">
                  <c:v>6.0982333333333333E-2</c:v>
                </c:pt>
                <c:pt idx="62">
                  <c:v>6.058566666666667E-2</c:v>
                </c:pt>
                <c:pt idx="63">
                  <c:v>6.0766333333333339E-2</c:v>
                </c:pt>
                <c:pt idx="64">
                  <c:v>6.1450999999999999E-2</c:v>
                </c:pt>
                <c:pt idx="65">
                  <c:v>6.1116833333333336E-2</c:v>
                </c:pt>
                <c:pt idx="66">
                  <c:v>6.0434166666666657E-2</c:v>
                </c:pt>
                <c:pt idx="67">
                  <c:v>6.0413833333333333E-2</c:v>
                </c:pt>
                <c:pt idx="68">
                  <c:v>6.0712500000000003E-2</c:v>
                </c:pt>
                <c:pt idx="69">
                  <c:v>5.9944499999999991E-2</c:v>
                </c:pt>
                <c:pt idx="70">
                  <c:v>5.9991166666666658E-2</c:v>
                </c:pt>
                <c:pt idx="71">
                  <c:v>6.0338166666666658E-2</c:v>
                </c:pt>
                <c:pt idx="72">
                  <c:v>6.0037666666666663E-2</c:v>
                </c:pt>
                <c:pt idx="73">
                  <c:v>6.0361500000000005E-2</c:v>
                </c:pt>
                <c:pt idx="74">
                  <c:v>6.0295333333333333E-2</c:v>
                </c:pt>
                <c:pt idx="75">
                  <c:v>5.9735333333333335E-2</c:v>
                </c:pt>
                <c:pt idx="76">
                  <c:v>5.8827833333333329E-2</c:v>
                </c:pt>
                <c:pt idx="77">
                  <c:v>5.85655E-2</c:v>
                </c:pt>
                <c:pt idx="78">
                  <c:v>5.8014499999999997E-2</c:v>
                </c:pt>
                <c:pt idx="79">
                  <c:v>5.8361000000000003E-2</c:v>
                </c:pt>
                <c:pt idx="80">
                  <c:v>5.9216999999999999E-2</c:v>
                </c:pt>
                <c:pt idx="81">
                  <c:v>5.8573166666666669E-2</c:v>
                </c:pt>
                <c:pt idx="82">
                  <c:v>5.8365E-2</c:v>
                </c:pt>
                <c:pt idx="83">
                  <c:v>5.854800000000001E-2</c:v>
                </c:pt>
                <c:pt idx="84">
                  <c:v>5.8887833333333341E-2</c:v>
                </c:pt>
                <c:pt idx="85">
                  <c:v>5.7924333333333335E-2</c:v>
                </c:pt>
                <c:pt idx="86">
                  <c:v>5.7327666666666666E-2</c:v>
                </c:pt>
                <c:pt idx="87">
                  <c:v>5.5911999999999996E-2</c:v>
                </c:pt>
                <c:pt idx="88">
                  <c:v>5.5922666666666669E-2</c:v>
                </c:pt>
                <c:pt idx="89">
                  <c:v>5.5861166666666677E-2</c:v>
                </c:pt>
                <c:pt idx="90">
                  <c:v>5.58735E-2</c:v>
                </c:pt>
                <c:pt idx="91">
                  <c:v>5.7013000000000001E-2</c:v>
                </c:pt>
                <c:pt idx="92">
                  <c:v>5.6826999999999996E-2</c:v>
                </c:pt>
                <c:pt idx="93">
                  <c:v>5.7239000000000005E-2</c:v>
                </c:pt>
                <c:pt idx="94">
                  <c:v>5.6225833333333336E-2</c:v>
                </c:pt>
                <c:pt idx="95">
                  <c:v>5.5741833333333345E-2</c:v>
                </c:pt>
                <c:pt idx="96">
                  <c:v>5.5661333333333333E-2</c:v>
                </c:pt>
                <c:pt idx="97">
                  <c:v>5.6136333333333337E-2</c:v>
                </c:pt>
                <c:pt idx="98">
                  <c:v>5.5347333333333325E-2</c:v>
                </c:pt>
                <c:pt idx="99">
                  <c:v>5.5932333333333327E-2</c:v>
                </c:pt>
                <c:pt idx="100">
                  <c:v>5.65265E-2</c:v>
                </c:pt>
                <c:pt idx="101">
                  <c:v>5.7382666666666665E-2</c:v>
                </c:pt>
                <c:pt idx="102">
                  <c:v>5.758866666666667E-2</c:v>
                </c:pt>
                <c:pt idx="103">
                  <c:v>5.7416666666666664E-2</c:v>
                </c:pt>
                <c:pt idx="104">
                  <c:v>5.7183999999999992E-2</c:v>
                </c:pt>
                <c:pt idx="105">
                  <c:v>5.7646000000000003E-2</c:v>
                </c:pt>
                <c:pt idx="106">
                  <c:v>5.7157833333333345E-2</c:v>
                </c:pt>
                <c:pt idx="107">
                  <c:v>5.7462333333333337E-2</c:v>
                </c:pt>
                <c:pt idx="108">
                  <c:v>5.7681166666666665E-2</c:v>
                </c:pt>
                <c:pt idx="109">
                  <c:v>5.7339000000000001E-2</c:v>
                </c:pt>
                <c:pt idx="110">
                  <c:v>5.6530666666666674E-2</c:v>
                </c:pt>
                <c:pt idx="111">
                  <c:v>5.5589333333333331E-2</c:v>
                </c:pt>
                <c:pt idx="112">
                  <c:v>5.4302999999999997E-2</c:v>
                </c:pt>
                <c:pt idx="113">
                  <c:v>5.4019166666666667E-2</c:v>
                </c:pt>
                <c:pt idx="114">
                  <c:v>5.4567833333333336E-2</c:v>
                </c:pt>
                <c:pt idx="115">
                  <c:v>5.3349500000000001E-2</c:v>
                </c:pt>
                <c:pt idx="116">
                  <c:v>5.3177500000000009E-2</c:v>
                </c:pt>
                <c:pt idx="117">
                  <c:v>5.3283833333333336E-2</c:v>
                </c:pt>
                <c:pt idx="118">
                  <c:v>5.3937000000000006E-2</c:v>
                </c:pt>
                <c:pt idx="119">
                  <c:v>5.3823499999999996E-2</c:v>
                </c:pt>
                <c:pt idx="120">
                  <c:v>5.3967833333333333E-2</c:v>
                </c:pt>
                <c:pt idx="121">
                  <c:v>5.5009833333333341E-2</c:v>
                </c:pt>
                <c:pt idx="122">
                  <c:v>5.5005999999999999E-2</c:v>
                </c:pt>
                <c:pt idx="123">
                  <c:v>5.4662666666666672E-2</c:v>
                </c:pt>
                <c:pt idx="124">
                  <c:v>5.4523999999999996E-2</c:v>
                </c:pt>
                <c:pt idx="125">
                  <c:v>5.4272333333333339E-2</c:v>
                </c:pt>
                <c:pt idx="126">
                  <c:v>5.4406166666666672E-2</c:v>
                </c:pt>
                <c:pt idx="127">
                  <c:v>5.4438666666666663E-2</c:v>
                </c:pt>
                <c:pt idx="128">
                  <c:v>5.5200666666666676E-2</c:v>
                </c:pt>
                <c:pt idx="129">
                  <c:v>5.6053833333333331E-2</c:v>
                </c:pt>
                <c:pt idx="130">
                  <c:v>5.6267500000000005E-2</c:v>
                </c:pt>
                <c:pt idx="131">
                  <c:v>5.5901833333333338E-2</c:v>
                </c:pt>
                <c:pt idx="132">
                  <c:v>5.5835500000000003E-2</c:v>
                </c:pt>
                <c:pt idx="133">
                  <c:v>5.5437499999999994E-2</c:v>
                </c:pt>
                <c:pt idx="134">
                  <c:v>5.5187833333333346E-2</c:v>
                </c:pt>
                <c:pt idx="135">
                  <c:v>5.5659166666666676E-2</c:v>
                </c:pt>
                <c:pt idx="136">
                  <c:v>5.5646833333333333E-2</c:v>
                </c:pt>
                <c:pt idx="137">
                  <c:v>5.6039499999999999E-2</c:v>
                </c:pt>
                <c:pt idx="138">
                  <c:v>5.6571833333333342E-2</c:v>
                </c:pt>
                <c:pt idx="139">
                  <c:v>5.6869666666666659E-2</c:v>
                </c:pt>
                <c:pt idx="140">
                  <c:v>5.6749666666666664E-2</c:v>
                </c:pt>
                <c:pt idx="141">
                  <c:v>5.6693E-2</c:v>
                </c:pt>
                <c:pt idx="142">
                  <c:v>5.6654499999999997E-2</c:v>
                </c:pt>
                <c:pt idx="143">
                  <c:v>5.7369833333333335E-2</c:v>
                </c:pt>
                <c:pt idx="144">
                  <c:v>5.8020500000000003E-2</c:v>
                </c:pt>
                <c:pt idx="145">
                  <c:v>5.8404666666666667E-2</c:v>
                </c:pt>
                <c:pt idx="146">
                  <c:v>5.829366666666666E-2</c:v>
                </c:pt>
                <c:pt idx="147">
                  <c:v>5.8172999999999996E-2</c:v>
                </c:pt>
                <c:pt idx="148">
                  <c:v>5.8687666666666659E-2</c:v>
                </c:pt>
                <c:pt idx="149">
                  <c:v>5.8738499999999999E-2</c:v>
                </c:pt>
                <c:pt idx="150">
                  <c:v>5.8512333333333326E-2</c:v>
                </c:pt>
                <c:pt idx="151">
                  <c:v>5.8815833333333338E-2</c:v>
                </c:pt>
                <c:pt idx="152">
                  <c:v>5.8395666666666679E-2</c:v>
                </c:pt>
                <c:pt idx="153">
                  <c:v>5.8982000000000014E-2</c:v>
                </c:pt>
                <c:pt idx="154">
                  <c:v>5.8983333333333332E-2</c:v>
                </c:pt>
                <c:pt idx="155">
                  <c:v>5.964666666666666E-2</c:v>
                </c:pt>
                <c:pt idx="156">
                  <c:v>6.0122666666666678E-2</c:v>
                </c:pt>
                <c:pt idx="157">
                  <c:v>6.0378999999999995E-2</c:v>
                </c:pt>
                <c:pt idx="158">
                  <c:v>5.9860333333333328E-2</c:v>
                </c:pt>
                <c:pt idx="159">
                  <c:v>6.0021833333333337E-2</c:v>
                </c:pt>
                <c:pt idx="160">
                  <c:v>5.9701333333333328E-2</c:v>
                </c:pt>
                <c:pt idx="161">
                  <c:v>5.913316666666666E-2</c:v>
                </c:pt>
                <c:pt idx="162">
                  <c:v>5.9193166666666658E-2</c:v>
                </c:pt>
                <c:pt idx="163">
                  <c:v>5.9286999999999999E-2</c:v>
                </c:pt>
                <c:pt idx="164">
                  <c:v>5.9645833333333322E-2</c:v>
                </c:pt>
                <c:pt idx="165">
                  <c:v>5.8505000000000001E-2</c:v>
                </c:pt>
                <c:pt idx="166">
                  <c:v>5.7356999999999998E-2</c:v>
                </c:pt>
                <c:pt idx="167">
                  <c:v>5.7094666666666662E-2</c:v>
                </c:pt>
                <c:pt idx="168">
                  <c:v>5.689516666666667E-2</c:v>
                </c:pt>
                <c:pt idx="169">
                  <c:v>5.6895499999999995E-2</c:v>
                </c:pt>
                <c:pt idx="170">
                  <c:v>5.6688000000000009E-2</c:v>
                </c:pt>
                <c:pt idx="171">
                  <c:v>5.7024500000000006E-2</c:v>
                </c:pt>
                <c:pt idx="172">
                  <c:v>5.7102166666666655E-2</c:v>
                </c:pt>
                <c:pt idx="173">
                  <c:v>5.7654833333333343E-2</c:v>
                </c:pt>
                <c:pt idx="174">
                  <c:v>5.7957666666666664E-2</c:v>
                </c:pt>
                <c:pt idx="175">
                  <c:v>5.6627333333333335E-2</c:v>
                </c:pt>
                <c:pt idx="176">
                  <c:v>5.691750000000001E-2</c:v>
                </c:pt>
                <c:pt idx="177">
                  <c:v>5.5944500000000008E-2</c:v>
                </c:pt>
                <c:pt idx="178">
                  <c:v>5.5965666666666664E-2</c:v>
                </c:pt>
                <c:pt idx="179">
                  <c:v>5.5671499999999992E-2</c:v>
                </c:pt>
                <c:pt idx="180">
                  <c:v>5.5673499999999994E-2</c:v>
                </c:pt>
                <c:pt idx="181">
                  <c:v>5.5098333333333326E-2</c:v>
                </c:pt>
                <c:pt idx="182">
                  <c:v>5.4489666666666658E-2</c:v>
                </c:pt>
                <c:pt idx="183">
                  <c:v>5.4450666666666654E-2</c:v>
                </c:pt>
                <c:pt idx="184">
                  <c:v>5.4424333333333332E-2</c:v>
                </c:pt>
                <c:pt idx="185">
                  <c:v>5.502399999999999E-2</c:v>
                </c:pt>
                <c:pt idx="186">
                  <c:v>5.3871666666666672E-2</c:v>
                </c:pt>
                <c:pt idx="187">
                  <c:v>5.3654500000000001E-2</c:v>
                </c:pt>
                <c:pt idx="188">
                  <c:v>5.4191333333333334E-2</c:v>
                </c:pt>
                <c:pt idx="189">
                  <c:v>5.5162500000000003E-2</c:v>
                </c:pt>
                <c:pt idx="190">
                  <c:v>5.4993333333333339E-2</c:v>
                </c:pt>
                <c:pt idx="191">
                  <c:v>5.5032333333333343E-2</c:v>
                </c:pt>
                <c:pt idx="192">
                  <c:v>5.4184833333333342E-2</c:v>
                </c:pt>
                <c:pt idx="193">
                  <c:v>5.3981166666666663E-2</c:v>
                </c:pt>
                <c:pt idx="194">
                  <c:v>5.3608166666666658E-2</c:v>
                </c:pt>
                <c:pt idx="195">
                  <c:v>5.3531333333333327E-2</c:v>
                </c:pt>
                <c:pt idx="196">
                  <c:v>5.396716666666667E-2</c:v>
                </c:pt>
                <c:pt idx="197">
                  <c:v>5.3636666666666666E-2</c:v>
                </c:pt>
                <c:pt idx="198">
                  <c:v>5.4336666666666672E-2</c:v>
                </c:pt>
                <c:pt idx="199">
                  <c:v>5.4398833333333334E-2</c:v>
                </c:pt>
                <c:pt idx="200">
                  <c:v>5.4325666666666661E-2</c:v>
                </c:pt>
                <c:pt idx="201">
                  <c:v>5.4232000000000002E-2</c:v>
                </c:pt>
                <c:pt idx="202">
                  <c:v>5.4722500000000007E-2</c:v>
                </c:pt>
                <c:pt idx="203">
                  <c:v>5.4721166666666675E-2</c:v>
                </c:pt>
                <c:pt idx="204">
                  <c:v>5.5260999999999998E-2</c:v>
                </c:pt>
                <c:pt idx="205">
                  <c:v>5.4999666666666669E-2</c:v>
                </c:pt>
                <c:pt idx="206">
                  <c:v>5.4812333333333324E-2</c:v>
                </c:pt>
                <c:pt idx="207">
                  <c:v>5.541016666666667E-2</c:v>
                </c:pt>
                <c:pt idx="208">
                  <c:v>5.5522166666666671E-2</c:v>
                </c:pt>
                <c:pt idx="209">
                  <c:v>5.5071000000000002E-2</c:v>
                </c:pt>
                <c:pt idx="210">
                  <c:v>5.4935000000000005E-2</c:v>
                </c:pt>
                <c:pt idx="211">
                  <c:v>5.5084333333333325E-2</c:v>
                </c:pt>
                <c:pt idx="212">
                  <c:v>5.5164999999999999E-2</c:v>
                </c:pt>
                <c:pt idx="213">
                  <c:v>5.5488333333333334E-2</c:v>
                </c:pt>
                <c:pt idx="214">
                  <c:v>5.4759499999999996E-2</c:v>
                </c:pt>
                <c:pt idx="215">
                  <c:v>5.6513500000000001E-2</c:v>
                </c:pt>
                <c:pt idx="216">
                  <c:v>5.6145333333333332E-2</c:v>
                </c:pt>
                <c:pt idx="217">
                  <c:v>5.6107666666666667E-2</c:v>
                </c:pt>
                <c:pt idx="218">
                  <c:v>5.6275499999999999E-2</c:v>
                </c:pt>
                <c:pt idx="219">
                  <c:v>5.5769333333333337E-2</c:v>
                </c:pt>
                <c:pt idx="220">
                  <c:v>5.5911999999999996E-2</c:v>
                </c:pt>
                <c:pt idx="221">
                  <c:v>5.6040499999999993E-2</c:v>
                </c:pt>
                <c:pt idx="222">
                  <c:v>5.6411166666666658E-2</c:v>
                </c:pt>
                <c:pt idx="223">
                  <c:v>5.6549166666666657E-2</c:v>
                </c:pt>
                <c:pt idx="224">
                  <c:v>5.6517833333333344E-2</c:v>
                </c:pt>
                <c:pt idx="225">
                  <c:v>5.6510499999999991E-2</c:v>
                </c:pt>
                <c:pt idx="226">
                  <c:v>5.5861166666666677E-2</c:v>
                </c:pt>
                <c:pt idx="227">
                  <c:v>5.6066166666666667E-2</c:v>
                </c:pt>
                <c:pt idx="228">
                  <c:v>5.6833833333333333E-2</c:v>
                </c:pt>
                <c:pt idx="229">
                  <c:v>5.6926833333333336E-2</c:v>
                </c:pt>
                <c:pt idx="230">
                  <c:v>5.6652000000000001E-2</c:v>
                </c:pt>
                <c:pt idx="231">
                  <c:v>5.5988000000000003E-2</c:v>
                </c:pt>
                <c:pt idx="232">
                  <c:v>5.5649999999999998E-2</c:v>
                </c:pt>
                <c:pt idx="233">
                  <c:v>5.5456666666666675E-2</c:v>
                </c:pt>
                <c:pt idx="234">
                  <c:v>5.5640500000000002E-2</c:v>
                </c:pt>
                <c:pt idx="235">
                  <c:v>5.554633333333333E-2</c:v>
                </c:pt>
                <c:pt idx="236">
                  <c:v>5.5648000000000003E-2</c:v>
                </c:pt>
                <c:pt idx="237">
                  <c:v>5.6198833333333337E-2</c:v>
                </c:pt>
                <c:pt idx="238">
                  <c:v>5.5839666666666669E-2</c:v>
                </c:pt>
                <c:pt idx="239">
                  <c:v>5.4690999999999997E-2</c:v>
                </c:pt>
                <c:pt idx="240">
                  <c:v>5.4261499999999997E-2</c:v>
                </c:pt>
                <c:pt idx="241">
                  <c:v>5.406816666666666E-2</c:v>
                </c:pt>
                <c:pt idx="242">
                  <c:v>5.4055499999999999E-2</c:v>
                </c:pt>
                <c:pt idx="243">
                  <c:v>5.4575000000000005E-2</c:v>
                </c:pt>
                <c:pt idx="244">
                  <c:v>5.4076333333333337E-2</c:v>
                </c:pt>
                <c:pt idx="245">
                  <c:v>5.422366666666667E-2</c:v>
                </c:pt>
                <c:pt idx="246">
                  <c:v>5.4174833333333332E-2</c:v>
                </c:pt>
                <c:pt idx="247">
                  <c:v>5.3797833333333329E-2</c:v>
                </c:pt>
                <c:pt idx="248">
                  <c:v>5.4272000000000008E-2</c:v>
                </c:pt>
                <c:pt idx="249">
                  <c:v>5.4029833333333332E-2</c:v>
                </c:pt>
              </c:numCache>
            </c:numRef>
          </c:val>
          <c:smooth val="0"/>
          <c:extLst>
            <c:ext xmlns:c16="http://schemas.microsoft.com/office/drawing/2014/chart" uri="{C3380CC4-5D6E-409C-BE32-E72D297353CC}">
              <c16:uniqueId val="{00000000-A7A2-482A-BFE7-B65B97A07B56}"/>
            </c:ext>
          </c:extLst>
        </c:ser>
        <c:ser>
          <c:idx val="1"/>
          <c:order val="1"/>
          <c:tx>
            <c:strRef>
              <c:f>'K3.2 Dôchodkové sporenie'!$J$148</c:f>
              <c:strCache>
                <c:ptCount val="1"/>
                <c:pt idx="0">
                  <c:v>Zmiešané d.f.</c:v>
                </c:pt>
              </c:strCache>
            </c:strRef>
          </c:tx>
          <c:spPr>
            <a:ln>
              <a:solidFill>
                <a:schemeClr val="bg1">
                  <a:lumMod val="50000"/>
                </a:schemeClr>
              </a:solidFill>
            </a:ln>
          </c:spPr>
          <c:marker>
            <c:symbol val="none"/>
          </c:marker>
          <c:cat>
            <c:numRef>
              <c:f>'K3.2 Dôchodkové sporenie'!$H$149:$H$398</c:f>
              <c:numCache>
                <c:formatCode>dd"."mm"."yyyy</c:formatCode>
                <c:ptCount val="250"/>
                <c:pt idx="0">
                  <c:v>44564</c:v>
                </c:pt>
                <c:pt idx="1">
                  <c:v>44565</c:v>
                </c:pt>
                <c:pt idx="2">
                  <c:v>44566</c:v>
                </c:pt>
                <c:pt idx="3">
                  <c:v>44568</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44748</c:v>
                </c:pt>
                <c:pt idx="129">
                  <c:v>44749</c:v>
                </c:pt>
                <c:pt idx="130">
                  <c:v>44750</c:v>
                </c:pt>
                <c:pt idx="131">
                  <c:v>44753</c:v>
                </c:pt>
                <c:pt idx="132">
                  <c:v>44754</c:v>
                </c:pt>
                <c:pt idx="133">
                  <c:v>44755</c:v>
                </c:pt>
                <c:pt idx="134">
                  <c:v>44756</c:v>
                </c:pt>
                <c:pt idx="135">
                  <c:v>44757</c:v>
                </c:pt>
                <c:pt idx="136">
                  <c:v>44760</c:v>
                </c:pt>
                <c:pt idx="137">
                  <c:v>44761</c:v>
                </c:pt>
                <c:pt idx="138">
                  <c:v>44762</c:v>
                </c:pt>
                <c:pt idx="139">
                  <c:v>44763</c:v>
                </c:pt>
                <c:pt idx="140">
                  <c:v>44764</c:v>
                </c:pt>
                <c:pt idx="141">
                  <c:v>44767</c:v>
                </c:pt>
                <c:pt idx="142">
                  <c:v>44768</c:v>
                </c:pt>
                <c:pt idx="143">
                  <c:v>44769</c:v>
                </c:pt>
                <c:pt idx="144">
                  <c:v>44770</c:v>
                </c:pt>
                <c:pt idx="145">
                  <c:v>44771</c:v>
                </c:pt>
                <c:pt idx="146">
                  <c:v>44774</c:v>
                </c:pt>
                <c:pt idx="147">
                  <c:v>44775</c:v>
                </c:pt>
                <c:pt idx="148">
                  <c:v>44776</c:v>
                </c:pt>
                <c:pt idx="149">
                  <c:v>44777</c:v>
                </c:pt>
                <c:pt idx="150">
                  <c:v>44778</c:v>
                </c:pt>
                <c:pt idx="151">
                  <c:v>44781</c:v>
                </c:pt>
                <c:pt idx="152">
                  <c:v>44782</c:v>
                </c:pt>
                <c:pt idx="153">
                  <c:v>44783</c:v>
                </c:pt>
                <c:pt idx="154">
                  <c:v>44784</c:v>
                </c:pt>
                <c:pt idx="155">
                  <c:v>44785</c:v>
                </c:pt>
                <c:pt idx="156">
                  <c:v>44788</c:v>
                </c:pt>
                <c:pt idx="157">
                  <c:v>44789</c:v>
                </c:pt>
                <c:pt idx="158">
                  <c:v>44790</c:v>
                </c:pt>
                <c:pt idx="159">
                  <c:v>44791</c:v>
                </c:pt>
                <c:pt idx="160">
                  <c:v>44792</c:v>
                </c:pt>
                <c:pt idx="161">
                  <c:v>44795</c:v>
                </c:pt>
                <c:pt idx="162">
                  <c:v>44796</c:v>
                </c:pt>
                <c:pt idx="163">
                  <c:v>44797</c:v>
                </c:pt>
                <c:pt idx="164">
                  <c:v>44798</c:v>
                </c:pt>
                <c:pt idx="165">
                  <c:v>44799</c:v>
                </c:pt>
                <c:pt idx="166">
                  <c:v>44803</c:v>
                </c:pt>
                <c:pt idx="167">
                  <c:v>44804</c:v>
                </c:pt>
                <c:pt idx="168">
                  <c:v>44806</c:v>
                </c:pt>
                <c:pt idx="169">
                  <c:v>44809</c:v>
                </c:pt>
                <c:pt idx="170">
                  <c:v>44810</c:v>
                </c:pt>
                <c:pt idx="171">
                  <c:v>44811</c:v>
                </c:pt>
                <c:pt idx="172">
                  <c:v>44812</c:v>
                </c:pt>
                <c:pt idx="173">
                  <c:v>44813</c:v>
                </c:pt>
                <c:pt idx="174">
                  <c:v>44816</c:v>
                </c:pt>
                <c:pt idx="175">
                  <c:v>44817</c:v>
                </c:pt>
                <c:pt idx="176">
                  <c:v>44818</c:v>
                </c:pt>
                <c:pt idx="177">
                  <c:v>44820</c:v>
                </c:pt>
                <c:pt idx="178">
                  <c:v>44823</c:v>
                </c:pt>
                <c:pt idx="179">
                  <c:v>44824</c:v>
                </c:pt>
                <c:pt idx="180">
                  <c:v>44825</c:v>
                </c:pt>
                <c:pt idx="181">
                  <c:v>44826</c:v>
                </c:pt>
                <c:pt idx="182">
                  <c:v>44827</c:v>
                </c:pt>
                <c:pt idx="183">
                  <c:v>44830</c:v>
                </c:pt>
                <c:pt idx="184">
                  <c:v>44831</c:v>
                </c:pt>
                <c:pt idx="185">
                  <c:v>44832</c:v>
                </c:pt>
                <c:pt idx="186">
                  <c:v>44833</c:v>
                </c:pt>
                <c:pt idx="187">
                  <c:v>44834</c:v>
                </c:pt>
                <c:pt idx="188">
                  <c:v>44837</c:v>
                </c:pt>
                <c:pt idx="189">
                  <c:v>44838</c:v>
                </c:pt>
                <c:pt idx="190">
                  <c:v>44839</c:v>
                </c:pt>
                <c:pt idx="191">
                  <c:v>44840</c:v>
                </c:pt>
                <c:pt idx="192">
                  <c:v>44841</c:v>
                </c:pt>
                <c:pt idx="193">
                  <c:v>44844</c:v>
                </c:pt>
                <c:pt idx="194">
                  <c:v>44845</c:v>
                </c:pt>
                <c:pt idx="195">
                  <c:v>44846</c:v>
                </c:pt>
                <c:pt idx="196">
                  <c:v>44847</c:v>
                </c:pt>
                <c:pt idx="197">
                  <c:v>44848</c:v>
                </c:pt>
                <c:pt idx="198">
                  <c:v>44851</c:v>
                </c:pt>
                <c:pt idx="199">
                  <c:v>44852</c:v>
                </c:pt>
                <c:pt idx="200">
                  <c:v>44853</c:v>
                </c:pt>
                <c:pt idx="201">
                  <c:v>44854</c:v>
                </c:pt>
                <c:pt idx="202">
                  <c:v>44855</c:v>
                </c:pt>
                <c:pt idx="203">
                  <c:v>44858</c:v>
                </c:pt>
                <c:pt idx="204">
                  <c:v>44859</c:v>
                </c:pt>
                <c:pt idx="205">
                  <c:v>44860</c:v>
                </c:pt>
                <c:pt idx="206">
                  <c:v>44861</c:v>
                </c:pt>
                <c:pt idx="207">
                  <c:v>44862</c:v>
                </c:pt>
                <c:pt idx="208">
                  <c:v>44865</c:v>
                </c:pt>
                <c:pt idx="209">
                  <c:v>44867</c:v>
                </c:pt>
                <c:pt idx="210">
                  <c:v>44868</c:v>
                </c:pt>
                <c:pt idx="211">
                  <c:v>44869</c:v>
                </c:pt>
                <c:pt idx="212">
                  <c:v>44872</c:v>
                </c:pt>
                <c:pt idx="213">
                  <c:v>44873</c:v>
                </c:pt>
                <c:pt idx="214">
                  <c:v>44874</c:v>
                </c:pt>
                <c:pt idx="215">
                  <c:v>44875</c:v>
                </c:pt>
                <c:pt idx="216">
                  <c:v>44876</c:v>
                </c:pt>
                <c:pt idx="217">
                  <c:v>44879</c:v>
                </c:pt>
                <c:pt idx="218">
                  <c:v>44880</c:v>
                </c:pt>
                <c:pt idx="219">
                  <c:v>44881</c:v>
                </c:pt>
                <c:pt idx="220">
                  <c:v>44883</c:v>
                </c:pt>
                <c:pt idx="221">
                  <c:v>44886</c:v>
                </c:pt>
                <c:pt idx="222">
                  <c:v>44887</c:v>
                </c:pt>
                <c:pt idx="223">
                  <c:v>44888</c:v>
                </c:pt>
                <c:pt idx="224">
                  <c:v>44889</c:v>
                </c:pt>
                <c:pt idx="225">
                  <c:v>44890</c:v>
                </c:pt>
                <c:pt idx="226">
                  <c:v>44893</c:v>
                </c:pt>
                <c:pt idx="227">
                  <c:v>44894</c:v>
                </c:pt>
                <c:pt idx="228">
                  <c:v>44895</c:v>
                </c:pt>
                <c:pt idx="229">
                  <c:v>44896</c:v>
                </c:pt>
                <c:pt idx="230">
                  <c:v>44897</c:v>
                </c:pt>
                <c:pt idx="231">
                  <c:v>44900</c:v>
                </c:pt>
                <c:pt idx="232">
                  <c:v>44901</c:v>
                </c:pt>
                <c:pt idx="233">
                  <c:v>44902</c:v>
                </c:pt>
                <c:pt idx="234">
                  <c:v>44903</c:v>
                </c:pt>
                <c:pt idx="235">
                  <c:v>44904</c:v>
                </c:pt>
                <c:pt idx="236">
                  <c:v>44907</c:v>
                </c:pt>
                <c:pt idx="237">
                  <c:v>44908</c:v>
                </c:pt>
                <c:pt idx="238">
                  <c:v>44909</c:v>
                </c:pt>
                <c:pt idx="239">
                  <c:v>44910</c:v>
                </c:pt>
                <c:pt idx="240">
                  <c:v>44911</c:v>
                </c:pt>
                <c:pt idx="241">
                  <c:v>44914</c:v>
                </c:pt>
                <c:pt idx="242">
                  <c:v>44915</c:v>
                </c:pt>
                <c:pt idx="243">
                  <c:v>44916</c:v>
                </c:pt>
                <c:pt idx="244">
                  <c:v>44917</c:v>
                </c:pt>
                <c:pt idx="245">
                  <c:v>44918</c:v>
                </c:pt>
                <c:pt idx="246">
                  <c:v>44922</c:v>
                </c:pt>
                <c:pt idx="247">
                  <c:v>44923</c:v>
                </c:pt>
                <c:pt idx="248">
                  <c:v>44924</c:v>
                </c:pt>
                <c:pt idx="249">
                  <c:v>44925</c:v>
                </c:pt>
              </c:numCache>
            </c:numRef>
          </c:cat>
          <c:val>
            <c:numRef>
              <c:f>'K3.2 Dôchodkové sporenie'!$J$149:$J$398</c:f>
              <c:numCache>
                <c:formatCode>General</c:formatCode>
                <c:ptCount val="250"/>
                <c:pt idx="0" formatCode="0.000000">
                  <c:v>5.7715000000000002E-2</c:v>
                </c:pt>
                <c:pt idx="1">
                  <c:v>5.7931999999999997E-2</c:v>
                </c:pt>
                <c:pt idx="2">
                  <c:v>5.7721000000000001E-2</c:v>
                </c:pt>
                <c:pt idx="3">
                  <c:v>5.7321499999999997E-2</c:v>
                </c:pt>
                <c:pt idx="4">
                  <c:v>5.7062500000000002E-2</c:v>
                </c:pt>
                <c:pt idx="5">
                  <c:v>5.7391999999999999E-2</c:v>
                </c:pt>
                <c:pt idx="6">
                  <c:v>5.7646500000000003E-2</c:v>
                </c:pt>
                <c:pt idx="7">
                  <c:v>5.7446499999999998E-2</c:v>
                </c:pt>
                <c:pt idx="8">
                  <c:v>5.7149999999999999E-2</c:v>
                </c:pt>
                <c:pt idx="9">
                  <c:v>5.7286500000000004E-2</c:v>
                </c:pt>
                <c:pt idx="10">
                  <c:v>5.69075E-2</c:v>
                </c:pt>
                <c:pt idx="11">
                  <c:v>5.6825000000000001E-2</c:v>
                </c:pt>
                <c:pt idx="12">
                  <c:v>5.6899000000000005E-2</c:v>
                </c:pt>
                <c:pt idx="13">
                  <c:v>5.6376499999999996E-2</c:v>
                </c:pt>
                <c:pt idx="14">
                  <c:v>5.5622500000000005E-2</c:v>
                </c:pt>
                <c:pt idx="15">
                  <c:v>5.5709499999999995E-2</c:v>
                </c:pt>
                <c:pt idx="16">
                  <c:v>5.5974499999999996E-2</c:v>
                </c:pt>
                <c:pt idx="17">
                  <c:v>5.6044499999999997E-2</c:v>
                </c:pt>
                <c:pt idx="18">
                  <c:v>5.5879499999999999E-2</c:v>
                </c:pt>
                <c:pt idx="19">
                  <c:v>5.6272000000000003E-2</c:v>
                </c:pt>
                <c:pt idx="20">
                  <c:v>5.6433499999999998E-2</c:v>
                </c:pt>
                <c:pt idx="21">
                  <c:v>5.6537999999999998E-2</c:v>
                </c:pt>
                <c:pt idx="22">
                  <c:v>5.5979500000000001E-2</c:v>
                </c:pt>
                <c:pt idx="23">
                  <c:v>5.5484499999999999E-2</c:v>
                </c:pt>
                <c:pt idx="24">
                  <c:v>5.5500500000000001E-2</c:v>
                </c:pt>
                <c:pt idx="25">
                  <c:v>5.5618500000000001E-2</c:v>
                </c:pt>
                <c:pt idx="26">
                  <c:v>5.6092500000000003E-2</c:v>
                </c:pt>
                <c:pt idx="27">
                  <c:v>5.5791999999999994E-2</c:v>
                </c:pt>
                <c:pt idx="28">
                  <c:v>5.5500500000000001E-2</c:v>
                </c:pt>
                <c:pt idx="29">
                  <c:v>5.5212499999999998E-2</c:v>
                </c:pt>
                <c:pt idx="30">
                  <c:v>5.5499E-2</c:v>
                </c:pt>
                <c:pt idx="31">
                  <c:v>5.5548E-2</c:v>
                </c:pt>
                <c:pt idx="32">
                  <c:v>5.5384000000000003E-2</c:v>
                </c:pt>
                <c:pt idx="33">
                  <c:v>5.5128999999999997E-2</c:v>
                </c:pt>
                <c:pt idx="34">
                  <c:v>5.4722E-2</c:v>
                </c:pt>
                <c:pt idx="35">
                  <c:v>5.4586499999999996E-2</c:v>
                </c:pt>
                <c:pt idx="36">
                  <c:v>5.43335E-2</c:v>
                </c:pt>
                <c:pt idx="37">
                  <c:v>5.3600000000000002E-2</c:v>
                </c:pt>
                <c:pt idx="38">
                  <c:v>5.4374000000000006E-2</c:v>
                </c:pt>
                <c:pt idx="39">
                  <c:v>5.4224499999999995E-2</c:v>
                </c:pt>
                <c:pt idx="40">
                  <c:v>5.3928500000000004E-2</c:v>
                </c:pt>
                <c:pt idx="41">
                  <c:v>5.3988000000000001E-2</c:v>
                </c:pt>
                <c:pt idx="42">
                  <c:v>5.3949499999999997E-2</c:v>
                </c:pt>
                <c:pt idx="43">
                  <c:v>5.3530000000000001E-2</c:v>
                </c:pt>
                <c:pt idx="44">
                  <c:v>5.30225E-2</c:v>
                </c:pt>
                <c:pt idx="45">
                  <c:v>5.2791999999999999E-2</c:v>
                </c:pt>
                <c:pt idx="46">
                  <c:v>5.3296499999999997E-2</c:v>
                </c:pt>
                <c:pt idx="47">
                  <c:v>5.2886000000000002E-2</c:v>
                </c:pt>
                <c:pt idx="48">
                  <c:v>5.3097000000000005E-2</c:v>
                </c:pt>
                <c:pt idx="49">
                  <c:v>5.2815000000000001E-2</c:v>
                </c:pt>
                <c:pt idx="50">
                  <c:v>5.2900500000000003E-2</c:v>
                </c:pt>
                <c:pt idx="51">
                  <c:v>5.3635000000000002E-2</c:v>
                </c:pt>
                <c:pt idx="52">
                  <c:v>5.38965E-2</c:v>
                </c:pt>
                <c:pt idx="53">
                  <c:v>5.4210499999999995E-2</c:v>
                </c:pt>
                <c:pt idx="54">
                  <c:v>5.4182000000000001E-2</c:v>
                </c:pt>
                <c:pt idx="55">
                  <c:v>5.4405999999999996E-2</c:v>
                </c:pt>
                <c:pt idx="56">
                  <c:v>5.4357000000000003E-2</c:v>
                </c:pt>
                <c:pt idx="57">
                  <c:v>5.4329500000000003E-2</c:v>
                </c:pt>
                <c:pt idx="58">
                  <c:v>5.4342500000000002E-2</c:v>
                </c:pt>
                <c:pt idx="59">
                  <c:v>5.4382E-2</c:v>
                </c:pt>
                <c:pt idx="60">
                  <c:v>5.4679499999999999E-2</c:v>
                </c:pt>
                <c:pt idx="61">
                  <c:v>5.4556999999999994E-2</c:v>
                </c:pt>
                <c:pt idx="62">
                  <c:v>5.4490999999999998E-2</c:v>
                </c:pt>
                <c:pt idx="63">
                  <c:v>5.4523500000000003E-2</c:v>
                </c:pt>
                <c:pt idx="64">
                  <c:v>5.4892499999999997E-2</c:v>
                </c:pt>
                <c:pt idx="65">
                  <c:v>5.4669000000000002E-2</c:v>
                </c:pt>
                <c:pt idx="66">
                  <c:v>5.4202500000000001E-2</c:v>
                </c:pt>
                <c:pt idx="67">
                  <c:v>5.4110999999999999E-2</c:v>
                </c:pt>
                <c:pt idx="68">
                  <c:v>5.4308499999999996E-2</c:v>
                </c:pt>
                <c:pt idx="69">
                  <c:v>5.3913000000000003E-2</c:v>
                </c:pt>
                <c:pt idx="70">
                  <c:v>5.3954000000000002E-2</c:v>
                </c:pt>
                <c:pt idx="71">
                  <c:v>5.4065000000000002E-2</c:v>
                </c:pt>
                <c:pt idx="72">
                  <c:v>5.4023500000000002E-2</c:v>
                </c:pt>
                <c:pt idx="73">
                  <c:v>5.3921499999999997E-2</c:v>
                </c:pt>
                <c:pt idx="74">
                  <c:v>5.3980500000000001E-2</c:v>
                </c:pt>
                <c:pt idx="75">
                  <c:v>5.3769999999999998E-2</c:v>
                </c:pt>
                <c:pt idx="76">
                  <c:v>5.3213999999999997E-2</c:v>
                </c:pt>
                <c:pt idx="77">
                  <c:v>5.2882999999999999E-2</c:v>
                </c:pt>
                <c:pt idx="78">
                  <c:v>5.2755499999999997E-2</c:v>
                </c:pt>
                <c:pt idx="79">
                  <c:v>5.2792499999999999E-2</c:v>
                </c:pt>
                <c:pt idx="80">
                  <c:v>5.2976499999999996E-2</c:v>
                </c:pt>
                <c:pt idx="81">
                  <c:v>5.2803000000000003E-2</c:v>
                </c:pt>
                <c:pt idx="82">
                  <c:v>5.2414000000000002E-2</c:v>
                </c:pt>
                <c:pt idx="83">
                  <c:v>5.2532999999999996E-2</c:v>
                </c:pt>
                <c:pt idx="84">
                  <c:v>5.2458500000000005E-2</c:v>
                </c:pt>
                <c:pt idx="85">
                  <c:v>5.2171499999999996E-2</c:v>
                </c:pt>
                <c:pt idx="86">
                  <c:v>5.1692000000000002E-2</c:v>
                </c:pt>
                <c:pt idx="87">
                  <c:v>5.0966999999999998E-2</c:v>
                </c:pt>
                <c:pt idx="88">
                  <c:v>5.0942500000000002E-2</c:v>
                </c:pt>
                <c:pt idx="89">
                  <c:v>5.1128E-2</c:v>
                </c:pt>
                <c:pt idx="90">
                  <c:v>5.1068000000000002E-2</c:v>
                </c:pt>
                <c:pt idx="91">
                  <c:v>5.1577999999999999E-2</c:v>
                </c:pt>
                <c:pt idx="92">
                  <c:v>5.1535999999999998E-2</c:v>
                </c:pt>
                <c:pt idx="93">
                  <c:v>5.1644499999999996E-2</c:v>
                </c:pt>
                <c:pt idx="94">
                  <c:v>5.1286499999999999E-2</c:v>
                </c:pt>
                <c:pt idx="95">
                  <c:v>5.1006999999999997E-2</c:v>
                </c:pt>
                <c:pt idx="96">
                  <c:v>5.0960999999999999E-2</c:v>
                </c:pt>
                <c:pt idx="97">
                  <c:v>5.1213999999999996E-2</c:v>
                </c:pt>
                <c:pt idx="98">
                  <c:v>5.0845000000000001E-2</c:v>
                </c:pt>
                <c:pt idx="99">
                  <c:v>5.1115500000000001E-2</c:v>
                </c:pt>
                <c:pt idx="100">
                  <c:v>5.1395999999999997E-2</c:v>
                </c:pt>
                <c:pt idx="101">
                  <c:v>5.1819500000000004E-2</c:v>
                </c:pt>
                <c:pt idx="102">
                  <c:v>5.1956000000000002E-2</c:v>
                </c:pt>
                <c:pt idx="103">
                  <c:v>5.1727499999999996E-2</c:v>
                </c:pt>
                <c:pt idx="104">
                  <c:v>5.1581500000000002E-2</c:v>
                </c:pt>
                <c:pt idx="105">
                  <c:v>5.1714000000000003E-2</c:v>
                </c:pt>
                <c:pt idx="106">
                  <c:v>5.1524E-2</c:v>
                </c:pt>
                <c:pt idx="107">
                  <c:v>5.1657999999999996E-2</c:v>
                </c:pt>
                <c:pt idx="108">
                  <c:v>5.1681500000000005E-2</c:v>
                </c:pt>
                <c:pt idx="109">
                  <c:v>5.1546499999999995E-2</c:v>
                </c:pt>
                <c:pt idx="110">
                  <c:v>5.1103000000000003E-2</c:v>
                </c:pt>
                <c:pt idx="111">
                  <c:v>5.0428000000000001E-2</c:v>
                </c:pt>
                <c:pt idx="112">
                  <c:v>4.9516999999999999E-2</c:v>
                </c:pt>
                <c:pt idx="113">
                  <c:v>4.9170500000000006E-2</c:v>
                </c:pt>
                <c:pt idx="114">
                  <c:v>4.9526500000000001E-2</c:v>
                </c:pt>
                <c:pt idx="115">
                  <c:v>4.8884999999999998E-2</c:v>
                </c:pt>
                <c:pt idx="116">
                  <c:v>4.8844499999999999E-2</c:v>
                </c:pt>
                <c:pt idx="117">
                  <c:v>4.8906500000000006E-2</c:v>
                </c:pt>
                <c:pt idx="118">
                  <c:v>4.9158E-2</c:v>
                </c:pt>
                <c:pt idx="119">
                  <c:v>4.9134499999999998E-2</c:v>
                </c:pt>
                <c:pt idx="120">
                  <c:v>4.9223500000000003E-2</c:v>
                </c:pt>
                <c:pt idx="121">
                  <c:v>4.97545E-2</c:v>
                </c:pt>
                <c:pt idx="122">
                  <c:v>4.9771499999999996E-2</c:v>
                </c:pt>
                <c:pt idx="123">
                  <c:v>4.9665000000000001E-2</c:v>
                </c:pt>
                <c:pt idx="124">
                  <c:v>4.9572000000000005E-2</c:v>
                </c:pt>
                <c:pt idx="125">
                  <c:v>4.9395500000000002E-2</c:v>
                </c:pt>
                <c:pt idx="126">
                  <c:v>4.9536999999999998E-2</c:v>
                </c:pt>
                <c:pt idx="127">
                  <c:v>4.9515000000000003E-2</c:v>
                </c:pt>
                <c:pt idx="128">
                  <c:v>4.9748000000000001E-2</c:v>
                </c:pt>
                <c:pt idx="129">
                  <c:v>5.0139500000000004E-2</c:v>
                </c:pt>
                <c:pt idx="130">
                  <c:v>5.0272999999999998E-2</c:v>
                </c:pt>
                <c:pt idx="131">
                  <c:v>5.0122E-2</c:v>
                </c:pt>
                <c:pt idx="132">
                  <c:v>5.0144999999999995E-2</c:v>
                </c:pt>
                <c:pt idx="133">
                  <c:v>4.9859500000000001E-2</c:v>
                </c:pt>
                <c:pt idx="134">
                  <c:v>4.9543500000000004E-2</c:v>
                </c:pt>
                <c:pt idx="135">
                  <c:v>4.9861000000000003E-2</c:v>
                </c:pt>
                <c:pt idx="136">
                  <c:v>4.9954999999999999E-2</c:v>
                </c:pt>
                <c:pt idx="137">
                  <c:v>5.0062999999999996E-2</c:v>
                </c:pt>
                <c:pt idx="138">
                  <c:v>5.0297500000000002E-2</c:v>
                </c:pt>
                <c:pt idx="139">
                  <c:v>5.0408499999999995E-2</c:v>
                </c:pt>
                <c:pt idx="140">
                  <c:v>5.0623500000000002E-2</c:v>
                </c:pt>
                <c:pt idx="141">
                  <c:v>5.0685999999999995E-2</c:v>
                </c:pt>
                <c:pt idx="142">
                  <c:v>5.0724999999999999E-2</c:v>
                </c:pt>
                <c:pt idx="143">
                  <c:v>5.0967999999999999E-2</c:v>
                </c:pt>
                <c:pt idx="144">
                  <c:v>5.1428000000000001E-2</c:v>
                </c:pt>
                <c:pt idx="145">
                  <c:v>5.1714499999999997E-2</c:v>
                </c:pt>
                <c:pt idx="146">
                  <c:v>5.1749000000000003E-2</c:v>
                </c:pt>
                <c:pt idx="147">
                  <c:v>5.1677500000000001E-2</c:v>
                </c:pt>
                <c:pt idx="148">
                  <c:v>5.1875999999999999E-2</c:v>
                </c:pt>
                <c:pt idx="149">
                  <c:v>5.1955000000000001E-2</c:v>
                </c:pt>
                <c:pt idx="150">
                  <c:v>5.1796500000000002E-2</c:v>
                </c:pt>
                <c:pt idx="151">
                  <c:v>5.2036499999999999E-2</c:v>
                </c:pt>
                <c:pt idx="152">
                  <c:v>5.1847000000000004E-2</c:v>
                </c:pt>
                <c:pt idx="153">
                  <c:v>5.20925E-2</c:v>
                </c:pt>
                <c:pt idx="154">
                  <c:v>5.21965E-2</c:v>
                </c:pt>
                <c:pt idx="155">
                  <c:v>5.2461499999999994E-2</c:v>
                </c:pt>
                <c:pt idx="156">
                  <c:v>5.26545E-2</c:v>
                </c:pt>
                <c:pt idx="157">
                  <c:v>5.2670000000000002E-2</c:v>
                </c:pt>
                <c:pt idx="158">
                  <c:v>5.2306999999999999E-2</c:v>
                </c:pt>
                <c:pt idx="159">
                  <c:v>5.2362000000000006E-2</c:v>
                </c:pt>
                <c:pt idx="160">
                  <c:v>5.2066000000000001E-2</c:v>
                </c:pt>
                <c:pt idx="161">
                  <c:v>5.1742499999999997E-2</c:v>
                </c:pt>
                <c:pt idx="162">
                  <c:v>5.1712499999999995E-2</c:v>
                </c:pt>
                <c:pt idx="163">
                  <c:v>5.1707000000000003E-2</c:v>
                </c:pt>
                <c:pt idx="164">
                  <c:v>5.1894999999999997E-2</c:v>
                </c:pt>
                <c:pt idx="165">
                  <c:v>5.1389499999999998E-2</c:v>
                </c:pt>
                <c:pt idx="166">
                  <c:v>5.0740999999999994E-2</c:v>
                </c:pt>
                <c:pt idx="167">
                  <c:v>5.0526000000000001E-2</c:v>
                </c:pt>
                <c:pt idx="168">
                  <c:v>5.0488999999999999E-2</c:v>
                </c:pt>
                <c:pt idx="169">
                  <c:v>5.04065E-2</c:v>
                </c:pt>
                <c:pt idx="170">
                  <c:v>5.0268499999999994E-2</c:v>
                </c:pt>
                <c:pt idx="171">
                  <c:v>5.03445E-2</c:v>
                </c:pt>
                <c:pt idx="172">
                  <c:v>5.0398499999999999E-2</c:v>
                </c:pt>
                <c:pt idx="173">
                  <c:v>5.0644500000000002E-2</c:v>
                </c:pt>
                <c:pt idx="174">
                  <c:v>5.0901000000000002E-2</c:v>
                </c:pt>
                <c:pt idx="175">
                  <c:v>5.0377499999999999E-2</c:v>
                </c:pt>
                <c:pt idx="176">
                  <c:v>5.0348000000000004E-2</c:v>
                </c:pt>
                <c:pt idx="177">
                  <c:v>4.9815499999999999E-2</c:v>
                </c:pt>
                <c:pt idx="178">
                  <c:v>4.9804000000000001E-2</c:v>
                </c:pt>
                <c:pt idx="179">
                  <c:v>4.9586999999999999E-2</c:v>
                </c:pt>
                <c:pt idx="180">
                  <c:v>4.9662999999999999E-2</c:v>
                </c:pt>
                <c:pt idx="181">
                  <c:v>4.9293499999999997E-2</c:v>
                </c:pt>
                <c:pt idx="182">
                  <c:v>4.8829499999999998E-2</c:v>
                </c:pt>
                <c:pt idx="183">
                  <c:v>4.8615999999999999E-2</c:v>
                </c:pt>
                <c:pt idx="184">
                  <c:v>4.84985E-2</c:v>
                </c:pt>
                <c:pt idx="185">
                  <c:v>4.8645000000000001E-2</c:v>
                </c:pt>
                <c:pt idx="186">
                  <c:v>4.8066499999999998E-2</c:v>
                </c:pt>
                <c:pt idx="187">
                  <c:v>4.8136999999999999E-2</c:v>
                </c:pt>
                <c:pt idx="188">
                  <c:v>4.8481999999999997E-2</c:v>
                </c:pt>
                <c:pt idx="189">
                  <c:v>4.9101499999999999E-2</c:v>
                </c:pt>
                <c:pt idx="190">
                  <c:v>4.8904000000000003E-2</c:v>
                </c:pt>
                <c:pt idx="191">
                  <c:v>4.8865499999999999E-2</c:v>
                </c:pt>
                <c:pt idx="192">
                  <c:v>4.8412499999999997E-2</c:v>
                </c:pt>
                <c:pt idx="193">
                  <c:v>4.8176999999999998E-2</c:v>
                </c:pt>
                <c:pt idx="194">
                  <c:v>4.7992000000000007E-2</c:v>
                </c:pt>
                <c:pt idx="195">
                  <c:v>4.78875E-2</c:v>
                </c:pt>
                <c:pt idx="196">
                  <c:v>4.79995E-2</c:v>
                </c:pt>
                <c:pt idx="197">
                  <c:v>4.793E-2</c:v>
                </c:pt>
                <c:pt idx="198">
                  <c:v>4.8229000000000001E-2</c:v>
                </c:pt>
                <c:pt idx="199">
                  <c:v>4.8292500000000002E-2</c:v>
                </c:pt>
                <c:pt idx="200">
                  <c:v>4.8169500000000004E-2</c:v>
                </c:pt>
                <c:pt idx="201">
                  <c:v>4.8171499999999999E-2</c:v>
                </c:pt>
                <c:pt idx="202">
                  <c:v>4.8247999999999999E-2</c:v>
                </c:pt>
                <c:pt idx="203">
                  <c:v>4.8365999999999999E-2</c:v>
                </c:pt>
                <c:pt idx="204">
                  <c:v>4.8708500000000002E-2</c:v>
                </c:pt>
                <c:pt idx="205">
                  <c:v>4.8804E-2</c:v>
                </c:pt>
                <c:pt idx="206">
                  <c:v>4.8888500000000001E-2</c:v>
                </c:pt>
                <c:pt idx="207">
                  <c:v>4.8953499999999997E-2</c:v>
                </c:pt>
                <c:pt idx="208">
                  <c:v>4.9040500000000001E-2</c:v>
                </c:pt>
                <c:pt idx="209">
                  <c:v>4.9034999999999995E-2</c:v>
                </c:pt>
                <c:pt idx="210">
                  <c:v>4.8864500000000005E-2</c:v>
                </c:pt>
                <c:pt idx="211">
                  <c:v>4.9033999999999994E-2</c:v>
                </c:pt>
                <c:pt idx="212">
                  <c:v>4.9105499999999996E-2</c:v>
                </c:pt>
                <c:pt idx="213">
                  <c:v>4.9346500000000001E-2</c:v>
                </c:pt>
                <c:pt idx="214">
                  <c:v>4.91435E-2</c:v>
                </c:pt>
                <c:pt idx="215">
                  <c:v>4.9978000000000002E-2</c:v>
                </c:pt>
                <c:pt idx="216">
                  <c:v>4.99275E-2</c:v>
                </c:pt>
                <c:pt idx="217">
                  <c:v>4.9993999999999997E-2</c:v>
                </c:pt>
                <c:pt idx="218">
                  <c:v>5.0169499999999999E-2</c:v>
                </c:pt>
                <c:pt idx="219">
                  <c:v>4.9992500000000002E-2</c:v>
                </c:pt>
                <c:pt idx="220">
                  <c:v>5.0006999999999996E-2</c:v>
                </c:pt>
                <c:pt idx="221">
                  <c:v>5.0051999999999999E-2</c:v>
                </c:pt>
                <c:pt idx="222">
                  <c:v>5.0214500000000002E-2</c:v>
                </c:pt>
                <c:pt idx="223">
                  <c:v>5.0349499999999998E-2</c:v>
                </c:pt>
                <c:pt idx="224">
                  <c:v>5.0463499999999994E-2</c:v>
                </c:pt>
                <c:pt idx="225">
                  <c:v>5.04E-2</c:v>
                </c:pt>
                <c:pt idx="226">
                  <c:v>5.0134999999999999E-2</c:v>
                </c:pt>
                <c:pt idx="227">
                  <c:v>5.0277500000000003E-2</c:v>
                </c:pt>
                <c:pt idx="228">
                  <c:v>5.0572499999999999E-2</c:v>
                </c:pt>
                <c:pt idx="229">
                  <c:v>5.08365E-2</c:v>
                </c:pt>
                <c:pt idx="230">
                  <c:v>5.0714500000000003E-2</c:v>
                </c:pt>
                <c:pt idx="231">
                  <c:v>5.0465000000000003E-2</c:v>
                </c:pt>
                <c:pt idx="232">
                  <c:v>5.03715E-2</c:v>
                </c:pt>
                <c:pt idx="233">
                  <c:v>5.0335500000000005E-2</c:v>
                </c:pt>
                <c:pt idx="234">
                  <c:v>5.0373500000000002E-2</c:v>
                </c:pt>
                <c:pt idx="235">
                  <c:v>5.03715E-2</c:v>
                </c:pt>
                <c:pt idx="236">
                  <c:v>5.0292499999999997E-2</c:v>
                </c:pt>
                <c:pt idx="237">
                  <c:v>5.0649E-2</c:v>
                </c:pt>
                <c:pt idx="238">
                  <c:v>5.0523999999999999E-2</c:v>
                </c:pt>
                <c:pt idx="239">
                  <c:v>4.9848000000000003E-2</c:v>
                </c:pt>
                <c:pt idx="240">
                  <c:v>4.9590999999999996E-2</c:v>
                </c:pt>
                <c:pt idx="241">
                  <c:v>4.9502500000000005E-2</c:v>
                </c:pt>
                <c:pt idx="242">
                  <c:v>4.9440999999999999E-2</c:v>
                </c:pt>
                <c:pt idx="243">
                  <c:v>4.9694500000000003E-2</c:v>
                </c:pt>
                <c:pt idx="244">
                  <c:v>4.9458000000000002E-2</c:v>
                </c:pt>
                <c:pt idx="245">
                  <c:v>4.9478499999999995E-2</c:v>
                </c:pt>
                <c:pt idx="246">
                  <c:v>4.9430000000000002E-2</c:v>
                </c:pt>
                <c:pt idx="247">
                  <c:v>4.9239000000000005E-2</c:v>
                </c:pt>
                <c:pt idx="248">
                  <c:v>4.9443500000000001E-2</c:v>
                </c:pt>
                <c:pt idx="249">
                  <c:v>4.9283999999999994E-2</c:v>
                </c:pt>
              </c:numCache>
            </c:numRef>
          </c:val>
          <c:smooth val="0"/>
          <c:extLst>
            <c:ext xmlns:c16="http://schemas.microsoft.com/office/drawing/2014/chart" uri="{C3380CC4-5D6E-409C-BE32-E72D297353CC}">
              <c16:uniqueId val="{00000001-A7A2-482A-BFE7-B65B97A07B56}"/>
            </c:ext>
          </c:extLst>
        </c:ser>
        <c:ser>
          <c:idx val="2"/>
          <c:order val="2"/>
          <c:tx>
            <c:strRef>
              <c:f>'K3.2 Dôchodkové sporenie'!$K$148</c:f>
              <c:strCache>
                <c:ptCount val="1"/>
                <c:pt idx="0">
                  <c:v>Dlhopisové d.f.</c:v>
                </c:pt>
              </c:strCache>
            </c:strRef>
          </c:tx>
          <c:spPr>
            <a:ln>
              <a:solidFill>
                <a:srgbClr val="E02C64"/>
              </a:solidFill>
            </a:ln>
          </c:spPr>
          <c:marker>
            <c:symbol val="none"/>
          </c:marker>
          <c:cat>
            <c:numRef>
              <c:f>'K3.2 Dôchodkové sporenie'!$H$149:$H$398</c:f>
              <c:numCache>
                <c:formatCode>dd"."mm"."yyyy</c:formatCode>
                <c:ptCount val="250"/>
                <c:pt idx="0">
                  <c:v>44564</c:v>
                </c:pt>
                <c:pt idx="1">
                  <c:v>44565</c:v>
                </c:pt>
                <c:pt idx="2">
                  <c:v>44566</c:v>
                </c:pt>
                <c:pt idx="3">
                  <c:v>44568</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44748</c:v>
                </c:pt>
                <c:pt idx="129">
                  <c:v>44749</c:v>
                </c:pt>
                <c:pt idx="130">
                  <c:v>44750</c:v>
                </c:pt>
                <c:pt idx="131">
                  <c:v>44753</c:v>
                </c:pt>
                <c:pt idx="132">
                  <c:v>44754</c:v>
                </c:pt>
                <c:pt idx="133">
                  <c:v>44755</c:v>
                </c:pt>
                <c:pt idx="134">
                  <c:v>44756</c:v>
                </c:pt>
                <c:pt idx="135">
                  <c:v>44757</c:v>
                </c:pt>
                <c:pt idx="136">
                  <c:v>44760</c:v>
                </c:pt>
                <c:pt idx="137">
                  <c:v>44761</c:v>
                </c:pt>
                <c:pt idx="138">
                  <c:v>44762</c:v>
                </c:pt>
                <c:pt idx="139">
                  <c:v>44763</c:v>
                </c:pt>
                <c:pt idx="140">
                  <c:v>44764</c:v>
                </c:pt>
                <c:pt idx="141">
                  <c:v>44767</c:v>
                </c:pt>
                <c:pt idx="142">
                  <c:v>44768</c:v>
                </c:pt>
                <c:pt idx="143">
                  <c:v>44769</c:v>
                </c:pt>
                <c:pt idx="144">
                  <c:v>44770</c:v>
                </c:pt>
                <c:pt idx="145">
                  <c:v>44771</c:v>
                </c:pt>
                <c:pt idx="146">
                  <c:v>44774</c:v>
                </c:pt>
                <c:pt idx="147">
                  <c:v>44775</c:v>
                </c:pt>
                <c:pt idx="148">
                  <c:v>44776</c:v>
                </c:pt>
                <c:pt idx="149">
                  <c:v>44777</c:v>
                </c:pt>
                <c:pt idx="150">
                  <c:v>44778</c:v>
                </c:pt>
                <c:pt idx="151">
                  <c:v>44781</c:v>
                </c:pt>
                <c:pt idx="152">
                  <c:v>44782</c:v>
                </c:pt>
                <c:pt idx="153">
                  <c:v>44783</c:v>
                </c:pt>
                <c:pt idx="154">
                  <c:v>44784</c:v>
                </c:pt>
                <c:pt idx="155">
                  <c:v>44785</c:v>
                </c:pt>
                <c:pt idx="156">
                  <c:v>44788</c:v>
                </c:pt>
                <c:pt idx="157">
                  <c:v>44789</c:v>
                </c:pt>
                <c:pt idx="158">
                  <c:v>44790</c:v>
                </c:pt>
                <c:pt idx="159">
                  <c:v>44791</c:v>
                </c:pt>
                <c:pt idx="160">
                  <c:v>44792</c:v>
                </c:pt>
                <c:pt idx="161">
                  <c:v>44795</c:v>
                </c:pt>
                <c:pt idx="162">
                  <c:v>44796</c:v>
                </c:pt>
                <c:pt idx="163">
                  <c:v>44797</c:v>
                </c:pt>
                <c:pt idx="164">
                  <c:v>44798</c:v>
                </c:pt>
                <c:pt idx="165">
                  <c:v>44799</c:v>
                </c:pt>
                <c:pt idx="166">
                  <c:v>44803</c:v>
                </c:pt>
                <c:pt idx="167">
                  <c:v>44804</c:v>
                </c:pt>
                <c:pt idx="168">
                  <c:v>44806</c:v>
                </c:pt>
                <c:pt idx="169">
                  <c:v>44809</c:v>
                </c:pt>
                <c:pt idx="170">
                  <c:v>44810</c:v>
                </c:pt>
                <c:pt idx="171">
                  <c:v>44811</c:v>
                </c:pt>
                <c:pt idx="172">
                  <c:v>44812</c:v>
                </c:pt>
                <c:pt idx="173">
                  <c:v>44813</c:v>
                </c:pt>
                <c:pt idx="174">
                  <c:v>44816</c:v>
                </c:pt>
                <c:pt idx="175">
                  <c:v>44817</c:v>
                </c:pt>
                <c:pt idx="176">
                  <c:v>44818</c:v>
                </c:pt>
                <c:pt idx="177">
                  <c:v>44820</c:v>
                </c:pt>
                <c:pt idx="178">
                  <c:v>44823</c:v>
                </c:pt>
                <c:pt idx="179">
                  <c:v>44824</c:v>
                </c:pt>
                <c:pt idx="180">
                  <c:v>44825</c:v>
                </c:pt>
                <c:pt idx="181">
                  <c:v>44826</c:v>
                </c:pt>
                <c:pt idx="182">
                  <c:v>44827</c:v>
                </c:pt>
                <c:pt idx="183">
                  <c:v>44830</c:v>
                </c:pt>
                <c:pt idx="184">
                  <c:v>44831</c:v>
                </c:pt>
                <c:pt idx="185">
                  <c:v>44832</c:v>
                </c:pt>
                <c:pt idx="186">
                  <c:v>44833</c:v>
                </c:pt>
                <c:pt idx="187">
                  <c:v>44834</c:v>
                </c:pt>
                <c:pt idx="188">
                  <c:v>44837</c:v>
                </c:pt>
                <c:pt idx="189">
                  <c:v>44838</c:v>
                </c:pt>
                <c:pt idx="190">
                  <c:v>44839</c:v>
                </c:pt>
                <c:pt idx="191">
                  <c:v>44840</c:v>
                </c:pt>
                <c:pt idx="192">
                  <c:v>44841</c:v>
                </c:pt>
                <c:pt idx="193">
                  <c:v>44844</c:v>
                </c:pt>
                <c:pt idx="194">
                  <c:v>44845</c:v>
                </c:pt>
                <c:pt idx="195">
                  <c:v>44846</c:v>
                </c:pt>
                <c:pt idx="196">
                  <c:v>44847</c:v>
                </c:pt>
                <c:pt idx="197">
                  <c:v>44848</c:v>
                </c:pt>
                <c:pt idx="198">
                  <c:v>44851</c:v>
                </c:pt>
                <c:pt idx="199">
                  <c:v>44852</c:v>
                </c:pt>
                <c:pt idx="200">
                  <c:v>44853</c:v>
                </c:pt>
                <c:pt idx="201">
                  <c:v>44854</c:v>
                </c:pt>
                <c:pt idx="202">
                  <c:v>44855</c:v>
                </c:pt>
                <c:pt idx="203">
                  <c:v>44858</c:v>
                </c:pt>
                <c:pt idx="204">
                  <c:v>44859</c:v>
                </c:pt>
                <c:pt idx="205">
                  <c:v>44860</c:v>
                </c:pt>
                <c:pt idx="206">
                  <c:v>44861</c:v>
                </c:pt>
                <c:pt idx="207">
                  <c:v>44862</c:v>
                </c:pt>
                <c:pt idx="208">
                  <c:v>44865</c:v>
                </c:pt>
                <c:pt idx="209">
                  <c:v>44867</c:v>
                </c:pt>
                <c:pt idx="210">
                  <c:v>44868</c:v>
                </c:pt>
                <c:pt idx="211">
                  <c:v>44869</c:v>
                </c:pt>
                <c:pt idx="212">
                  <c:v>44872</c:v>
                </c:pt>
                <c:pt idx="213">
                  <c:v>44873</c:v>
                </c:pt>
                <c:pt idx="214">
                  <c:v>44874</c:v>
                </c:pt>
                <c:pt idx="215">
                  <c:v>44875</c:v>
                </c:pt>
                <c:pt idx="216">
                  <c:v>44876</c:v>
                </c:pt>
                <c:pt idx="217">
                  <c:v>44879</c:v>
                </c:pt>
                <c:pt idx="218">
                  <c:v>44880</c:v>
                </c:pt>
                <c:pt idx="219">
                  <c:v>44881</c:v>
                </c:pt>
                <c:pt idx="220">
                  <c:v>44883</c:v>
                </c:pt>
                <c:pt idx="221">
                  <c:v>44886</c:v>
                </c:pt>
                <c:pt idx="222">
                  <c:v>44887</c:v>
                </c:pt>
                <c:pt idx="223">
                  <c:v>44888</c:v>
                </c:pt>
                <c:pt idx="224">
                  <c:v>44889</c:v>
                </c:pt>
                <c:pt idx="225">
                  <c:v>44890</c:v>
                </c:pt>
                <c:pt idx="226">
                  <c:v>44893</c:v>
                </c:pt>
                <c:pt idx="227">
                  <c:v>44894</c:v>
                </c:pt>
                <c:pt idx="228">
                  <c:v>44895</c:v>
                </c:pt>
                <c:pt idx="229">
                  <c:v>44896</c:v>
                </c:pt>
                <c:pt idx="230">
                  <c:v>44897</c:v>
                </c:pt>
                <c:pt idx="231">
                  <c:v>44900</c:v>
                </c:pt>
                <c:pt idx="232">
                  <c:v>44901</c:v>
                </c:pt>
                <c:pt idx="233">
                  <c:v>44902</c:v>
                </c:pt>
                <c:pt idx="234">
                  <c:v>44903</c:v>
                </c:pt>
                <c:pt idx="235">
                  <c:v>44904</c:v>
                </c:pt>
                <c:pt idx="236">
                  <c:v>44907</c:v>
                </c:pt>
                <c:pt idx="237">
                  <c:v>44908</c:v>
                </c:pt>
                <c:pt idx="238">
                  <c:v>44909</c:v>
                </c:pt>
                <c:pt idx="239">
                  <c:v>44910</c:v>
                </c:pt>
                <c:pt idx="240">
                  <c:v>44911</c:v>
                </c:pt>
                <c:pt idx="241">
                  <c:v>44914</c:v>
                </c:pt>
                <c:pt idx="242">
                  <c:v>44915</c:v>
                </c:pt>
                <c:pt idx="243">
                  <c:v>44916</c:v>
                </c:pt>
                <c:pt idx="244">
                  <c:v>44917</c:v>
                </c:pt>
                <c:pt idx="245">
                  <c:v>44918</c:v>
                </c:pt>
                <c:pt idx="246">
                  <c:v>44922</c:v>
                </c:pt>
                <c:pt idx="247">
                  <c:v>44923</c:v>
                </c:pt>
                <c:pt idx="248">
                  <c:v>44924</c:v>
                </c:pt>
                <c:pt idx="249">
                  <c:v>44925</c:v>
                </c:pt>
              </c:numCache>
            </c:numRef>
          </c:cat>
          <c:val>
            <c:numRef>
              <c:f>'K3.2 Dôchodkové sporenie'!$K$149:$K$398</c:f>
              <c:numCache>
                <c:formatCode>General</c:formatCode>
                <c:ptCount val="250"/>
                <c:pt idx="0" formatCode="0.000000">
                  <c:v>4.5574599999999993E-2</c:v>
                </c:pt>
                <c:pt idx="1">
                  <c:v>4.5571199999999999E-2</c:v>
                </c:pt>
                <c:pt idx="2">
                  <c:v>4.5558399999999999E-2</c:v>
                </c:pt>
                <c:pt idx="3">
                  <c:v>4.5489800000000004E-2</c:v>
                </c:pt>
                <c:pt idx="4">
                  <c:v>4.5461600000000005E-2</c:v>
                </c:pt>
                <c:pt idx="5">
                  <c:v>4.5455000000000002E-2</c:v>
                </c:pt>
                <c:pt idx="6">
                  <c:v>4.5485400000000002E-2</c:v>
                </c:pt>
                <c:pt idx="7">
                  <c:v>4.5486199999999997E-2</c:v>
                </c:pt>
                <c:pt idx="8">
                  <c:v>4.5425399999999998E-2</c:v>
                </c:pt>
                <c:pt idx="9">
                  <c:v>4.5396199999999998E-2</c:v>
                </c:pt>
                <c:pt idx="10">
                  <c:v>4.5356399999999998E-2</c:v>
                </c:pt>
                <c:pt idx="11">
                  <c:v>4.5347399999999996E-2</c:v>
                </c:pt>
                <c:pt idx="12">
                  <c:v>4.5358799999999998E-2</c:v>
                </c:pt>
                <c:pt idx="13">
                  <c:v>4.5400599999999999E-2</c:v>
                </c:pt>
                <c:pt idx="14">
                  <c:v>4.5414200000000002E-2</c:v>
                </c:pt>
                <c:pt idx="15">
                  <c:v>4.53818E-2</c:v>
                </c:pt>
                <c:pt idx="16">
                  <c:v>4.5357800000000004E-2</c:v>
                </c:pt>
                <c:pt idx="17">
                  <c:v>4.5328E-2</c:v>
                </c:pt>
                <c:pt idx="18">
                  <c:v>4.5298600000000001E-2</c:v>
                </c:pt>
                <c:pt idx="19">
                  <c:v>4.5247000000000002E-2</c:v>
                </c:pt>
                <c:pt idx="20">
                  <c:v>4.5216199999999998E-2</c:v>
                </c:pt>
                <c:pt idx="21">
                  <c:v>4.5214599999999994E-2</c:v>
                </c:pt>
                <c:pt idx="22">
                  <c:v>4.5094999999999996E-2</c:v>
                </c:pt>
                <c:pt idx="23">
                  <c:v>4.4891199999999999E-2</c:v>
                </c:pt>
                <c:pt idx="24">
                  <c:v>4.4818199999999996E-2</c:v>
                </c:pt>
                <c:pt idx="25">
                  <c:v>4.4777000000000004E-2</c:v>
                </c:pt>
                <c:pt idx="26">
                  <c:v>4.4852200000000002E-2</c:v>
                </c:pt>
                <c:pt idx="27">
                  <c:v>4.4761399999999993E-2</c:v>
                </c:pt>
                <c:pt idx="28">
                  <c:v>4.4722199999999997E-2</c:v>
                </c:pt>
                <c:pt idx="29">
                  <c:v>4.4705000000000002E-2</c:v>
                </c:pt>
                <c:pt idx="30">
                  <c:v>4.4699599999999999E-2</c:v>
                </c:pt>
                <c:pt idx="31">
                  <c:v>4.4719799999999997E-2</c:v>
                </c:pt>
                <c:pt idx="32">
                  <c:v>4.4760800000000003E-2</c:v>
                </c:pt>
                <c:pt idx="33">
                  <c:v>4.4782000000000002E-2</c:v>
                </c:pt>
                <c:pt idx="34">
                  <c:v>4.4734400000000001E-2</c:v>
                </c:pt>
                <c:pt idx="35">
                  <c:v>4.4655600000000004E-2</c:v>
                </c:pt>
                <c:pt idx="36">
                  <c:v>4.4616400000000001E-2</c:v>
                </c:pt>
                <c:pt idx="37">
                  <c:v>4.4509400000000005E-2</c:v>
                </c:pt>
                <c:pt idx="38">
                  <c:v>4.4506400000000002E-2</c:v>
                </c:pt>
                <c:pt idx="39">
                  <c:v>4.4516399999999998E-2</c:v>
                </c:pt>
                <c:pt idx="40">
                  <c:v>4.4672000000000003E-2</c:v>
                </c:pt>
                <c:pt idx="41">
                  <c:v>4.4439600000000003E-2</c:v>
                </c:pt>
                <c:pt idx="42">
                  <c:v>4.4429799999999998E-2</c:v>
                </c:pt>
                <c:pt idx="43">
                  <c:v>4.4468000000000008E-2</c:v>
                </c:pt>
                <c:pt idx="44">
                  <c:v>4.4311200000000002E-2</c:v>
                </c:pt>
                <c:pt idx="45">
                  <c:v>4.421760000000001E-2</c:v>
                </c:pt>
                <c:pt idx="46">
                  <c:v>4.4154600000000002E-2</c:v>
                </c:pt>
                <c:pt idx="47">
                  <c:v>4.4006200000000002E-2</c:v>
                </c:pt>
                <c:pt idx="48">
                  <c:v>4.4042999999999999E-2</c:v>
                </c:pt>
                <c:pt idx="49">
                  <c:v>4.3939400000000003E-2</c:v>
                </c:pt>
                <c:pt idx="50">
                  <c:v>4.3924200000000004E-2</c:v>
                </c:pt>
                <c:pt idx="51">
                  <c:v>4.3920200000000006E-2</c:v>
                </c:pt>
                <c:pt idx="52">
                  <c:v>4.3981000000000006E-2</c:v>
                </c:pt>
                <c:pt idx="53">
                  <c:v>4.4012999999999997E-2</c:v>
                </c:pt>
                <c:pt idx="54">
                  <c:v>4.3937799999999999E-2</c:v>
                </c:pt>
                <c:pt idx="55">
                  <c:v>4.389259999999999E-2</c:v>
                </c:pt>
                <c:pt idx="56">
                  <c:v>4.3938000000000005E-2</c:v>
                </c:pt>
                <c:pt idx="57">
                  <c:v>4.3877600000000003E-2</c:v>
                </c:pt>
                <c:pt idx="58">
                  <c:v>4.3827200000000004E-2</c:v>
                </c:pt>
                <c:pt idx="59">
                  <c:v>4.38488E-2</c:v>
                </c:pt>
                <c:pt idx="60">
                  <c:v>4.3863400000000004E-2</c:v>
                </c:pt>
                <c:pt idx="61">
                  <c:v>4.3863599999999996E-2</c:v>
                </c:pt>
                <c:pt idx="62">
                  <c:v>4.3940400000000004E-2</c:v>
                </c:pt>
                <c:pt idx="63">
                  <c:v>4.3931000000000005E-2</c:v>
                </c:pt>
                <c:pt idx="64">
                  <c:v>4.3965600000000007E-2</c:v>
                </c:pt>
                <c:pt idx="65">
                  <c:v>4.38594E-2</c:v>
                </c:pt>
                <c:pt idx="66">
                  <c:v>4.38138E-2</c:v>
                </c:pt>
                <c:pt idx="67">
                  <c:v>4.3769599999999999E-2</c:v>
                </c:pt>
                <c:pt idx="68">
                  <c:v>4.3732399999999998E-2</c:v>
                </c:pt>
                <c:pt idx="69">
                  <c:v>4.3652799999999999E-2</c:v>
                </c:pt>
                <c:pt idx="70">
                  <c:v>4.3674599999999994E-2</c:v>
                </c:pt>
                <c:pt idx="71">
                  <c:v>4.3685399999999999E-2</c:v>
                </c:pt>
                <c:pt idx="72">
                  <c:v>4.3658800000000005E-2</c:v>
                </c:pt>
                <c:pt idx="73">
                  <c:v>4.3595399999999999E-2</c:v>
                </c:pt>
                <c:pt idx="74">
                  <c:v>4.3618000000000004E-2</c:v>
                </c:pt>
                <c:pt idx="75">
                  <c:v>4.3520400000000001E-2</c:v>
                </c:pt>
                <c:pt idx="76">
                  <c:v>4.3452399999999995E-2</c:v>
                </c:pt>
                <c:pt idx="77">
                  <c:v>4.3498999999999996E-2</c:v>
                </c:pt>
                <c:pt idx="78">
                  <c:v>4.3495600000000002E-2</c:v>
                </c:pt>
                <c:pt idx="79">
                  <c:v>4.3444999999999998E-2</c:v>
                </c:pt>
                <c:pt idx="80">
                  <c:v>4.33756E-2</c:v>
                </c:pt>
                <c:pt idx="81">
                  <c:v>4.3318599999999999E-2</c:v>
                </c:pt>
                <c:pt idx="82">
                  <c:v>4.326880000000001E-2</c:v>
                </c:pt>
                <c:pt idx="83">
                  <c:v>4.3228000000000003E-2</c:v>
                </c:pt>
                <c:pt idx="84">
                  <c:v>4.3224399999999996E-2</c:v>
                </c:pt>
                <c:pt idx="85">
                  <c:v>4.3153799999999999E-2</c:v>
                </c:pt>
                <c:pt idx="86">
                  <c:v>4.30474E-2</c:v>
                </c:pt>
                <c:pt idx="87">
                  <c:v>4.3006200000000001E-2</c:v>
                </c:pt>
                <c:pt idx="88">
                  <c:v>4.3046599999999997E-2</c:v>
                </c:pt>
                <c:pt idx="89">
                  <c:v>4.3077400000000002E-2</c:v>
                </c:pt>
                <c:pt idx="90">
                  <c:v>4.3140600000000001E-2</c:v>
                </c:pt>
                <c:pt idx="91">
                  <c:v>4.3105000000000004E-2</c:v>
                </c:pt>
                <c:pt idx="92">
                  <c:v>4.3109600000000005E-2</c:v>
                </c:pt>
                <c:pt idx="93">
                  <c:v>4.3041199999999995E-2</c:v>
                </c:pt>
                <c:pt idx="94">
                  <c:v>4.3012399999999999E-2</c:v>
                </c:pt>
                <c:pt idx="95">
                  <c:v>4.3029999999999999E-2</c:v>
                </c:pt>
                <c:pt idx="96">
                  <c:v>4.3019400000000006E-2</c:v>
                </c:pt>
                <c:pt idx="97">
                  <c:v>4.2985199999999994E-2</c:v>
                </c:pt>
                <c:pt idx="98">
                  <c:v>4.3001599999999994E-2</c:v>
                </c:pt>
                <c:pt idx="99">
                  <c:v>4.3029200000000004E-2</c:v>
                </c:pt>
                <c:pt idx="100">
                  <c:v>4.3047800000000004E-2</c:v>
                </c:pt>
                <c:pt idx="101">
                  <c:v>4.30836E-2</c:v>
                </c:pt>
                <c:pt idx="102">
                  <c:v>4.3041599999999999E-2</c:v>
                </c:pt>
                <c:pt idx="103">
                  <c:v>4.3015600000000001E-2</c:v>
                </c:pt>
                <c:pt idx="104">
                  <c:v>4.29644E-2</c:v>
                </c:pt>
                <c:pt idx="105">
                  <c:v>4.2946600000000001E-2</c:v>
                </c:pt>
                <c:pt idx="106">
                  <c:v>4.2922000000000002E-2</c:v>
                </c:pt>
                <c:pt idx="107">
                  <c:v>4.2889799999999999E-2</c:v>
                </c:pt>
                <c:pt idx="108">
                  <c:v>4.2901599999999998E-2</c:v>
                </c:pt>
                <c:pt idx="109">
                  <c:v>4.2845399999999999E-2</c:v>
                </c:pt>
                <c:pt idx="110">
                  <c:v>4.2730400000000002E-2</c:v>
                </c:pt>
                <c:pt idx="111">
                  <c:v>4.2582800000000004E-2</c:v>
                </c:pt>
                <c:pt idx="112">
                  <c:v>4.2308200000000004E-2</c:v>
                </c:pt>
                <c:pt idx="113">
                  <c:v>4.2198800000000002E-2</c:v>
                </c:pt>
                <c:pt idx="114">
                  <c:v>4.2298000000000002E-2</c:v>
                </c:pt>
                <c:pt idx="115">
                  <c:v>4.22294E-2</c:v>
                </c:pt>
                <c:pt idx="116">
                  <c:v>4.2243799999999998E-2</c:v>
                </c:pt>
                <c:pt idx="117">
                  <c:v>4.2189400000000002E-2</c:v>
                </c:pt>
                <c:pt idx="118">
                  <c:v>4.21816E-2</c:v>
                </c:pt>
                <c:pt idx="119">
                  <c:v>4.2246199999999998E-2</c:v>
                </c:pt>
                <c:pt idx="120">
                  <c:v>4.2345800000000003E-2</c:v>
                </c:pt>
                <c:pt idx="121">
                  <c:v>4.2365E-2</c:v>
                </c:pt>
                <c:pt idx="122">
                  <c:v>4.2312599999999999E-2</c:v>
                </c:pt>
                <c:pt idx="123">
                  <c:v>4.2252399999999996E-2</c:v>
                </c:pt>
                <c:pt idx="124">
                  <c:v>4.2277200000000001E-2</c:v>
                </c:pt>
                <c:pt idx="125">
                  <c:v>4.2349600000000001E-2</c:v>
                </c:pt>
                <c:pt idx="126">
                  <c:v>4.2428399999999998E-2</c:v>
                </c:pt>
                <c:pt idx="127">
                  <c:v>4.2388200000000001E-2</c:v>
                </c:pt>
                <c:pt idx="128">
                  <c:v>4.2449399999999998E-2</c:v>
                </c:pt>
                <c:pt idx="129">
                  <c:v>4.2415399999999999E-2</c:v>
                </c:pt>
                <c:pt idx="130">
                  <c:v>4.2414399999999998E-2</c:v>
                </c:pt>
                <c:pt idx="131">
                  <c:v>4.2456800000000003E-2</c:v>
                </c:pt>
                <c:pt idx="132">
                  <c:v>4.2500599999999999E-2</c:v>
                </c:pt>
                <c:pt idx="133">
                  <c:v>4.2468199999999998E-2</c:v>
                </c:pt>
                <c:pt idx="134">
                  <c:v>4.2418600000000001E-2</c:v>
                </c:pt>
                <c:pt idx="135">
                  <c:v>4.2424000000000003E-2</c:v>
                </c:pt>
                <c:pt idx="136">
                  <c:v>4.2405600000000002E-2</c:v>
                </c:pt>
                <c:pt idx="137">
                  <c:v>4.2383399999999995E-2</c:v>
                </c:pt>
                <c:pt idx="138">
                  <c:v>4.2415600000000005E-2</c:v>
                </c:pt>
                <c:pt idx="139">
                  <c:v>4.2401999999999995E-2</c:v>
                </c:pt>
                <c:pt idx="140">
                  <c:v>4.2569800000000005E-2</c:v>
                </c:pt>
                <c:pt idx="141">
                  <c:v>4.2626200000000003E-2</c:v>
                </c:pt>
                <c:pt idx="142">
                  <c:v>4.2655600000000002E-2</c:v>
                </c:pt>
                <c:pt idx="143">
                  <c:v>4.2649199999999998E-2</c:v>
                </c:pt>
                <c:pt idx="144">
                  <c:v>4.2766600000000002E-2</c:v>
                </c:pt>
                <c:pt idx="145">
                  <c:v>4.2839599999999992E-2</c:v>
                </c:pt>
                <c:pt idx="146">
                  <c:v>4.2875800000000006E-2</c:v>
                </c:pt>
                <c:pt idx="147">
                  <c:v>4.2858799999999996E-2</c:v>
                </c:pt>
                <c:pt idx="148">
                  <c:v>4.2838399999999999E-2</c:v>
                </c:pt>
                <c:pt idx="149">
                  <c:v>4.2898000000000006E-2</c:v>
                </c:pt>
                <c:pt idx="150">
                  <c:v>4.2848799999999999E-2</c:v>
                </c:pt>
                <c:pt idx="151">
                  <c:v>4.2879399999999998E-2</c:v>
                </c:pt>
                <c:pt idx="152">
                  <c:v>4.2876999999999998E-2</c:v>
                </c:pt>
                <c:pt idx="153">
                  <c:v>4.2899200000000005E-2</c:v>
                </c:pt>
                <c:pt idx="154">
                  <c:v>4.2905600000000002E-2</c:v>
                </c:pt>
                <c:pt idx="155">
                  <c:v>4.2905400000000003E-2</c:v>
                </c:pt>
                <c:pt idx="156">
                  <c:v>4.2910999999999998E-2</c:v>
                </c:pt>
                <c:pt idx="157">
                  <c:v>4.2900800000000003E-2</c:v>
                </c:pt>
                <c:pt idx="158">
                  <c:v>4.2814999999999999E-2</c:v>
                </c:pt>
                <c:pt idx="159">
                  <c:v>4.2761800000000003E-2</c:v>
                </c:pt>
                <c:pt idx="160">
                  <c:v>4.2704000000000006E-2</c:v>
                </c:pt>
                <c:pt idx="161">
                  <c:v>4.2625400000000001E-2</c:v>
                </c:pt>
                <c:pt idx="162">
                  <c:v>4.2629199999999999E-2</c:v>
                </c:pt>
                <c:pt idx="163">
                  <c:v>4.2594400000000004E-2</c:v>
                </c:pt>
                <c:pt idx="164">
                  <c:v>4.2630399999999999E-2</c:v>
                </c:pt>
                <c:pt idx="165">
                  <c:v>4.2575600000000005E-2</c:v>
                </c:pt>
                <c:pt idx="166">
                  <c:v>4.2488999999999999E-2</c:v>
                </c:pt>
                <c:pt idx="167">
                  <c:v>4.2433999999999999E-2</c:v>
                </c:pt>
                <c:pt idx="168">
                  <c:v>4.2406399999999997E-2</c:v>
                </c:pt>
                <c:pt idx="169">
                  <c:v>4.2401399999999999E-2</c:v>
                </c:pt>
                <c:pt idx="170">
                  <c:v>4.2359600000000004E-2</c:v>
                </c:pt>
                <c:pt idx="171">
                  <c:v>4.2394000000000001E-2</c:v>
                </c:pt>
                <c:pt idx="172">
                  <c:v>4.2358600000000003E-2</c:v>
                </c:pt>
                <c:pt idx="173">
                  <c:v>4.2351000000000007E-2</c:v>
                </c:pt>
                <c:pt idx="174">
                  <c:v>4.2366599999999997E-2</c:v>
                </c:pt>
                <c:pt idx="175">
                  <c:v>4.2320000000000003E-2</c:v>
                </c:pt>
                <c:pt idx="176">
                  <c:v>4.2311999999999995E-2</c:v>
                </c:pt>
                <c:pt idx="177">
                  <c:v>4.22738E-2</c:v>
                </c:pt>
                <c:pt idx="178">
                  <c:v>4.22482E-2</c:v>
                </c:pt>
                <c:pt idx="179">
                  <c:v>4.2190600000000002E-2</c:v>
                </c:pt>
                <c:pt idx="180">
                  <c:v>4.2176399999999996E-2</c:v>
                </c:pt>
                <c:pt idx="181">
                  <c:v>4.2130400000000005E-2</c:v>
                </c:pt>
                <c:pt idx="182">
                  <c:v>4.2039E-2</c:v>
                </c:pt>
                <c:pt idx="183">
                  <c:v>4.1954000000000005E-2</c:v>
                </c:pt>
                <c:pt idx="184">
                  <c:v>4.1891999999999999E-2</c:v>
                </c:pt>
                <c:pt idx="185">
                  <c:v>4.1917999999999997E-2</c:v>
                </c:pt>
                <c:pt idx="186">
                  <c:v>4.1833799999999997E-2</c:v>
                </c:pt>
                <c:pt idx="187">
                  <c:v>4.1846599999999998E-2</c:v>
                </c:pt>
                <c:pt idx="188">
                  <c:v>4.1897200000000002E-2</c:v>
                </c:pt>
                <c:pt idx="189">
                  <c:v>4.1983199999999998E-2</c:v>
                </c:pt>
                <c:pt idx="190">
                  <c:v>4.1934000000000006E-2</c:v>
                </c:pt>
                <c:pt idx="191">
                  <c:v>4.1882799999999998E-2</c:v>
                </c:pt>
                <c:pt idx="192">
                  <c:v>4.1831199999999999E-2</c:v>
                </c:pt>
                <c:pt idx="193">
                  <c:v>4.1823199999999991E-2</c:v>
                </c:pt>
                <c:pt idx="194">
                  <c:v>4.1799799999999998E-2</c:v>
                </c:pt>
                <c:pt idx="195">
                  <c:v>4.17796E-2</c:v>
                </c:pt>
                <c:pt idx="196">
                  <c:v>4.1755200000000006E-2</c:v>
                </c:pt>
                <c:pt idx="197">
                  <c:v>4.1719400000000004E-2</c:v>
                </c:pt>
                <c:pt idx="198">
                  <c:v>4.1761200000000005E-2</c:v>
                </c:pt>
                <c:pt idx="199">
                  <c:v>4.1717999999999998E-2</c:v>
                </c:pt>
                <c:pt idx="200">
                  <c:v>4.1661999999999998E-2</c:v>
                </c:pt>
                <c:pt idx="201">
                  <c:v>4.1638399999999999E-2</c:v>
                </c:pt>
                <c:pt idx="202">
                  <c:v>4.16546E-2</c:v>
                </c:pt>
                <c:pt idx="203">
                  <c:v>4.1677000000000006E-2</c:v>
                </c:pt>
                <c:pt idx="204">
                  <c:v>4.1736000000000002E-2</c:v>
                </c:pt>
                <c:pt idx="205">
                  <c:v>4.1772999999999998E-2</c:v>
                </c:pt>
                <c:pt idx="206">
                  <c:v>4.1839000000000001E-2</c:v>
                </c:pt>
                <c:pt idx="207">
                  <c:v>4.1816399999999997E-2</c:v>
                </c:pt>
                <c:pt idx="208">
                  <c:v>4.1819599999999998E-2</c:v>
                </c:pt>
                <c:pt idx="209">
                  <c:v>4.1840599999999999E-2</c:v>
                </c:pt>
                <c:pt idx="210">
                  <c:v>4.1806200000000002E-2</c:v>
                </c:pt>
                <c:pt idx="211">
                  <c:v>4.1831799999999995E-2</c:v>
                </c:pt>
                <c:pt idx="212">
                  <c:v>4.1830800000000001E-2</c:v>
                </c:pt>
                <c:pt idx="213">
                  <c:v>4.1846200000000007E-2</c:v>
                </c:pt>
                <c:pt idx="214">
                  <c:v>4.1857799999999994E-2</c:v>
                </c:pt>
                <c:pt idx="215">
                  <c:v>4.1997199999999998E-2</c:v>
                </c:pt>
                <c:pt idx="216">
                  <c:v>4.1999599999999991E-2</c:v>
                </c:pt>
                <c:pt idx="217">
                  <c:v>4.2020800000000004E-2</c:v>
                </c:pt>
                <c:pt idx="218">
                  <c:v>4.2038800000000001E-2</c:v>
                </c:pt>
                <c:pt idx="219">
                  <c:v>4.2092200000000003E-2</c:v>
                </c:pt>
                <c:pt idx="220">
                  <c:v>4.2083200000000001E-2</c:v>
                </c:pt>
                <c:pt idx="221">
                  <c:v>4.20916E-2</c:v>
                </c:pt>
                <c:pt idx="222">
                  <c:v>4.2131399999999999E-2</c:v>
                </c:pt>
                <c:pt idx="223">
                  <c:v>4.2165599999999998E-2</c:v>
                </c:pt>
                <c:pt idx="224">
                  <c:v>4.22026E-2</c:v>
                </c:pt>
                <c:pt idx="225">
                  <c:v>4.2202200000000002E-2</c:v>
                </c:pt>
                <c:pt idx="226">
                  <c:v>4.2187799999999998E-2</c:v>
                </c:pt>
                <c:pt idx="227">
                  <c:v>4.2210799999999993E-2</c:v>
                </c:pt>
                <c:pt idx="228">
                  <c:v>4.2257000000000003E-2</c:v>
                </c:pt>
                <c:pt idx="229">
                  <c:v>4.2339200000000007E-2</c:v>
                </c:pt>
                <c:pt idx="230">
                  <c:v>4.2349600000000001E-2</c:v>
                </c:pt>
                <c:pt idx="231">
                  <c:v>4.2344399999999997E-2</c:v>
                </c:pt>
                <c:pt idx="232">
                  <c:v>4.2359800000000003E-2</c:v>
                </c:pt>
                <c:pt idx="233">
                  <c:v>4.2407199999999999E-2</c:v>
                </c:pt>
                <c:pt idx="234">
                  <c:v>4.2408399999999999E-2</c:v>
                </c:pt>
                <c:pt idx="235">
                  <c:v>4.2394399999999999E-2</c:v>
                </c:pt>
                <c:pt idx="236">
                  <c:v>4.2362200000000003E-2</c:v>
                </c:pt>
                <c:pt idx="237">
                  <c:v>4.2399599999999996E-2</c:v>
                </c:pt>
                <c:pt idx="238">
                  <c:v>4.2384199999999997E-2</c:v>
                </c:pt>
                <c:pt idx="239">
                  <c:v>4.2329400000000003E-2</c:v>
                </c:pt>
                <c:pt idx="240">
                  <c:v>4.2272799999999999E-2</c:v>
                </c:pt>
                <c:pt idx="241">
                  <c:v>4.2243799999999998E-2</c:v>
                </c:pt>
                <c:pt idx="242">
                  <c:v>4.2213800000000003E-2</c:v>
                </c:pt>
                <c:pt idx="243">
                  <c:v>4.2222399999999993E-2</c:v>
                </c:pt>
                <c:pt idx="244">
                  <c:v>4.2215000000000003E-2</c:v>
                </c:pt>
                <c:pt idx="245">
                  <c:v>4.21968E-2</c:v>
                </c:pt>
                <c:pt idx="246">
                  <c:v>4.2174200000000002E-2</c:v>
                </c:pt>
                <c:pt idx="247">
                  <c:v>4.2169999999999999E-2</c:v>
                </c:pt>
                <c:pt idx="248">
                  <c:v>4.2195999999999997E-2</c:v>
                </c:pt>
                <c:pt idx="249">
                  <c:v>4.2178199999999999E-2</c:v>
                </c:pt>
              </c:numCache>
            </c:numRef>
          </c:val>
          <c:smooth val="0"/>
          <c:extLst>
            <c:ext xmlns:c16="http://schemas.microsoft.com/office/drawing/2014/chart" uri="{C3380CC4-5D6E-409C-BE32-E72D297353CC}">
              <c16:uniqueId val="{00000002-A7A2-482A-BFE7-B65B97A07B56}"/>
            </c:ext>
          </c:extLst>
        </c:ser>
        <c:ser>
          <c:idx val="3"/>
          <c:order val="3"/>
          <c:tx>
            <c:strRef>
              <c:f>'K3.2 Dôchodkové sporenie'!$L$148</c:f>
              <c:strCache>
                <c:ptCount val="1"/>
                <c:pt idx="0">
                  <c:v>Indexové d.f.</c:v>
                </c:pt>
              </c:strCache>
            </c:strRef>
          </c:tx>
          <c:spPr>
            <a:ln>
              <a:solidFill>
                <a:srgbClr val="B7194B"/>
              </a:solidFill>
            </a:ln>
          </c:spPr>
          <c:marker>
            <c:symbol val="none"/>
          </c:marker>
          <c:cat>
            <c:numRef>
              <c:f>'K3.2 Dôchodkové sporenie'!$H$149:$H$398</c:f>
              <c:numCache>
                <c:formatCode>dd"."mm"."yyyy</c:formatCode>
                <c:ptCount val="250"/>
                <c:pt idx="0">
                  <c:v>44564</c:v>
                </c:pt>
                <c:pt idx="1">
                  <c:v>44565</c:v>
                </c:pt>
                <c:pt idx="2">
                  <c:v>44566</c:v>
                </c:pt>
                <c:pt idx="3">
                  <c:v>44568</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44748</c:v>
                </c:pt>
                <c:pt idx="129">
                  <c:v>44749</c:v>
                </c:pt>
                <c:pt idx="130">
                  <c:v>44750</c:v>
                </c:pt>
                <c:pt idx="131">
                  <c:v>44753</c:v>
                </c:pt>
                <c:pt idx="132">
                  <c:v>44754</c:v>
                </c:pt>
                <c:pt idx="133">
                  <c:v>44755</c:v>
                </c:pt>
                <c:pt idx="134">
                  <c:v>44756</c:v>
                </c:pt>
                <c:pt idx="135">
                  <c:v>44757</c:v>
                </c:pt>
                <c:pt idx="136">
                  <c:v>44760</c:v>
                </c:pt>
                <c:pt idx="137">
                  <c:v>44761</c:v>
                </c:pt>
                <c:pt idx="138">
                  <c:v>44762</c:v>
                </c:pt>
                <c:pt idx="139">
                  <c:v>44763</c:v>
                </c:pt>
                <c:pt idx="140">
                  <c:v>44764</c:v>
                </c:pt>
                <c:pt idx="141">
                  <c:v>44767</c:v>
                </c:pt>
                <c:pt idx="142">
                  <c:v>44768</c:v>
                </c:pt>
                <c:pt idx="143">
                  <c:v>44769</c:v>
                </c:pt>
                <c:pt idx="144">
                  <c:v>44770</c:v>
                </c:pt>
                <c:pt idx="145">
                  <c:v>44771</c:v>
                </c:pt>
                <c:pt idx="146">
                  <c:v>44774</c:v>
                </c:pt>
                <c:pt idx="147">
                  <c:v>44775</c:v>
                </c:pt>
                <c:pt idx="148">
                  <c:v>44776</c:v>
                </c:pt>
                <c:pt idx="149">
                  <c:v>44777</c:v>
                </c:pt>
                <c:pt idx="150">
                  <c:v>44778</c:v>
                </c:pt>
                <c:pt idx="151">
                  <c:v>44781</c:v>
                </c:pt>
                <c:pt idx="152">
                  <c:v>44782</c:v>
                </c:pt>
                <c:pt idx="153">
                  <c:v>44783</c:v>
                </c:pt>
                <c:pt idx="154">
                  <c:v>44784</c:v>
                </c:pt>
                <c:pt idx="155">
                  <c:v>44785</c:v>
                </c:pt>
                <c:pt idx="156">
                  <c:v>44788</c:v>
                </c:pt>
                <c:pt idx="157">
                  <c:v>44789</c:v>
                </c:pt>
                <c:pt idx="158">
                  <c:v>44790</c:v>
                </c:pt>
                <c:pt idx="159">
                  <c:v>44791</c:v>
                </c:pt>
                <c:pt idx="160">
                  <c:v>44792</c:v>
                </c:pt>
                <c:pt idx="161">
                  <c:v>44795</c:v>
                </c:pt>
                <c:pt idx="162">
                  <c:v>44796</c:v>
                </c:pt>
                <c:pt idx="163">
                  <c:v>44797</c:v>
                </c:pt>
                <c:pt idx="164">
                  <c:v>44798</c:v>
                </c:pt>
                <c:pt idx="165">
                  <c:v>44799</c:v>
                </c:pt>
                <c:pt idx="166">
                  <c:v>44803</c:v>
                </c:pt>
                <c:pt idx="167">
                  <c:v>44804</c:v>
                </c:pt>
                <c:pt idx="168">
                  <c:v>44806</c:v>
                </c:pt>
                <c:pt idx="169">
                  <c:v>44809</c:v>
                </c:pt>
                <c:pt idx="170">
                  <c:v>44810</c:v>
                </c:pt>
                <c:pt idx="171">
                  <c:v>44811</c:v>
                </c:pt>
                <c:pt idx="172">
                  <c:v>44812</c:v>
                </c:pt>
                <c:pt idx="173">
                  <c:v>44813</c:v>
                </c:pt>
                <c:pt idx="174">
                  <c:v>44816</c:v>
                </c:pt>
                <c:pt idx="175">
                  <c:v>44817</c:v>
                </c:pt>
                <c:pt idx="176">
                  <c:v>44818</c:v>
                </c:pt>
                <c:pt idx="177">
                  <c:v>44820</c:v>
                </c:pt>
                <c:pt idx="178">
                  <c:v>44823</c:v>
                </c:pt>
                <c:pt idx="179">
                  <c:v>44824</c:v>
                </c:pt>
                <c:pt idx="180">
                  <c:v>44825</c:v>
                </c:pt>
                <c:pt idx="181">
                  <c:v>44826</c:v>
                </c:pt>
                <c:pt idx="182">
                  <c:v>44827</c:v>
                </c:pt>
                <c:pt idx="183">
                  <c:v>44830</c:v>
                </c:pt>
                <c:pt idx="184">
                  <c:v>44831</c:v>
                </c:pt>
                <c:pt idx="185">
                  <c:v>44832</c:v>
                </c:pt>
                <c:pt idx="186">
                  <c:v>44833</c:v>
                </c:pt>
                <c:pt idx="187">
                  <c:v>44834</c:v>
                </c:pt>
                <c:pt idx="188">
                  <c:v>44837</c:v>
                </c:pt>
                <c:pt idx="189">
                  <c:v>44838</c:v>
                </c:pt>
                <c:pt idx="190">
                  <c:v>44839</c:v>
                </c:pt>
                <c:pt idx="191">
                  <c:v>44840</c:v>
                </c:pt>
                <c:pt idx="192">
                  <c:v>44841</c:v>
                </c:pt>
                <c:pt idx="193">
                  <c:v>44844</c:v>
                </c:pt>
                <c:pt idx="194">
                  <c:v>44845</c:v>
                </c:pt>
                <c:pt idx="195">
                  <c:v>44846</c:v>
                </c:pt>
                <c:pt idx="196">
                  <c:v>44847</c:v>
                </c:pt>
                <c:pt idx="197">
                  <c:v>44848</c:v>
                </c:pt>
                <c:pt idx="198">
                  <c:v>44851</c:v>
                </c:pt>
                <c:pt idx="199">
                  <c:v>44852</c:v>
                </c:pt>
                <c:pt idx="200">
                  <c:v>44853</c:v>
                </c:pt>
                <c:pt idx="201">
                  <c:v>44854</c:v>
                </c:pt>
                <c:pt idx="202">
                  <c:v>44855</c:v>
                </c:pt>
                <c:pt idx="203">
                  <c:v>44858</c:v>
                </c:pt>
                <c:pt idx="204">
                  <c:v>44859</c:v>
                </c:pt>
                <c:pt idx="205">
                  <c:v>44860</c:v>
                </c:pt>
                <c:pt idx="206">
                  <c:v>44861</c:v>
                </c:pt>
                <c:pt idx="207">
                  <c:v>44862</c:v>
                </c:pt>
                <c:pt idx="208">
                  <c:v>44865</c:v>
                </c:pt>
                <c:pt idx="209">
                  <c:v>44867</c:v>
                </c:pt>
                <c:pt idx="210">
                  <c:v>44868</c:v>
                </c:pt>
                <c:pt idx="211">
                  <c:v>44869</c:v>
                </c:pt>
                <c:pt idx="212">
                  <c:v>44872</c:v>
                </c:pt>
                <c:pt idx="213">
                  <c:v>44873</c:v>
                </c:pt>
                <c:pt idx="214">
                  <c:v>44874</c:v>
                </c:pt>
                <c:pt idx="215">
                  <c:v>44875</c:v>
                </c:pt>
                <c:pt idx="216">
                  <c:v>44876</c:v>
                </c:pt>
                <c:pt idx="217">
                  <c:v>44879</c:v>
                </c:pt>
                <c:pt idx="218">
                  <c:v>44880</c:v>
                </c:pt>
                <c:pt idx="219">
                  <c:v>44881</c:v>
                </c:pt>
                <c:pt idx="220">
                  <c:v>44883</c:v>
                </c:pt>
                <c:pt idx="221">
                  <c:v>44886</c:v>
                </c:pt>
                <c:pt idx="222">
                  <c:v>44887</c:v>
                </c:pt>
                <c:pt idx="223">
                  <c:v>44888</c:v>
                </c:pt>
                <c:pt idx="224">
                  <c:v>44889</c:v>
                </c:pt>
                <c:pt idx="225">
                  <c:v>44890</c:v>
                </c:pt>
                <c:pt idx="226">
                  <c:v>44893</c:v>
                </c:pt>
                <c:pt idx="227">
                  <c:v>44894</c:v>
                </c:pt>
                <c:pt idx="228">
                  <c:v>44895</c:v>
                </c:pt>
                <c:pt idx="229">
                  <c:v>44896</c:v>
                </c:pt>
                <c:pt idx="230">
                  <c:v>44897</c:v>
                </c:pt>
                <c:pt idx="231">
                  <c:v>44900</c:v>
                </c:pt>
                <c:pt idx="232">
                  <c:v>44901</c:v>
                </c:pt>
                <c:pt idx="233">
                  <c:v>44902</c:v>
                </c:pt>
                <c:pt idx="234">
                  <c:v>44903</c:v>
                </c:pt>
                <c:pt idx="235">
                  <c:v>44904</c:v>
                </c:pt>
                <c:pt idx="236">
                  <c:v>44907</c:v>
                </c:pt>
                <c:pt idx="237">
                  <c:v>44908</c:v>
                </c:pt>
                <c:pt idx="238">
                  <c:v>44909</c:v>
                </c:pt>
                <c:pt idx="239">
                  <c:v>44910</c:v>
                </c:pt>
                <c:pt idx="240">
                  <c:v>44911</c:v>
                </c:pt>
                <c:pt idx="241">
                  <c:v>44914</c:v>
                </c:pt>
                <c:pt idx="242">
                  <c:v>44915</c:v>
                </c:pt>
                <c:pt idx="243">
                  <c:v>44916</c:v>
                </c:pt>
                <c:pt idx="244">
                  <c:v>44917</c:v>
                </c:pt>
                <c:pt idx="245">
                  <c:v>44918</c:v>
                </c:pt>
                <c:pt idx="246">
                  <c:v>44922</c:v>
                </c:pt>
                <c:pt idx="247">
                  <c:v>44923</c:v>
                </c:pt>
                <c:pt idx="248">
                  <c:v>44924</c:v>
                </c:pt>
                <c:pt idx="249">
                  <c:v>44925</c:v>
                </c:pt>
              </c:numCache>
            </c:numRef>
          </c:cat>
          <c:val>
            <c:numRef>
              <c:f>'K3.2 Dôchodkové sporenie'!$L$149:$L$398</c:f>
              <c:numCache>
                <c:formatCode>General</c:formatCode>
                <c:ptCount val="250"/>
                <c:pt idx="0" formatCode="0.000000">
                  <c:v>9.1495750000000001E-2</c:v>
                </c:pt>
                <c:pt idx="1">
                  <c:v>9.2014499999999999E-2</c:v>
                </c:pt>
                <c:pt idx="2">
                  <c:v>9.1718999999999995E-2</c:v>
                </c:pt>
                <c:pt idx="3">
                  <c:v>8.9732499999999993E-2</c:v>
                </c:pt>
                <c:pt idx="4">
                  <c:v>8.8542999999999997E-2</c:v>
                </c:pt>
                <c:pt idx="5">
                  <c:v>8.960375000000001E-2</c:v>
                </c:pt>
                <c:pt idx="6">
                  <c:v>8.9965000000000003E-2</c:v>
                </c:pt>
                <c:pt idx="7">
                  <c:v>8.9709749999999991E-2</c:v>
                </c:pt>
                <c:pt idx="8">
                  <c:v>8.8575250000000008E-2</c:v>
                </c:pt>
                <c:pt idx="9">
                  <c:v>8.9279000000000011E-2</c:v>
                </c:pt>
                <c:pt idx="10">
                  <c:v>8.8299249999999996E-2</c:v>
                </c:pt>
                <c:pt idx="11">
                  <c:v>8.7903750000000003E-2</c:v>
                </c:pt>
                <c:pt idx="12">
                  <c:v>8.857124999999999E-2</c:v>
                </c:pt>
                <c:pt idx="13">
                  <c:v>8.6569000000000007E-2</c:v>
                </c:pt>
                <c:pt idx="14">
                  <c:v>8.3191000000000001E-2</c:v>
                </c:pt>
                <c:pt idx="15">
                  <c:v>8.3993250000000005E-2</c:v>
                </c:pt>
                <c:pt idx="16">
                  <c:v>8.5648500000000016E-2</c:v>
                </c:pt>
                <c:pt idx="17">
                  <c:v>8.6189749999999996E-2</c:v>
                </c:pt>
                <c:pt idx="18">
                  <c:v>8.5186249999999991E-2</c:v>
                </c:pt>
                <c:pt idx="19">
                  <c:v>8.6633750000000009E-2</c:v>
                </c:pt>
                <c:pt idx="20">
                  <c:v>8.736025E-2</c:v>
                </c:pt>
                <c:pt idx="21">
                  <c:v>8.764725000000001E-2</c:v>
                </c:pt>
                <c:pt idx="22">
                  <c:v>8.6162249999999996E-2</c:v>
                </c:pt>
                <c:pt idx="23">
                  <c:v>8.5317000000000004E-2</c:v>
                </c:pt>
                <c:pt idx="24">
                  <c:v>8.5768000000000011E-2</c:v>
                </c:pt>
                <c:pt idx="25">
                  <c:v>8.6180000000000007E-2</c:v>
                </c:pt>
                <c:pt idx="26">
                  <c:v>8.7364999999999998E-2</c:v>
                </c:pt>
                <c:pt idx="27">
                  <c:v>8.6888500000000007E-2</c:v>
                </c:pt>
                <c:pt idx="28">
                  <c:v>8.6233749999999998E-2</c:v>
                </c:pt>
                <c:pt idx="29">
                  <c:v>8.5490499999999997E-2</c:v>
                </c:pt>
                <c:pt idx="30">
                  <c:v>8.6171750000000005E-2</c:v>
                </c:pt>
                <c:pt idx="31">
                  <c:v>8.5779000000000008E-2</c:v>
                </c:pt>
                <c:pt idx="32">
                  <c:v>8.539925000000001E-2</c:v>
                </c:pt>
                <c:pt idx="33">
                  <c:v>8.4490999999999997E-2</c:v>
                </c:pt>
                <c:pt idx="34">
                  <c:v>8.3565499999999987E-2</c:v>
                </c:pt>
                <c:pt idx="35">
                  <c:v>8.3689E-2</c:v>
                </c:pt>
                <c:pt idx="36">
                  <c:v>8.3275000000000002E-2</c:v>
                </c:pt>
                <c:pt idx="37">
                  <c:v>8.2134999999999986E-2</c:v>
                </c:pt>
                <c:pt idx="38">
                  <c:v>8.4706249999999997E-2</c:v>
                </c:pt>
                <c:pt idx="39">
                  <c:v>8.524625000000001E-2</c:v>
                </c:pt>
                <c:pt idx="40">
                  <c:v>8.458099999999999E-2</c:v>
                </c:pt>
                <c:pt idx="41">
                  <c:v>8.5695499999999994E-2</c:v>
                </c:pt>
                <c:pt idx="42">
                  <c:v>8.5306500000000007E-2</c:v>
                </c:pt>
                <c:pt idx="43">
                  <c:v>8.4516000000000008E-2</c:v>
                </c:pt>
                <c:pt idx="44">
                  <c:v>8.4125500000000006E-2</c:v>
                </c:pt>
                <c:pt idx="45">
                  <c:v>8.2467499999999999E-2</c:v>
                </c:pt>
                <c:pt idx="46">
                  <c:v>8.3581500000000003E-2</c:v>
                </c:pt>
                <c:pt idx="47">
                  <c:v>8.2898250000000007E-2</c:v>
                </c:pt>
                <c:pt idx="48">
                  <c:v>8.3949250000000003E-2</c:v>
                </c:pt>
                <c:pt idx="49">
                  <c:v>8.3022750000000006E-2</c:v>
                </c:pt>
                <c:pt idx="50">
                  <c:v>8.3855250000000006E-2</c:v>
                </c:pt>
                <c:pt idx="51">
                  <c:v>8.5401250000000012E-2</c:v>
                </c:pt>
                <c:pt idx="52">
                  <c:v>8.5655499999999996E-2</c:v>
                </c:pt>
                <c:pt idx="53">
                  <c:v>8.6961999999999998E-2</c:v>
                </c:pt>
                <c:pt idx="54">
                  <c:v>8.7351249999999991E-2</c:v>
                </c:pt>
                <c:pt idx="55">
                  <c:v>8.8382500000000003E-2</c:v>
                </c:pt>
                <c:pt idx="56">
                  <c:v>8.8052249999999999E-2</c:v>
                </c:pt>
                <c:pt idx="57">
                  <c:v>8.8056750000000003E-2</c:v>
                </c:pt>
                <c:pt idx="58">
                  <c:v>8.8531249999999992E-2</c:v>
                </c:pt>
                <c:pt idx="59">
                  <c:v>8.8724499999999998E-2</c:v>
                </c:pt>
                <c:pt idx="60">
                  <c:v>8.9368500000000003E-2</c:v>
                </c:pt>
                <c:pt idx="61">
                  <c:v>8.8982749999999999E-2</c:v>
                </c:pt>
                <c:pt idx="62">
                  <c:v>8.889975E-2</c:v>
                </c:pt>
                <c:pt idx="63">
                  <c:v>8.8425250000000011E-2</c:v>
                </c:pt>
                <c:pt idx="64">
                  <c:v>8.9441500000000007E-2</c:v>
                </c:pt>
                <c:pt idx="65">
                  <c:v>8.9679750000000003E-2</c:v>
                </c:pt>
                <c:pt idx="66">
                  <c:v>8.8107500000000005E-2</c:v>
                </c:pt>
                <c:pt idx="67">
                  <c:v>8.7989999999999999E-2</c:v>
                </c:pt>
                <c:pt idx="68">
                  <c:v>8.9036999999999991E-2</c:v>
                </c:pt>
                <c:pt idx="69">
                  <c:v>8.797350000000001E-2</c:v>
                </c:pt>
                <c:pt idx="70">
                  <c:v>8.8314500000000004E-2</c:v>
                </c:pt>
                <c:pt idx="71">
                  <c:v>8.7990750000000006E-2</c:v>
                </c:pt>
                <c:pt idx="72">
                  <c:v>8.8515750000000004E-2</c:v>
                </c:pt>
                <c:pt idx="73">
                  <c:v>8.8605249999999997E-2</c:v>
                </c:pt>
                <c:pt idx="74">
                  <c:v>8.8869249999999997E-2</c:v>
                </c:pt>
                <c:pt idx="75">
                  <c:v>8.8810249999999993E-2</c:v>
                </c:pt>
                <c:pt idx="76">
                  <c:v>8.6730250000000009E-2</c:v>
                </c:pt>
                <c:pt idx="77">
                  <c:v>8.5415749999999985E-2</c:v>
                </c:pt>
                <c:pt idx="78">
                  <c:v>8.5291499999999992E-2</c:v>
                </c:pt>
                <c:pt idx="79">
                  <c:v>8.6131750000000007E-2</c:v>
                </c:pt>
                <c:pt idx="80">
                  <c:v>8.6526500000000006E-2</c:v>
                </c:pt>
                <c:pt idx="81">
                  <c:v>8.6808499999999997E-2</c:v>
                </c:pt>
                <c:pt idx="82">
                  <c:v>8.5015250000000001E-2</c:v>
                </c:pt>
                <c:pt idx="83">
                  <c:v>8.6076000000000014E-2</c:v>
                </c:pt>
                <c:pt idx="84">
                  <c:v>8.5022249999999994E-2</c:v>
                </c:pt>
                <c:pt idx="85">
                  <c:v>8.5401500000000005E-2</c:v>
                </c:pt>
                <c:pt idx="86">
                  <c:v>8.394575E-2</c:v>
                </c:pt>
                <c:pt idx="87">
                  <c:v>8.1890750000000012E-2</c:v>
                </c:pt>
                <c:pt idx="88">
                  <c:v>8.1335499999999991E-2</c:v>
                </c:pt>
                <c:pt idx="89">
                  <c:v>8.2400499999999988E-2</c:v>
                </c:pt>
                <c:pt idx="90">
                  <c:v>8.1739000000000006E-2</c:v>
                </c:pt>
                <c:pt idx="91">
                  <c:v>8.3674999999999999E-2</c:v>
                </c:pt>
                <c:pt idx="92">
                  <c:v>8.3237999999999993E-2</c:v>
                </c:pt>
                <c:pt idx="93">
                  <c:v>8.3767750000000002E-2</c:v>
                </c:pt>
                <c:pt idx="94">
                  <c:v>8.2556999999999992E-2</c:v>
                </c:pt>
                <c:pt idx="95">
                  <c:v>8.1052999999999986E-2</c:v>
                </c:pt>
                <c:pt idx="96">
                  <c:v>8.082375E-2</c:v>
                </c:pt>
                <c:pt idx="97">
                  <c:v>8.1750749999999997E-2</c:v>
                </c:pt>
                <c:pt idx="98">
                  <c:v>7.9888749999999994E-2</c:v>
                </c:pt>
                <c:pt idx="99">
                  <c:v>8.1314999999999985E-2</c:v>
                </c:pt>
                <c:pt idx="100">
                  <c:v>8.255499999999999E-2</c:v>
                </c:pt>
                <c:pt idx="101">
                  <c:v>8.4074249999999989E-2</c:v>
                </c:pt>
                <c:pt idx="102">
                  <c:v>8.4583499999999992E-2</c:v>
                </c:pt>
                <c:pt idx="103">
                  <c:v>8.3816500000000002E-2</c:v>
                </c:pt>
                <c:pt idx="104">
                  <c:v>8.3665750000000011E-2</c:v>
                </c:pt>
                <c:pt idx="105">
                  <c:v>8.3825750000000004E-2</c:v>
                </c:pt>
                <c:pt idx="106">
                  <c:v>8.3629250000000002E-2</c:v>
                </c:pt>
                <c:pt idx="107">
                  <c:v>8.4371749999999995E-2</c:v>
                </c:pt>
                <c:pt idx="108">
                  <c:v>8.4153249999999999E-2</c:v>
                </c:pt>
                <c:pt idx="109">
                  <c:v>8.4184249999999988E-2</c:v>
                </c:pt>
                <c:pt idx="110">
                  <c:v>8.3424750000000006E-2</c:v>
                </c:pt>
                <c:pt idx="111">
                  <c:v>8.0952999999999997E-2</c:v>
                </c:pt>
                <c:pt idx="112">
                  <c:v>7.9111749999999995E-2</c:v>
                </c:pt>
                <c:pt idx="113">
                  <c:v>7.8501500000000002E-2</c:v>
                </c:pt>
                <c:pt idx="114">
                  <c:v>7.9080750000000005E-2</c:v>
                </c:pt>
                <c:pt idx="115">
                  <c:v>7.663375E-2</c:v>
                </c:pt>
                <c:pt idx="116">
                  <c:v>7.6689750000000001E-2</c:v>
                </c:pt>
                <c:pt idx="117">
                  <c:v>7.717475E-2</c:v>
                </c:pt>
                <c:pt idx="118">
                  <c:v>7.7912000000000009E-2</c:v>
                </c:pt>
                <c:pt idx="119">
                  <c:v>7.7829499999999996E-2</c:v>
                </c:pt>
                <c:pt idx="120">
                  <c:v>7.7863249999999995E-2</c:v>
                </c:pt>
                <c:pt idx="121">
                  <c:v>7.983925E-2</c:v>
                </c:pt>
                <c:pt idx="122">
                  <c:v>8.0059500000000006E-2</c:v>
                </c:pt>
                <c:pt idx="123">
                  <c:v>8.0021499999999995E-2</c:v>
                </c:pt>
                <c:pt idx="124">
                  <c:v>7.9430749999999994E-2</c:v>
                </c:pt>
                <c:pt idx="125">
                  <c:v>7.8560249999999998E-2</c:v>
                </c:pt>
                <c:pt idx="126">
                  <c:v>7.9042250000000008E-2</c:v>
                </c:pt>
                <c:pt idx="127">
                  <c:v>7.9390999999999989E-2</c:v>
                </c:pt>
                <c:pt idx="128">
                  <c:v>8.0772750000000004E-2</c:v>
                </c:pt>
                <c:pt idx="129">
                  <c:v>8.2371E-2</c:v>
                </c:pt>
                <c:pt idx="130">
                  <c:v>8.2711750000000001E-2</c:v>
                </c:pt>
                <c:pt idx="131">
                  <c:v>8.2437750000000004E-2</c:v>
                </c:pt>
                <c:pt idx="132">
                  <c:v>8.2620249999999992E-2</c:v>
                </c:pt>
                <c:pt idx="133">
                  <c:v>8.1328750000000005E-2</c:v>
                </c:pt>
                <c:pt idx="134">
                  <c:v>8.0594249999999992E-2</c:v>
                </c:pt>
                <c:pt idx="135">
                  <c:v>8.2088250000000001E-2</c:v>
                </c:pt>
                <c:pt idx="136">
                  <c:v>8.2396999999999998E-2</c:v>
                </c:pt>
                <c:pt idx="137">
                  <c:v>8.24405E-2</c:v>
                </c:pt>
                <c:pt idx="138">
                  <c:v>8.344E-2</c:v>
                </c:pt>
                <c:pt idx="139">
                  <c:v>8.3864500000000008E-2</c:v>
                </c:pt>
                <c:pt idx="140">
                  <c:v>8.3827249999999992E-2</c:v>
                </c:pt>
                <c:pt idx="141">
                  <c:v>8.3844749999999996E-2</c:v>
                </c:pt>
                <c:pt idx="142">
                  <c:v>8.3591750000000006E-2</c:v>
                </c:pt>
                <c:pt idx="143">
                  <c:v>8.4467500000000001E-2</c:v>
                </c:pt>
                <c:pt idx="144">
                  <c:v>8.5613250000000002E-2</c:v>
                </c:pt>
                <c:pt idx="145">
                  <c:v>8.6258749999999995E-2</c:v>
                </c:pt>
                <c:pt idx="146">
                  <c:v>8.6424999999999988E-2</c:v>
                </c:pt>
                <c:pt idx="147">
                  <c:v>8.6434500000000011E-2</c:v>
                </c:pt>
                <c:pt idx="148">
                  <c:v>8.7163500000000005E-2</c:v>
                </c:pt>
                <c:pt idx="149">
                  <c:v>8.6955000000000005E-2</c:v>
                </c:pt>
                <c:pt idx="150">
                  <c:v>8.6905249999999989E-2</c:v>
                </c:pt>
                <c:pt idx="151">
                  <c:v>8.7441249999999998E-2</c:v>
                </c:pt>
                <c:pt idx="152">
                  <c:v>8.6630000000000013E-2</c:v>
                </c:pt>
                <c:pt idx="153">
                  <c:v>8.7251999999999996E-2</c:v>
                </c:pt>
                <c:pt idx="154">
                  <c:v>8.7855249999999996E-2</c:v>
                </c:pt>
                <c:pt idx="155">
                  <c:v>8.8579999999999992E-2</c:v>
                </c:pt>
                <c:pt idx="156">
                  <c:v>8.9537999999999993E-2</c:v>
                </c:pt>
                <c:pt idx="157">
                  <c:v>9.0055750000000004E-2</c:v>
                </c:pt>
                <c:pt idx="158">
                  <c:v>8.9319499999999996E-2</c:v>
                </c:pt>
                <c:pt idx="159">
                  <c:v>8.9941999999999994E-2</c:v>
                </c:pt>
                <c:pt idx="160">
                  <c:v>8.9390999999999998E-2</c:v>
                </c:pt>
                <c:pt idx="161">
                  <c:v>8.88655E-2</c:v>
                </c:pt>
                <c:pt idx="162">
                  <c:v>8.81575E-2</c:v>
                </c:pt>
                <c:pt idx="163">
                  <c:v>8.8531749999999992E-2</c:v>
                </c:pt>
                <c:pt idx="164">
                  <c:v>8.8858250000000014E-2</c:v>
                </c:pt>
                <c:pt idx="165">
                  <c:v>8.7432499999999996E-2</c:v>
                </c:pt>
                <c:pt idx="166">
                  <c:v>8.523625E-2</c:v>
                </c:pt>
                <c:pt idx="167">
                  <c:v>8.4478750000000005E-2</c:v>
                </c:pt>
                <c:pt idx="168">
                  <c:v>8.4885249999999995E-2</c:v>
                </c:pt>
                <c:pt idx="169">
                  <c:v>8.4579000000000001E-2</c:v>
                </c:pt>
                <c:pt idx="170">
                  <c:v>8.428250000000001E-2</c:v>
                </c:pt>
                <c:pt idx="171">
                  <c:v>8.410875000000001E-2</c:v>
                </c:pt>
                <c:pt idx="172">
                  <c:v>8.5223999999999994E-2</c:v>
                </c:pt>
                <c:pt idx="173">
                  <c:v>8.5952749999999994E-2</c:v>
                </c:pt>
                <c:pt idx="174">
                  <c:v>8.6480000000000001E-2</c:v>
                </c:pt>
                <c:pt idx="175">
                  <c:v>8.4923249999999992E-2</c:v>
                </c:pt>
                <c:pt idx="176">
                  <c:v>8.4354999999999999E-2</c:v>
                </c:pt>
                <c:pt idx="177">
                  <c:v>8.2345999999999989E-2</c:v>
                </c:pt>
                <c:pt idx="178">
                  <c:v>8.2565500000000014E-2</c:v>
                </c:pt>
                <c:pt idx="179">
                  <c:v>8.2432500000000006E-2</c:v>
                </c:pt>
                <c:pt idx="180">
                  <c:v>8.3294750000000001E-2</c:v>
                </c:pt>
                <c:pt idx="181">
                  <c:v>8.1576250000000003E-2</c:v>
                </c:pt>
                <c:pt idx="182">
                  <c:v>8.0760999999999999E-2</c:v>
                </c:pt>
                <c:pt idx="183">
                  <c:v>8.1119499999999997E-2</c:v>
                </c:pt>
                <c:pt idx="184">
                  <c:v>8.0745249999999991E-2</c:v>
                </c:pt>
                <c:pt idx="185">
                  <c:v>8.1093749999999992E-2</c:v>
                </c:pt>
                <c:pt idx="186">
                  <c:v>7.9192749999999992E-2</c:v>
                </c:pt>
                <c:pt idx="187">
                  <c:v>7.9599749999999997E-2</c:v>
                </c:pt>
                <c:pt idx="188">
                  <c:v>7.9640749999999996E-2</c:v>
                </c:pt>
                <c:pt idx="189">
                  <c:v>8.133449999999999E-2</c:v>
                </c:pt>
                <c:pt idx="190">
                  <c:v>8.1144250000000001E-2</c:v>
                </c:pt>
                <c:pt idx="191">
                  <c:v>8.1807999999999992E-2</c:v>
                </c:pt>
                <c:pt idx="192">
                  <c:v>8.0179750000000008E-2</c:v>
                </c:pt>
                <c:pt idx="193">
                  <c:v>7.9758749999999989E-2</c:v>
                </c:pt>
                <c:pt idx="194">
                  <c:v>7.9266000000000003E-2</c:v>
                </c:pt>
                <c:pt idx="195">
                  <c:v>7.8995750000000003E-2</c:v>
                </c:pt>
                <c:pt idx="196">
                  <c:v>7.9170500000000005E-2</c:v>
                </c:pt>
                <c:pt idx="197">
                  <c:v>7.9219250000000005E-2</c:v>
                </c:pt>
                <c:pt idx="198">
                  <c:v>8.0074499999999993E-2</c:v>
                </c:pt>
                <c:pt idx="199">
                  <c:v>8.0259749999999991E-2</c:v>
                </c:pt>
                <c:pt idx="200">
                  <c:v>8.042500000000001E-2</c:v>
                </c:pt>
                <c:pt idx="201">
                  <c:v>8.0616999999999994E-2</c:v>
                </c:pt>
                <c:pt idx="202">
                  <c:v>8.0281500000000006E-2</c:v>
                </c:pt>
                <c:pt idx="203">
                  <c:v>8.1145999999999996E-2</c:v>
                </c:pt>
                <c:pt idx="204">
                  <c:v>8.1992000000000009E-2</c:v>
                </c:pt>
                <c:pt idx="205">
                  <c:v>8.2077499999999998E-2</c:v>
                </c:pt>
                <c:pt idx="206">
                  <c:v>8.2049750000000005E-2</c:v>
                </c:pt>
                <c:pt idx="207">
                  <c:v>8.2503249999999986E-2</c:v>
                </c:pt>
                <c:pt idx="208">
                  <c:v>8.3225500000000008E-2</c:v>
                </c:pt>
                <c:pt idx="209">
                  <c:v>8.2633499999999999E-2</c:v>
                </c:pt>
                <c:pt idx="210">
                  <c:v>8.177775000000001E-2</c:v>
                </c:pt>
                <c:pt idx="211">
                  <c:v>8.1135249999999992E-2</c:v>
                </c:pt>
                <c:pt idx="212">
                  <c:v>8.1536749999999991E-2</c:v>
                </c:pt>
                <c:pt idx="213">
                  <c:v>8.2331000000000015E-2</c:v>
                </c:pt>
                <c:pt idx="214">
                  <c:v>8.1367250000000002E-2</c:v>
                </c:pt>
                <c:pt idx="215">
                  <c:v>8.3464499999999997E-2</c:v>
                </c:pt>
                <c:pt idx="216">
                  <c:v>8.3336499999999994E-2</c:v>
                </c:pt>
                <c:pt idx="217">
                  <c:v>8.3559999999999995E-2</c:v>
                </c:pt>
                <c:pt idx="218">
                  <c:v>8.3968749999999981E-2</c:v>
                </c:pt>
                <c:pt idx="219">
                  <c:v>8.2858999999999988E-2</c:v>
                </c:pt>
                <c:pt idx="220">
                  <c:v>8.2994750000000006E-2</c:v>
                </c:pt>
                <c:pt idx="221">
                  <c:v>8.3251500000000006E-2</c:v>
                </c:pt>
                <c:pt idx="222">
                  <c:v>8.3784250000000005E-2</c:v>
                </c:pt>
                <c:pt idx="223">
                  <c:v>8.4041499999999991E-2</c:v>
                </c:pt>
                <c:pt idx="224">
                  <c:v>8.4298999999999999E-2</c:v>
                </c:pt>
                <c:pt idx="225">
                  <c:v>8.4104999999999999E-2</c:v>
                </c:pt>
                <c:pt idx="226">
                  <c:v>8.3495750000000007E-2</c:v>
                </c:pt>
                <c:pt idx="227">
                  <c:v>8.3049499999999998E-2</c:v>
                </c:pt>
                <c:pt idx="228">
                  <c:v>8.3660250000000019E-2</c:v>
                </c:pt>
                <c:pt idx="229">
                  <c:v>8.4539500000000004E-2</c:v>
                </c:pt>
                <c:pt idx="230">
                  <c:v>8.4137000000000003E-2</c:v>
                </c:pt>
                <c:pt idx="231">
                  <c:v>8.3368499999999998E-2</c:v>
                </c:pt>
                <c:pt idx="232">
                  <c:v>8.225650000000001E-2</c:v>
                </c:pt>
                <c:pt idx="233">
                  <c:v>8.1797750000000002E-2</c:v>
                </c:pt>
                <c:pt idx="234">
                  <c:v>8.1915749999999996E-2</c:v>
                </c:pt>
                <c:pt idx="235">
                  <c:v>8.2311250000000002E-2</c:v>
                </c:pt>
                <c:pt idx="236">
                  <c:v>8.2010250000000007E-2</c:v>
                </c:pt>
                <c:pt idx="237">
                  <c:v>8.3219000000000001E-2</c:v>
                </c:pt>
                <c:pt idx="238">
                  <c:v>8.3005000000000009E-2</c:v>
                </c:pt>
                <c:pt idx="239">
                  <c:v>8.0221500000000001E-2</c:v>
                </c:pt>
                <c:pt idx="240">
                  <c:v>7.9507500000000009E-2</c:v>
                </c:pt>
                <c:pt idx="241">
                  <c:v>7.9151000000000013E-2</c:v>
                </c:pt>
                <c:pt idx="242">
                  <c:v>7.8898250000000003E-2</c:v>
                </c:pt>
                <c:pt idx="243">
                  <c:v>8.0332500000000001E-2</c:v>
                </c:pt>
                <c:pt idx="244">
                  <c:v>7.9128249999999997E-2</c:v>
                </c:pt>
                <c:pt idx="245">
                  <c:v>7.9306750000000009E-2</c:v>
                </c:pt>
                <c:pt idx="246">
                  <c:v>7.9288750000000005E-2</c:v>
                </c:pt>
                <c:pt idx="247">
                  <c:v>7.8864249999999997E-2</c:v>
                </c:pt>
                <c:pt idx="248">
                  <c:v>7.9518000000000005E-2</c:v>
                </c:pt>
                <c:pt idx="249">
                  <c:v>7.8921249999999998E-2</c:v>
                </c:pt>
              </c:numCache>
            </c:numRef>
          </c:val>
          <c:smooth val="0"/>
          <c:extLst>
            <c:ext xmlns:c16="http://schemas.microsoft.com/office/drawing/2014/chart" uri="{C3380CC4-5D6E-409C-BE32-E72D297353CC}">
              <c16:uniqueId val="{00000003-A7A2-482A-BFE7-B65B97A07B56}"/>
            </c:ext>
          </c:extLst>
        </c:ser>
        <c:dLbls>
          <c:showLegendKey val="0"/>
          <c:showVal val="0"/>
          <c:showCatName val="0"/>
          <c:showSerName val="0"/>
          <c:showPercent val="0"/>
          <c:showBubbleSize val="0"/>
        </c:dLbls>
        <c:smooth val="0"/>
        <c:axId val="178508744"/>
        <c:axId val="122779008"/>
      </c:lineChart>
      <c:dateAx>
        <c:axId val="178508744"/>
        <c:scaling>
          <c:orientation val="minMax"/>
          <c:min val="44565"/>
        </c:scaling>
        <c:delete val="0"/>
        <c:axPos val="b"/>
        <c:numFmt formatCode="mm\/yyyy" sourceLinked="0"/>
        <c:majorTickMark val="out"/>
        <c:minorTickMark val="in"/>
        <c:tickLblPos val="low"/>
        <c:spPr>
          <a:ln/>
        </c:spPr>
        <c:txPr>
          <a:bodyPr rot="-1680000" anchor="ctr" anchorCtr="1"/>
          <a:lstStyle/>
          <a:p>
            <a:pPr>
              <a:defRPr/>
            </a:pPr>
            <a:endParaRPr lang="sk-SK"/>
          </a:p>
        </c:txPr>
        <c:crossAx val="122779008"/>
        <c:crosses val="autoZero"/>
        <c:auto val="1"/>
        <c:lblOffset val="100"/>
        <c:baseTimeUnit val="days"/>
        <c:majorUnit val="1"/>
        <c:majorTimeUnit val="months"/>
      </c:dateAx>
      <c:valAx>
        <c:axId val="122779008"/>
        <c:scaling>
          <c:orientation val="minMax"/>
          <c:max val="9.2000000000000026E-2"/>
          <c:min val="4.0000000000000008E-2"/>
        </c:scaling>
        <c:delete val="0"/>
        <c:axPos val="l"/>
        <c:majorGridlines>
          <c:spPr>
            <a:ln>
              <a:solidFill>
                <a:schemeClr val="bg1">
                  <a:lumMod val="50000"/>
                </a:schemeClr>
              </a:solidFill>
            </a:ln>
          </c:spPr>
        </c:majorGridlines>
        <c:title>
          <c:tx>
            <c:rich>
              <a:bodyPr rot="-5400000" vert="horz"/>
              <a:lstStyle/>
              <a:p>
                <a:pPr>
                  <a:defRPr/>
                </a:pPr>
                <a:r>
                  <a:rPr lang="sk-SK"/>
                  <a:t>Aktuálna hodnota dôchodkovej jednotky v </a:t>
                </a:r>
                <a:r>
                  <a:rPr lang="sk-SK" baseline="0"/>
                  <a:t> €</a:t>
                </a:r>
                <a:endParaRPr lang="sk-SK"/>
              </a:p>
            </c:rich>
          </c:tx>
          <c:layout>
            <c:manualLayout>
              <c:xMode val="edge"/>
              <c:yMode val="edge"/>
              <c:x val="1.8032868098810783E-2"/>
              <c:y val="0.22028471110941253"/>
            </c:manualLayout>
          </c:layout>
          <c:overlay val="0"/>
          <c:spPr>
            <a:ln w="19050"/>
          </c:spPr>
        </c:title>
        <c:numFmt formatCode="0.000" sourceLinked="0"/>
        <c:majorTickMark val="out"/>
        <c:minorTickMark val="none"/>
        <c:tickLblPos val="nextTo"/>
        <c:spPr>
          <a:noFill/>
          <a:ln w="6350" cap="flat" cmpd="sng" algn="ctr">
            <a:solidFill>
              <a:schemeClr val="dk1"/>
            </a:solidFill>
            <a:prstDash val="solid"/>
            <a:miter lim="800000"/>
          </a:ln>
          <a:effectLst/>
        </c:spPr>
        <c:txPr>
          <a:bodyPr/>
          <a:lstStyle/>
          <a:p>
            <a:pPr>
              <a:defRPr>
                <a:solidFill>
                  <a:schemeClr val="tx1">
                    <a:lumMod val="75000"/>
                    <a:lumOff val="25000"/>
                  </a:schemeClr>
                </a:solidFill>
                <a:latin typeface="Arial Narrow" panose="020B0606020202030204" pitchFamily="34" charset="0"/>
                <a:ea typeface="+mn-ea"/>
                <a:cs typeface="+mn-cs"/>
              </a:defRPr>
            </a:pPr>
            <a:endParaRPr lang="sk-SK"/>
          </a:p>
        </c:txPr>
        <c:crossAx val="178508744"/>
        <c:crosses val="autoZero"/>
        <c:crossBetween val="between"/>
        <c:majorUnit val="2.0000000000000005E-3"/>
      </c:valAx>
    </c:plotArea>
    <c:legend>
      <c:legendPos val="b"/>
      <c:overlay val="0"/>
      <c:txPr>
        <a:bodyPr/>
        <a:lstStyle/>
        <a:p>
          <a:pPr>
            <a:defRPr sz="1000"/>
          </a:pPr>
          <a:endParaRPr lang="sk-SK"/>
        </a:p>
      </c:txPr>
    </c:legend>
    <c:plotVisOnly val="1"/>
    <c:dispBlanksAs val="gap"/>
    <c:showDLblsOverMax val="0"/>
  </c:chart>
  <c:spPr>
    <a:ln>
      <a:noFill/>
    </a:ln>
  </c:spPr>
  <c:txPr>
    <a:bodyPr/>
    <a:lstStyle/>
    <a:p>
      <a:pPr>
        <a:defRPr>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257808398950133"/>
          <c:y val="0.11815365983375528"/>
          <c:w val="0.44706627296587925"/>
          <c:h val="0.81428716553360247"/>
        </c:manualLayout>
      </c:layout>
      <c:pieChart>
        <c:varyColors val="1"/>
        <c:ser>
          <c:idx val="0"/>
          <c:order val="0"/>
          <c:dPt>
            <c:idx val="0"/>
            <c:bubble3D val="0"/>
            <c:spPr>
              <a:solidFill>
                <a:srgbClr val="B7194B"/>
              </a:solidFill>
            </c:spPr>
            <c:extLst>
              <c:ext xmlns:c16="http://schemas.microsoft.com/office/drawing/2014/chart" uri="{C3380CC4-5D6E-409C-BE32-E72D297353CC}">
                <c16:uniqueId val="{00000001-9C69-485C-962A-020D9F53BEF3}"/>
              </c:ext>
            </c:extLst>
          </c:dPt>
          <c:dPt>
            <c:idx val="1"/>
            <c:bubble3D val="0"/>
            <c:spPr>
              <a:solidFill>
                <a:srgbClr val="FAACBF"/>
              </a:solidFill>
            </c:spPr>
            <c:extLst>
              <c:ext xmlns:c16="http://schemas.microsoft.com/office/drawing/2014/chart" uri="{C3380CC4-5D6E-409C-BE32-E72D297353CC}">
                <c16:uniqueId val="{00000003-9C69-485C-962A-020D9F53BEF3}"/>
              </c:ext>
            </c:extLst>
          </c:dPt>
          <c:dLbls>
            <c:dLbl>
              <c:idx val="0"/>
              <c:layout>
                <c:manualLayout>
                  <c:x val="-0.19367348636061218"/>
                  <c:y val="-6.9124178012736001E-2"/>
                </c:manualLayout>
              </c:layout>
              <c:numFmt formatCode="0.0%" sourceLinked="0"/>
              <c:spPr>
                <a:noFill/>
                <a:ln>
                  <a:noFill/>
                </a:ln>
                <a:effectLst/>
              </c:spPr>
              <c:txPr>
                <a:bodyPr/>
                <a:lstStyle/>
                <a:p>
                  <a:pPr>
                    <a:defRPr sz="1050"/>
                  </a:pPr>
                  <a:endParaRPr lang="sk-SK"/>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69-485C-962A-020D9F53BEF3}"/>
                </c:ext>
              </c:extLst>
            </c:dLbl>
            <c:dLbl>
              <c:idx val="1"/>
              <c:layout>
                <c:manualLayout>
                  <c:x val="0.1841221210548003"/>
                  <c:y val="-2.7108396643830614E-2"/>
                </c:manualLayout>
              </c:layout>
              <c:numFmt formatCode="0.0%" sourceLinked="0"/>
              <c:spPr>
                <a:noFill/>
                <a:ln>
                  <a:noFill/>
                </a:ln>
                <a:effectLst/>
              </c:spPr>
              <c:txPr>
                <a:bodyPr/>
                <a:lstStyle/>
                <a:p>
                  <a:pPr>
                    <a:defRPr sz="1100"/>
                  </a:pPr>
                  <a:endParaRPr lang="sk-SK"/>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C69-485C-962A-020D9F53BEF3}"/>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'K3.4 Sociálna pomoc'!$G$183:$G$184</c:f>
              <c:strCache>
                <c:ptCount val="2"/>
                <c:pt idx="0">
                  <c:v>jednočlenná domácnosť</c:v>
                </c:pt>
                <c:pt idx="1">
                  <c:v>viacčlenná domácnosť</c:v>
                </c:pt>
              </c:strCache>
            </c:strRef>
          </c:cat>
          <c:val>
            <c:numRef>
              <c:f>'K3.4 Sociálna pomoc'!$L$183:$L$184</c:f>
              <c:numCache>
                <c:formatCode>#,##0</c:formatCode>
                <c:ptCount val="2"/>
                <c:pt idx="0">
                  <c:v>15230</c:v>
                </c:pt>
                <c:pt idx="1">
                  <c:v>10626</c:v>
                </c:pt>
              </c:numCache>
            </c:numRef>
          </c:val>
          <c:extLst>
            <c:ext xmlns:c16="http://schemas.microsoft.com/office/drawing/2014/chart" uri="{C3380CC4-5D6E-409C-BE32-E72D297353CC}">
              <c16:uniqueId val="{00000004-9C69-485C-962A-020D9F53BEF3}"/>
            </c:ext>
          </c:extLst>
        </c:ser>
        <c:ser>
          <c:idx val="1"/>
          <c:order val="1"/>
          <c:cat>
            <c:strRef>
              <c:f>'K3.4 Sociálna pomoc'!$G$183:$G$184</c:f>
              <c:strCache>
                <c:ptCount val="2"/>
                <c:pt idx="0">
                  <c:v>jednočlenná domácnosť</c:v>
                </c:pt>
                <c:pt idx="1">
                  <c:v>viacčlenná domácnosť</c:v>
                </c:pt>
              </c:strCache>
            </c:strRef>
          </c:cat>
          <c:val>
            <c:numRef>
              <c:f>'K3.4 Sociálna pomoc'!$M$183:$M$184</c:f>
              <c:numCache>
                <c:formatCode>General</c:formatCode>
                <c:ptCount val="2"/>
              </c:numCache>
            </c:numRef>
          </c:val>
          <c:extLst>
            <c:ext xmlns:c16="http://schemas.microsoft.com/office/drawing/2014/chart" uri="{C3380CC4-5D6E-409C-BE32-E72D297353CC}">
              <c16:uniqueId val="{00000004-BFDA-4345-952C-F4D9CCD0D885}"/>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txPr>
    <a:bodyPr/>
    <a:lstStyle/>
    <a:p>
      <a:pPr>
        <a:defRPr sz="900" baseline="0">
          <a:solidFill>
            <a:schemeClr val="bg1"/>
          </a:solidFill>
          <a:latin typeface="Arial Narrow" panose="020B0606020202030204" pitchFamily="34" charset="0"/>
        </a:defRPr>
      </a:pPr>
      <a:endParaRPr lang="sk-S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9802815791954"/>
          <c:y val="5.1221418639284512E-2"/>
          <c:w val="0.87002068494814788"/>
          <c:h val="0.74536149555121767"/>
        </c:manualLayout>
      </c:layout>
      <c:lineChart>
        <c:grouping val="standard"/>
        <c:varyColors val="0"/>
        <c:ser>
          <c:idx val="0"/>
          <c:order val="0"/>
          <c:tx>
            <c:strRef>
              <c:f>'K3.4 Sociálna pomoc'!$F$231</c:f>
              <c:strCache>
                <c:ptCount val="1"/>
                <c:pt idx="0">
                  <c:v>2021</c:v>
                </c:pt>
              </c:strCache>
            </c:strRef>
          </c:tx>
          <c:spPr>
            <a:ln w="25400">
              <a:solidFill>
                <a:srgbClr val="E85E89"/>
              </a:solidFill>
            </a:ln>
          </c:spPr>
          <c:marker>
            <c:symbol val="none"/>
          </c:marker>
          <c:cat>
            <c:strLit>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Lit>
          </c:cat>
          <c:val>
            <c:numRef>
              <c:f>'K3.4 Sociálna pomoc'!$F$232:$F$243</c:f>
              <c:numCache>
                <c:formatCode>General</c:formatCode>
                <c:ptCount val="12"/>
                <c:pt idx="0">
                  <c:v>2772</c:v>
                </c:pt>
                <c:pt idx="1">
                  <c:v>2515</c:v>
                </c:pt>
                <c:pt idx="2">
                  <c:v>2431</c:v>
                </c:pt>
                <c:pt idx="3">
                  <c:v>2390</c:v>
                </c:pt>
                <c:pt idx="4">
                  <c:v>2363</c:v>
                </c:pt>
                <c:pt idx="5">
                  <c:v>2444</c:v>
                </c:pt>
                <c:pt idx="6">
                  <c:v>2494</c:v>
                </c:pt>
                <c:pt idx="7">
                  <c:v>2718</c:v>
                </c:pt>
                <c:pt idx="8">
                  <c:v>2797</c:v>
                </c:pt>
                <c:pt idx="9">
                  <c:v>2891</c:v>
                </c:pt>
                <c:pt idx="10">
                  <c:v>2965</c:v>
                </c:pt>
                <c:pt idx="11">
                  <c:v>2964</c:v>
                </c:pt>
              </c:numCache>
            </c:numRef>
          </c:val>
          <c:smooth val="0"/>
          <c:extLst>
            <c:ext xmlns:c16="http://schemas.microsoft.com/office/drawing/2014/chart" uri="{C3380CC4-5D6E-409C-BE32-E72D297353CC}">
              <c16:uniqueId val="{00000000-F489-4615-9CD8-5ED75687DE5A}"/>
            </c:ext>
          </c:extLst>
        </c:ser>
        <c:ser>
          <c:idx val="1"/>
          <c:order val="1"/>
          <c:tx>
            <c:strRef>
              <c:f>'K3.4 Sociálna pomoc'!$G$231</c:f>
              <c:strCache>
                <c:ptCount val="1"/>
                <c:pt idx="0">
                  <c:v>2022</c:v>
                </c:pt>
              </c:strCache>
            </c:strRef>
          </c:tx>
          <c:spPr>
            <a:ln w="25400">
              <a:solidFill>
                <a:srgbClr val="B7194B"/>
              </a:solidFill>
            </a:ln>
          </c:spPr>
          <c:marker>
            <c:symbol val="none"/>
          </c:marker>
          <c:cat>
            <c:strLit>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Lit>
          </c:cat>
          <c:val>
            <c:numRef>
              <c:f>'K3.4 Sociálna pomoc'!$G$232:$G$243</c:f>
              <c:numCache>
                <c:formatCode>General</c:formatCode>
                <c:ptCount val="12"/>
                <c:pt idx="0">
                  <c:v>2897</c:v>
                </c:pt>
                <c:pt idx="1">
                  <c:v>2783</c:v>
                </c:pt>
                <c:pt idx="2">
                  <c:v>2874</c:v>
                </c:pt>
                <c:pt idx="3">
                  <c:v>2946</c:v>
                </c:pt>
                <c:pt idx="4">
                  <c:v>2944</c:v>
                </c:pt>
                <c:pt idx="5">
                  <c:v>3111</c:v>
                </c:pt>
                <c:pt idx="6">
                  <c:v>3150</c:v>
                </c:pt>
                <c:pt idx="7">
                  <c:v>3090</c:v>
                </c:pt>
                <c:pt idx="8">
                  <c:v>3129</c:v>
                </c:pt>
                <c:pt idx="9">
                  <c:v>3224</c:v>
                </c:pt>
                <c:pt idx="10">
                  <c:v>3206</c:v>
                </c:pt>
                <c:pt idx="11">
                  <c:v>3138</c:v>
                </c:pt>
              </c:numCache>
            </c:numRef>
          </c:val>
          <c:smooth val="0"/>
          <c:extLst>
            <c:ext xmlns:c16="http://schemas.microsoft.com/office/drawing/2014/chart" uri="{C3380CC4-5D6E-409C-BE32-E72D297353CC}">
              <c16:uniqueId val="{00000001-F489-4615-9CD8-5ED75687DE5A}"/>
            </c:ext>
          </c:extLst>
        </c:ser>
        <c:dLbls>
          <c:showLegendKey val="0"/>
          <c:showVal val="0"/>
          <c:showCatName val="0"/>
          <c:showSerName val="0"/>
          <c:showPercent val="0"/>
          <c:showBubbleSize val="0"/>
        </c:dLbls>
        <c:smooth val="0"/>
        <c:axId val="180416968"/>
        <c:axId val="180417360"/>
      </c:lineChart>
      <c:catAx>
        <c:axId val="180416968"/>
        <c:scaling>
          <c:orientation val="minMax"/>
        </c:scaling>
        <c:delete val="0"/>
        <c:axPos val="b"/>
        <c:numFmt formatCode="General" sourceLinked="1"/>
        <c:majorTickMark val="out"/>
        <c:minorTickMark val="none"/>
        <c:tickLblPos val="nextTo"/>
        <c:crossAx val="180417360"/>
        <c:crosses val="autoZero"/>
        <c:auto val="1"/>
        <c:lblAlgn val="ctr"/>
        <c:lblOffset val="100"/>
        <c:noMultiLvlLbl val="0"/>
      </c:catAx>
      <c:valAx>
        <c:axId val="180417360"/>
        <c:scaling>
          <c:orientation val="minMax"/>
          <c:max val="3700"/>
          <c:min val="2200"/>
        </c:scaling>
        <c:delete val="0"/>
        <c:axPos val="l"/>
        <c:majorGridlines/>
        <c:numFmt formatCode="#,##0" sourceLinked="0"/>
        <c:majorTickMark val="out"/>
        <c:minorTickMark val="none"/>
        <c:tickLblPos val="nextTo"/>
        <c:crossAx val="180416968"/>
        <c:crosses val="autoZero"/>
        <c:crossBetween val="between"/>
        <c:majorUnit val="500"/>
      </c:valAx>
    </c:plotArea>
    <c:legend>
      <c:legendPos val="r"/>
      <c:layout>
        <c:manualLayout>
          <c:xMode val="edge"/>
          <c:yMode val="edge"/>
          <c:x val="0.65762929255881963"/>
          <c:y val="7.8033031386397028E-2"/>
          <c:w val="0.27500000000000002"/>
          <c:h val="6.5295403534168253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AACBF"/>
              </a:solidFill>
              <a:ln w="19050">
                <a:solidFill>
                  <a:schemeClr val="lt1"/>
                </a:solidFill>
              </a:ln>
              <a:effectLst/>
            </c:spPr>
            <c:extLst>
              <c:ext xmlns:c16="http://schemas.microsoft.com/office/drawing/2014/chart" uri="{C3380CC4-5D6E-409C-BE32-E72D297353CC}">
                <c16:uniqueId val="{00000001-8A8B-4AB3-9709-1D05474B4190}"/>
              </c:ext>
            </c:extLst>
          </c:dPt>
          <c:dPt>
            <c:idx val="1"/>
            <c:bubble3D val="0"/>
            <c:spPr>
              <a:solidFill>
                <a:srgbClr val="E85E89"/>
              </a:solidFill>
              <a:ln w="19050">
                <a:solidFill>
                  <a:schemeClr val="lt1"/>
                </a:solidFill>
              </a:ln>
              <a:effectLst/>
            </c:spPr>
            <c:extLst>
              <c:ext xmlns:c16="http://schemas.microsoft.com/office/drawing/2014/chart" uri="{C3380CC4-5D6E-409C-BE32-E72D297353CC}">
                <c16:uniqueId val="{00000003-8A8B-4AB3-9709-1D05474B4190}"/>
              </c:ext>
            </c:extLst>
          </c:dPt>
          <c:dPt>
            <c:idx val="2"/>
            <c:bubble3D val="0"/>
            <c:spPr>
              <a:solidFill>
                <a:srgbClr val="B7194B"/>
              </a:solidFill>
              <a:ln w="19050">
                <a:solidFill>
                  <a:schemeClr val="lt1"/>
                </a:solidFill>
              </a:ln>
              <a:effectLst/>
            </c:spPr>
            <c:extLst>
              <c:ext xmlns:c16="http://schemas.microsoft.com/office/drawing/2014/chart" uri="{C3380CC4-5D6E-409C-BE32-E72D297353CC}">
                <c16:uniqueId val="{00000005-8A8B-4AB3-9709-1D05474B4190}"/>
              </c:ext>
            </c:extLst>
          </c:dPt>
          <c:dLbls>
            <c:dLbl>
              <c:idx val="0"/>
              <c:layout>
                <c:manualLayout>
                  <c:x val="-0.26268115873225073"/>
                  <c:y val="-1.0141568241469816E-2"/>
                </c:manualLayout>
              </c:layout>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separator>
</c:separator>
              <c:extLst>
                <c:ext xmlns:c15="http://schemas.microsoft.com/office/drawing/2012/chart" uri="{CE6537A1-D6FC-4f65-9D91-7224C49458BB}">
                  <c15:layout>
                    <c:manualLayout>
                      <c:w val="0.21853997779322709"/>
                      <c:h val="0.15856496062992123"/>
                    </c:manualLayout>
                  </c15:layout>
                </c:ext>
                <c:ext xmlns:c16="http://schemas.microsoft.com/office/drawing/2014/chart" uri="{C3380CC4-5D6E-409C-BE32-E72D297353CC}">
                  <c16:uniqueId val="{00000001-8A8B-4AB3-9709-1D05474B4190}"/>
                </c:ext>
              </c:extLst>
            </c:dLbl>
            <c:dLbl>
              <c:idx val="1"/>
              <c:layout>
                <c:manualLayout>
                  <c:x val="0.22069680715508391"/>
                  <c:y val="4.056725721784777E-2"/>
                </c:manualLayout>
              </c:layout>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separator>
</c:separator>
              <c:extLst>
                <c:ext xmlns:c15="http://schemas.microsoft.com/office/drawing/2012/chart" uri="{CE6537A1-D6FC-4f65-9D91-7224C49458BB}">
                  <c15:layout>
                    <c:manualLayout>
                      <c:w val="0.20761015890546855"/>
                      <c:h val="0.20041666666666666"/>
                    </c:manualLayout>
                  </c15:layout>
                </c:ext>
                <c:ext xmlns:c16="http://schemas.microsoft.com/office/drawing/2014/chart" uri="{C3380CC4-5D6E-409C-BE32-E72D297353CC}">
                  <c16:uniqueId val="{00000003-8A8B-4AB3-9709-1D05474B4190}"/>
                </c:ext>
              </c:extLst>
            </c:dLbl>
            <c:dLbl>
              <c:idx val="2"/>
              <c:layout>
                <c:manualLayout>
                  <c:x val="3.7374666643618163E-4"/>
                  <c:y val="1.7061131398692024E-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386985371735934"/>
                      <c:h val="0.13991526759702153"/>
                    </c:manualLayout>
                  </c15:layout>
                </c:ext>
                <c:ext xmlns:c16="http://schemas.microsoft.com/office/drawing/2014/chart" uri="{C3380CC4-5D6E-409C-BE32-E72D297353CC}">
                  <c16:uniqueId val="{00000005-8A8B-4AB3-9709-1D05474B4190}"/>
                </c:ext>
              </c:extLst>
            </c:dLbl>
            <c:numFmt formatCode="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'K3.4 Sociálna pomoc'!$H$120:$J$120</c:f>
              <c:strCache>
                <c:ptCount val="3"/>
                <c:pt idx="0">
                  <c:v>OP v sume 70,40 €</c:v>
                </c:pt>
                <c:pt idx="1">
                  <c:v>OP v sume 38,90 €</c:v>
                </c:pt>
                <c:pt idx="2">
                  <c:v>OP v sume 15,10 €</c:v>
                </c:pt>
              </c:strCache>
            </c:strRef>
          </c:cat>
          <c:val>
            <c:numRef>
              <c:f>'K3.4 Sociálna pomoc'!$H$133:$J$133</c:f>
              <c:numCache>
                <c:formatCode>#,##0</c:formatCode>
                <c:ptCount val="3"/>
                <c:pt idx="0">
                  <c:v>6712.083333333333</c:v>
                </c:pt>
                <c:pt idx="1">
                  <c:v>4098.583333333333</c:v>
                </c:pt>
                <c:pt idx="2">
                  <c:v>453.58333333333331</c:v>
                </c:pt>
              </c:numCache>
            </c:numRef>
          </c:val>
          <c:extLst>
            <c:ext xmlns:c16="http://schemas.microsoft.com/office/drawing/2014/chart" uri="{C3380CC4-5D6E-409C-BE32-E72D297353CC}">
              <c16:uniqueId val="{00000006-8A8B-4AB3-9709-1D05474B419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rgbClr val="B7194B"/>
            </a:solidFill>
            <a:ln>
              <a:noFill/>
            </a:ln>
            <a:effectLst/>
          </c:spPr>
          <c:invertIfNegative val="0"/>
          <c:cat>
            <c:strRef>
              <c:f>'K3.4 Sociálna pomoc'!$G$155:$G$178</c:f>
              <c:strCache>
                <c:ptCount val="24"/>
                <c:pt idx="0">
                  <c:v>2021-01</c:v>
                </c:pt>
                <c:pt idx="1">
                  <c:v>2021-02</c:v>
                </c:pt>
                <c:pt idx="2">
                  <c:v>2021-03</c:v>
                </c:pt>
                <c:pt idx="3">
                  <c:v>2021-04</c:v>
                </c:pt>
                <c:pt idx="4">
                  <c:v>2021-05</c:v>
                </c:pt>
                <c:pt idx="5">
                  <c:v>2021-06</c:v>
                </c:pt>
                <c:pt idx="6">
                  <c:v>2021-07</c:v>
                </c:pt>
                <c:pt idx="7">
                  <c:v>2021-08</c:v>
                </c:pt>
                <c:pt idx="8">
                  <c:v>2021-09</c:v>
                </c:pt>
                <c:pt idx="9">
                  <c:v>2021-10</c:v>
                </c:pt>
                <c:pt idx="10">
                  <c:v>2021-11</c:v>
                </c:pt>
                <c:pt idx="11">
                  <c:v>2021-12</c:v>
                </c:pt>
                <c:pt idx="12">
                  <c:v>2022-01</c:v>
                </c:pt>
                <c:pt idx="13">
                  <c:v>2022-02</c:v>
                </c:pt>
                <c:pt idx="14">
                  <c:v>2022-03</c:v>
                </c:pt>
                <c:pt idx="15">
                  <c:v>2022-04</c:v>
                </c:pt>
                <c:pt idx="16">
                  <c:v>2022-05</c:v>
                </c:pt>
                <c:pt idx="17">
                  <c:v>2022-06</c:v>
                </c:pt>
                <c:pt idx="18">
                  <c:v>2022-07</c:v>
                </c:pt>
                <c:pt idx="19">
                  <c:v>2022-08</c:v>
                </c:pt>
                <c:pt idx="20">
                  <c:v>2022-09</c:v>
                </c:pt>
                <c:pt idx="21">
                  <c:v>2022-10</c:v>
                </c:pt>
                <c:pt idx="22">
                  <c:v>2022-11</c:v>
                </c:pt>
                <c:pt idx="23">
                  <c:v>2022-12</c:v>
                </c:pt>
              </c:strCache>
            </c:strRef>
          </c:cat>
          <c:val>
            <c:numRef>
              <c:f>'K3.4 Sociálna pomoc'!$H$155:$H$178</c:f>
              <c:numCache>
                <c:formatCode>#,##0</c:formatCode>
                <c:ptCount val="24"/>
                <c:pt idx="0">
                  <c:v>511</c:v>
                </c:pt>
                <c:pt idx="1">
                  <c:v>448</c:v>
                </c:pt>
                <c:pt idx="2">
                  <c:v>358</c:v>
                </c:pt>
                <c:pt idx="3">
                  <c:v>313</c:v>
                </c:pt>
                <c:pt idx="4">
                  <c:v>272</c:v>
                </c:pt>
                <c:pt idx="5">
                  <c:v>325</c:v>
                </c:pt>
                <c:pt idx="6">
                  <c:v>319</c:v>
                </c:pt>
                <c:pt idx="7">
                  <c:v>312</c:v>
                </c:pt>
                <c:pt idx="8">
                  <c:v>389</c:v>
                </c:pt>
                <c:pt idx="9">
                  <c:v>386</c:v>
                </c:pt>
                <c:pt idx="10">
                  <c:v>376</c:v>
                </c:pt>
                <c:pt idx="11">
                  <c:v>345</c:v>
                </c:pt>
                <c:pt idx="12">
                  <c:v>291</c:v>
                </c:pt>
                <c:pt idx="13">
                  <c:v>288</c:v>
                </c:pt>
                <c:pt idx="14">
                  <c:v>288</c:v>
                </c:pt>
                <c:pt idx="15">
                  <c:v>291</c:v>
                </c:pt>
                <c:pt idx="16">
                  <c:v>319</c:v>
                </c:pt>
                <c:pt idx="17">
                  <c:v>323</c:v>
                </c:pt>
                <c:pt idx="18">
                  <c:v>366</c:v>
                </c:pt>
                <c:pt idx="19">
                  <c:v>372</c:v>
                </c:pt>
                <c:pt idx="20">
                  <c:v>362</c:v>
                </c:pt>
                <c:pt idx="21">
                  <c:v>383</c:v>
                </c:pt>
                <c:pt idx="22">
                  <c:v>356</c:v>
                </c:pt>
                <c:pt idx="23">
                  <c:v>356</c:v>
                </c:pt>
              </c:numCache>
            </c:numRef>
          </c:val>
          <c:extLst>
            <c:ext xmlns:c16="http://schemas.microsoft.com/office/drawing/2014/chart" uri="{C3380CC4-5D6E-409C-BE32-E72D297353CC}">
              <c16:uniqueId val="{00000000-32E9-464C-91D4-FB798C3667CC}"/>
            </c:ext>
          </c:extLst>
        </c:ser>
        <c:dLbls>
          <c:showLegendKey val="0"/>
          <c:showVal val="0"/>
          <c:showCatName val="0"/>
          <c:showSerName val="0"/>
          <c:showPercent val="0"/>
          <c:showBubbleSize val="0"/>
        </c:dLbls>
        <c:gapWidth val="219"/>
        <c:overlap val="-27"/>
        <c:axId val="180418928"/>
        <c:axId val="180419712"/>
      </c:barChart>
      <c:catAx>
        <c:axId val="18041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Times New Roman" panose="02020603050405020304" pitchFamily="18" charset="0"/>
              </a:defRPr>
            </a:pPr>
            <a:endParaRPr lang="sk-SK"/>
          </a:p>
        </c:txPr>
        <c:crossAx val="180419712"/>
        <c:crosses val="autoZero"/>
        <c:auto val="1"/>
        <c:lblAlgn val="ctr"/>
        <c:lblOffset val="100"/>
        <c:noMultiLvlLbl val="0"/>
      </c:catAx>
      <c:valAx>
        <c:axId val="180419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Times New Roman" panose="02020603050405020304" pitchFamily="18" charset="0"/>
              </a:defRPr>
            </a:pPr>
            <a:endParaRPr lang="sk-SK"/>
          </a:p>
        </c:txPr>
        <c:crossAx val="1804189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 Sociálna pomoc'!$J$203</c:f>
              <c:strCache>
                <c:ptCount val="1"/>
                <c:pt idx="0">
                  <c:v>Nie sú v systéme PHN</c:v>
                </c:pt>
              </c:strCache>
            </c:strRef>
          </c:tx>
          <c:spPr>
            <a:solidFill>
              <a:srgbClr val="B7194B"/>
            </a:solidFill>
            <a:ln>
              <a:solidFill>
                <a:schemeClr val="accent1"/>
              </a:solidFill>
            </a:ln>
            <a:effectLst/>
          </c:spPr>
          <c:invertIfNegative val="0"/>
          <c:cat>
            <c:strRef>
              <c:f>'K3.4 Sociálna pomoc'!$F$204:$F$227</c:f>
              <c:strCache>
                <c:ptCount val="24"/>
                <c:pt idx="0">
                  <c:v>2021-01</c:v>
                </c:pt>
                <c:pt idx="1">
                  <c:v>2021-02</c:v>
                </c:pt>
                <c:pt idx="2">
                  <c:v>2021-03</c:v>
                </c:pt>
                <c:pt idx="3">
                  <c:v>2021-04</c:v>
                </c:pt>
                <c:pt idx="4">
                  <c:v>2021-05</c:v>
                </c:pt>
                <c:pt idx="5">
                  <c:v>2021-06</c:v>
                </c:pt>
                <c:pt idx="6">
                  <c:v>2021-07</c:v>
                </c:pt>
                <c:pt idx="7">
                  <c:v>2021-08</c:v>
                </c:pt>
                <c:pt idx="8">
                  <c:v>2021-09</c:v>
                </c:pt>
                <c:pt idx="9">
                  <c:v>2021-10</c:v>
                </c:pt>
                <c:pt idx="10">
                  <c:v>2021-11</c:v>
                </c:pt>
                <c:pt idx="11">
                  <c:v>2021-12</c:v>
                </c:pt>
                <c:pt idx="12">
                  <c:v>2022-01</c:v>
                </c:pt>
                <c:pt idx="13">
                  <c:v>2022-02</c:v>
                </c:pt>
                <c:pt idx="14">
                  <c:v>2022-03</c:v>
                </c:pt>
                <c:pt idx="15">
                  <c:v>2022-04</c:v>
                </c:pt>
                <c:pt idx="16">
                  <c:v>2022-05</c:v>
                </c:pt>
                <c:pt idx="17">
                  <c:v>2022-06</c:v>
                </c:pt>
                <c:pt idx="18">
                  <c:v>2022-07</c:v>
                </c:pt>
                <c:pt idx="19">
                  <c:v>2022-08</c:v>
                </c:pt>
                <c:pt idx="20">
                  <c:v>2022-09</c:v>
                </c:pt>
                <c:pt idx="21">
                  <c:v>2022-10</c:v>
                </c:pt>
                <c:pt idx="22">
                  <c:v>2022-11</c:v>
                </c:pt>
                <c:pt idx="23">
                  <c:v>2022-12</c:v>
                </c:pt>
              </c:strCache>
            </c:strRef>
          </c:cat>
          <c:val>
            <c:numRef>
              <c:f>'K3.4 Sociálna pomoc'!$J$204:$J$227</c:f>
              <c:numCache>
                <c:formatCode>General</c:formatCode>
                <c:ptCount val="24"/>
                <c:pt idx="0">
                  <c:v>2220</c:v>
                </c:pt>
                <c:pt idx="1">
                  <c:v>1979</c:v>
                </c:pt>
                <c:pt idx="2">
                  <c:v>1985</c:v>
                </c:pt>
                <c:pt idx="3">
                  <c:v>1921</c:v>
                </c:pt>
                <c:pt idx="4">
                  <c:v>1934</c:v>
                </c:pt>
                <c:pt idx="5">
                  <c:v>1893</c:v>
                </c:pt>
                <c:pt idx="6">
                  <c:v>2010</c:v>
                </c:pt>
                <c:pt idx="7">
                  <c:v>1896</c:v>
                </c:pt>
                <c:pt idx="8">
                  <c:v>2115</c:v>
                </c:pt>
                <c:pt idx="9">
                  <c:v>2203</c:v>
                </c:pt>
                <c:pt idx="10" formatCode="#,##0">
                  <c:v>2310</c:v>
                </c:pt>
                <c:pt idx="11">
                  <c:v>2391</c:v>
                </c:pt>
                <c:pt idx="12" formatCode="#,##0">
                  <c:v>2433</c:v>
                </c:pt>
                <c:pt idx="13">
                  <c:v>2256</c:v>
                </c:pt>
                <c:pt idx="14" formatCode="#,##0">
                  <c:v>2279</c:v>
                </c:pt>
                <c:pt idx="15" formatCode="#,##0">
                  <c:v>2337</c:v>
                </c:pt>
                <c:pt idx="16" formatCode="#,##0">
                  <c:v>2323</c:v>
                </c:pt>
                <c:pt idx="17" formatCode="#,##0">
                  <c:v>2367</c:v>
                </c:pt>
                <c:pt idx="18" formatCode="#,##0">
                  <c:v>2445</c:v>
                </c:pt>
                <c:pt idx="19" formatCode="#,##0">
                  <c:v>2489</c:v>
                </c:pt>
                <c:pt idx="20" formatCode="#,##0">
                  <c:v>2544</c:v>
                </c:pt>
                <c:pt idx="21" formatCode="#,##0">
                  <c:v>2553</c:v>
                </c:pt>
                <c:pt idx="22" formatCode="#,##0">
                  <c:v>2614</c:v>
                </c:pt>
                <c:pt idx="23" formatCode="#,##0">
                  <c:v>2586</c:v>
                </c:pt>
              </c:numCache>
            </c:numRef>
          </c:val>
          <c:extLst>
            <c:ext xmlns:c16="http://schemas.microsoft.com/office/drawing/2014/chart" uri="{C3380CC4-5D6E-409C-BE32-E72D297353CC}">
              <c16:uniqueId val="{00000000-F616-4526-B993-A9E2C8312178}"/>
            </c:ext>
          </c:extLst>
        </c:ser>
        <c:ser>
          <c:idx val="1"/>
          <c:order val="1"/>
          <c:tx>
            <c:strRef>
              <c:f>'K3.4 Sociálna pomoc'!$K$203</c:f>
              <c:strCache>
                <c:ptCount val="1"/>
                <c:pt idx="0">
                  <c:v>Sú v systéme PHN</c:v>
                </c:pt>
              </c:strCache>
            </c:strRef>
          </c:tx>
          <c:spPr>
            <a:solidFill>
              <a:schemeClr val="bg1">
                <a:lumMod val="65000"/>
              </a:schemeClr>
            </a:solidFill>
            <a:ln>
              <a:solidFill>
                <a:schemeClr val="bg1">
                  <a:lumMod val="65000"/>
                </a:schemeClr>
              </a:solidFill>
            </a:ln>
            <a:effectLst/>
          </c:spPr>
          <c:invertIfNegative val="0"/>
          <c:cat>
            <c:strRef>
              <c:f>'K3.4 Sociálna pomoc'!$F$204:$F$227</c:f>
              <c:strCache>
                <c:ptCount val="24"/>
                <c:pt idx="0">
                  <c:v>2021-01</c:v>
                </c:pt>
                <c:pt idx="1">
                  <c:v>2021-02</c:v>
                </c:pt>
                <c:pt idx="2">
                  <c:v>2021-03</c:v>
                </c:pt>
                <c:pt idx="3">
                  <c:v>2021-04</c:v>
                </c:pt>
                <c:pt idx="4">
                  <c:v>2021-05</c:v>
                </c:pt>
                <c:pt idx="5">
                  <c:v>2021-06</c:v>
                </c:pt>
                <c:pt idx="6">
                  <c:v>2021-07</c:v>
                </c:pt>
                <c:pt idx="7">
                  <c:v>2021-08</c:v>
                </c:pt>
                <c:pt idx="8">
                  <c:v>2021-09</c:v>
                </c:pt>
                <c:pt idx="9">
                  <c:v>2021-10</c:v>
                </c:pt>
                <c:pt idx="10">
                  <c:v>2021-11</c:v>
                </c:pt>
                <c:pt idx="11">
                  <c:v>2021-12</c:v>
                </c:pt>
                <c:pt idx="12">
                  <c:v>2022-01</c:v>
                </c:pt>
                <c:pt idx="13">
                  <c:v>2022-02</c:v>
                </c:pt>
                <c:pt idx="14">
                  <c:v>2022-03</c:v>
                </c:pt>
                <c:pt idx="15">
                  <c:v>2022-04</c:v>
                </c:pt>
                <c:pt idx="16">
                  <c:v>2022-05</c:v>
                </c:pt>
                <c:pt idx="17">
                  <c:v>2022-06</c:v>
                </c:pt>
                <c:pt idx="18">
                  <c:v>2022-07</c:v>
                </c:pt>
                <c:pt idx="19">
                  <c:v>2022-08</c:v>
                </c:pt>
                <c:pt idx="20">
                  <c:v>2022-09</c:v>
                </c:pt>
                <c:pt idx="21">
                  <c:v>2022-10</c:v>
                </c:pt>
                <c:pt idx="22">
                  <c:v>2022-11</c:v>
                </c:pt>
                <c:pt idx="23">
                  <c:v>2022-12</c:v>
                </c:pt>
              </c:strCache>
            </c:strRef>
          </c:cat>
          <c:val>
            <c:numRef>
              <c:f>'K3.4 Sociálna pomoc'!$K$204:$K$227</c:f>
              <c:numCache>
                <c:formatCode>General</c:formatCode>
                <c:ptCount val="24"/>
                <c:pt idx="0">
                  <c:v>552</c:v>
                </c:pt>
                <c:pt idx="1">
                  <c:v>536</c:v>
                </c:pt>
                <c:pt idx="2">
                  <c:v>446</c:v>
                </c:pt>
                <c:pt idx="3">
                  <c:v>469</c:v>
                </c:pt>
                <c:pt idx="4">
                  <c:v>429</c:v>
                </c:pt>
                <c:pt idx="5">
                  <c:v>551</c:v>
                </c:pt>
                <c:pt idx="6">
                  <c:v>484</c:v>
                </c:pt>
                <c:pt idx="7">
                  <c:v>822</c:v>
                </c:pt>
                <c:pt idx="8">
                  <c:v>682</c:v>
                </c:pt>
                <c:pt idx="9">
                  <c:v>688</c:v>
                </c:pt>
                <c:pt idx="10">
                  <c:v>655</c:v>
                </c:pt>
                <c:pt idx="11">
                  <c:v>573</c:v>
                </c:pt>
                <c:pt idx="12">
                  <c:v>464</c:v>
                </c:pt>
                <c:pt idx="13">
                  <c:v>527</c:v>
                </c:pt>
                <c:pt idx="14">
                  <c:v>595</c:v>
                </c:pt>
                <c:pt idx="15">
                  <c:v>609</c:v>
                </c:pt>
                <c:pt idx="16">
                  <c:v>621</c:v>
                </c:pt>
                <c:pt idx="17">
                  <c:v>744</c:v>
                </c:pt>
                <c:pt idx="18">
                  <c:v>705</c:v>
                </c:pt>
                <c:pt idx="19">
                  <c:v>601</c:v>
                </c:pt>
                <c:pt idx="20">
                  <c:v>585</c:v>
                </c:pt>
                <c:pt idx="21">
                  <c:v>671</c:v>
                </c:pt>
                <c:pt idx="22">
                  <c:v>592</c:v>
                </c:pt>
                <c:pt idx="23">
                  <c:v>552</c:v>
                </c:pt>
              </c:numCache>
            </c:numRef>
          </c:val>
          <c:extLst>
            <c:ext xmlns:c16="http://schemas.microsoft.com/office/drawing/2014/chart" uri="{C3380CC4-5D6E-409C-BE32-E72D297353CC}">
              <c16:uniqueId val="{00000001-F616-4526-B993-A9E2C8312178}"/>
            </c:ext>
          </c:extLst>
        </c:ser>
        <c:dLbls>
          <c:showLegendKey val="0"/>
          <c:showVal val="0"/>
          <c:showCatName val="0"/>
          <c:showSerName val="0"/>
          <c:showPercent val="0"/>
          <c:showBubbleSize val="0"/>
        </c:dLbls>
        <c:gapWidth val="219"/>
        <c:overlap val="-27"/>
        <c:axId val="216454552"/>
        <c:axId val="216454944"/>
      </c:barChart>
      <c:catAx>
        <c:axId val="21645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6454944"/>
        <c:crosses val="autoZero"/>
        <c:auto val="1"/>
        <c:lblAlgn val="ctr"/>
        <c:lblOffset val="100"/>
        <c:noMultiLvlLbl val="0"/>
      </c:catAx>
      <c:valAx>
        <c:axId val="216454944"/>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6454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998631294606918E-2"/>
          <c:y val="5.3575279106931696E-2"/>
          <c:w val="0.88671170446499703"/>
          <c:h val="0.6778010081509982"/>
        </c:manualLayout>
      </c:layout>
      <c:barChart>
        <c:barDir val="col"/>
        <c:grouping val="clustered"/>
        <c:varyColors val="0"/>
        <c:ser>
          <c:idx val="1"/>
          <c:order val="0"/>
          <c:tx>
            <c:strRef>
              <c:f>'K3.4 Sociálna pomoc'!$G$269</c:f>
              <c:strCache>
                <c:ptCount val="1"/>
                <c:pt idx="0">
                  <c:v>dotácia na stravu</c:v>
                </c:pt>
              </c:strCache>
            </c:strRef>
          </c:tx>
          <c:spPr>
            <a:solidFill>
              <a:sysClr val="window" lastClr="FFFFFF">
                <a:lumMod val="65000"/>
              </a:sysClr>
            </a:solidFill>
          </c:spPr>
          <c:invertIfNegative val="0"/>
          <c:cat>
            <c:strRef>
              <c:f>'K3.4 Sociálna pomoc'!$F$270:$F$277</c:f>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f>'K3.4 Sociálna pomoc'!$G$270:$G$277</c:f>
              <c:numCache>
                <c:formatCode>#,##0</c:formatCode>
                <c:ptCount val="8"/>
                <c:pt idx="0">
                  <c:v>4460.6000000000004</c:v>
                </c:pt>
                <c:pt idx="1">
                  <c:v>3657.2</c:v>
                </c:pt>
                <c:pt idx="2">
                  <c:v>4000.9</c:v>
                </c:pt>
                <c:pt idx="3">
                  <c:v>6317</c:v>
                </c:pt>
                <c:pt idx="4">
                  <c:v>6006.7</c:v>
                </c:pt>
                <c:pt idx="5">
                  <c:v>12478</c:v>
                </c:pt>
                <c:pt idx="6">
                  <c:v>21677.599999999999</c:v>
                </c:pt>
                <c:pt idx="7">
                  <c:v>21892.5</c:v>
                </c:pt>
              </c:numCache>
            </c:numRef>
          </c:val>
          <c:extLst>
            <c:ext xmlns:c16="http://schemas.microsoft.com/office/drawing/2014/chart" uri="{C3380CC4-5D6E-409C-BE32-E72D297353CC}">
              <c16:uniqueId val="{00000001-E37A-4B4E-8229-418301B0CC0A}"/>
            </c:ext>
          </c:extLst>
        </c:ser>
        <c:dLbls>
          <c:showLegendKey val="0"/>
          <c:showVal val="0"/>
          <c:showCatName val="0"/>
          <c:showSerName val="0"/>
          <c:showPercent val="0"/>
          <c:showBubbleSize val="0"/>
        </c:dLbls>
        <c:gapWidth val="150"/>
        <c:axId val="216455728"/>
        <c:axId val="216456120"/>
        <c:extLst>
          <c:ext xmlns:c15="http://schemas.microsoft.com/office/drawing/2012/chart" uri="{02D57815-91ED-43cb-92C2-25804820EDAC}">
            <c15:filteredBarSeries>
              <c15:ser>
                <c:idx val="0"/>
                <c:order val="1"/>
                <c:tx>
                  <c:strRef>
                    <c:extLst>
                      <c:ext uri="{02D57815-91ED-43cb-92C2-25804820EDAC}">
                        <c15:formulaRef>
                          <c15:sqref>'K3.4 Sociálna pomoc'!$H$269</c15:sqref>
                        </c15:formulaRef>
                      </c:ext>
                    </c:extLst>
                    <c:strCache>
                      <c:ptCount val="1"/>
                      <c:pt idx="0">
                        <c:v>dotácia na školské potreby</c:v>
                      </c:pt>
                    </c:strCache>
                  </c:strRef>
                </c:tx>
                <c:spPr>
                  <a:solidFill>
                    <a:srgbClr val="E85E89"/>
                  </a:solidFill>
                </c:spPr>
                <c:invertIfNegative val="0"/>
                <c:cat>
                  <c:strRef>
                    <c:extLst>
                      <c:ext uri="{02D57815-91ED-43cb-92C2-25804820EDAC}">
                        <c15:formulaRef>
                          <c15:sqref>'K3.4 Sociálna pomoc'!$F$270:$F$277</c15:sqref>
                        </c15:formulaRef>
                      </c:ext>
                    </c:extLst>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extLst>
                      <c:ext uri="{02D57815-91ED-43cb-92C2-25804820EDAC}">
                        <c15:formulaRef>
                          <c15:sqref>'K3.4 Sociálna pomoc'!$H$270:$H$277</c15:sqref>
                        </c15:formulaRef>
                      </c:ext>
                    </c:extLst>
                    <c:numCache>
                      <c:formatCode>#,##0</c:formatCode>
                      <c:ptCount val="8"/>
                      <c:pt idx="0">
                        <c:v>137</c:v>
                      </c:pt>
                      <c:pt idx="1">
                        <c:v>309.5</c:v>
                      </c:pt>
                      <c:pt idx="2">
                        <c:v>247.5</c:v>
                      </c:pt>
                      <c:pt idx="3">
                        <c:v>1208.5</c:v>
                      </c:pt>
                      <c:pt idx="4">
                        <c:v>542</c:v>
                      </c:pt>
                      <c:pt idx="5">
                        <c:v>6090.5</c:v>
                      </c:pt>
                      <c:pt idx="6">
                        <c:v>10756.5</c:v>
                      </c:pt>
                      <c:pt idx="7">
                        <c:v>8854.5</c:v>
                      </c:pt>
                    </c:numCache>
                  </c:numRef>
                </c:val>
                <c:extLst>
                  <c:ext xmlns:c16="http://schemas.microsoft.com/office/drawing/2014/chart" uri="{C3380CC4-5D6E-409C-BE32-E72D297353CC}">
                    <c16:uniqueId val="{00000000-E37A-4B4E-8229-418301B0CC0A}"/>
                  </c:ext>
                </c:extLst>
              </c15:ser>
            </c15:filteredBarSeries>
          </c:ext>
        </c:extLst>
      </c:barChart>
      <c:catAx>
        <c:axId val="216455728"/>
        <c:scaling>
          <c:orientation val="minMax"/>
        </c:scaling>
        <c:delete val="0"/>
        <c:axPos val="b"/>
        <c:numFmt formatCode="General" sourceLinked="0"/>
        <c:majorTickMark val="out"/>
        <c:minorTickMark val="none"/>
        <c:tickLblPos val="nextTo"/>
        <c:crossAx val="216456120"/>
        <c:crosses val="autoZero"/>
        <c:auto val="1"/>
        <c:lblAlgn val="ctr"/>
        <c:lblOffset val="100"/>
        <c:noMultiLvlLbl val="0"/>
      </c:catAx>
      <c:valAx>
        <c:axId val="216456120"/>
        <c:scaling>
          <c:orientation val="minMax"/>
          <c:max val="25000"/>
          <c:min val="0"/>
        </c:scaling>
        <c:delete val="0"/>
        <c:axPos val="l"/>
        <c:majorGridlines/>
        <c:numFmt formatCode="#,##0" sourceLinked="0"/>
        <c:majorTickMark val="out"/>
        <c:minorTickMark val="none"/>
        <c:tickLblPos val="nextTo"/>
        <c:crossAx val="216455728"/>
        <c:crosses val="autoZero"/>
        <c:crossBetween val="between"/>
      </c:valAx>
    </c:plotArea>
    <c:legend>
      <c:legendPos val="t"/>
      <c:layout>
        <c:manualLayout>
          <c:xMode val="edge"/>
          <c:yMode val="edge"/>
          <c:x val="0.10522912232127138"/>
          <c:y val="7.1809403406769126E-2"/>
          <c:w val="0.35082778910192075"/>
          <c:h val="5.3615219136861327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998631294606918E-2"/>
          <c:y val="5.94393722657676E-2"/>
          <c:w val="0.88671170446499703"/>
          <c:h val="0.60546777729999701"/>
        </c:manualLayout>
      </c:layout>
      <c:barChart>
        <c:barDir val="col"/>
        <c:grouping val="clustered"/>
        <c:varyColors val="0"/>
        <c:ser>
          <c:idx val="0"/>
          <c:order val="1"/>
          <c:tx>
            <c:strRef>
              <c:f>'K3.4 Sociálna pomoc'!$H$269</c:f>
              <c:strCache>
                <c:ptCount val="1"/>
                <c:pt idx="0">
                  <c:v>dotácia na školské potreby</c:v>
                </c:pt>
              </c:strCache>
            </c:strRef>
          </c:tx>
          <c:spPr>
            <a:solidFill>
              <a:srgbClr val="E85E89"/>
            </a:solidFill>
          </c:spPr>
          <c:invertIfNegative val="0"/>
          <c:cat>
            <c:strRef>
              <c:f>'K3.4 Sociálna pomoc'!$F$270:$F$277</c:f>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f>'K3.4 Sociálna pomoc'!$H$270:$H$277</c:f>
              <c:numCache>
                <c:formatCode>#,##0</c:formatCode>
                <c:ptCount val="8"/>
                <c:pt idx="0">
                  <c:v>137</c:v>
                </c:pt>
                <c:pt idx="1">
                  <c:v>309.5</c:v>
                </c:pt>
                <c:pt idx="2">
                  <c:v>247.5</c:v>
                </c:pt>
                <c:pt idx="3">
                  <c:v>1208.5</c:v>
                </c:pt>
                <c:pt idx="4">
                  <c:v>542</c:v>
                </c:pt>
                <c:pt idx="5">
                  <c:v>6090.5</c:v>
                </c:pt>
                <c:pt idx="6">
                  <c:v>10756.5</c:v>
                </c:pt>
                <c:pt idx="7">
                  <c:v>8854.5</c:v>
                </c:pt>
              </c:numCache>
            </c:numRef>
          </c:val>
          <c:extLst>
            <c:ext xmlns:c16="http://schemas.microsoft.com/office/drawing/2014/chart" uri="{C3380CC4-5D6E-409C-BE32-E72D297353CC}">
              <c16:uniqueId val="{00000000-E37A-4B4E-8229-418301B0CC0A}"/>
            </c:ext>
          </c:extLst>
        </c:ser>
        <c:dLbls>
          <c:showLegendKey val="0"/>
          <c:showVal val="0"/>
          <c:showCatName val="0"/>
          <c:showSerName val="0"/>
          <c:showPercent val="0"/>
          <c:showBubbleSize val="0"/>
        </c:dLbls>
        <c:gapWidth val="150"/>
        <c:axId val="216325872"/>
        <c:axId val="216326264"/>
        <c:extLst>
          <c:ext xmlns:c15="http://schemas.microsoft.com/office/drawing/2012/chart" uri="{02D57815-91ED-43cb-92C2-25804820EDAC}">
            <c15:filteredBarSeries>
              <c15:ser>
                <c:idx val="1"/>
                <c:order val="0"/>
                <c:tx>
                  <c:strRef>
                    <c:extLst>
                      <c:ext uri="{02D57815-91ED-43cb-92C2-25804820EDAC}">
                        <c15:formulaRef>
                          <c15:sqref>'K3.4 Sociálna pomoc'!$G$269</c15:sqref>
                        </c15:formulaRef>
                      </c:ext>
                    </c:extLst>
                    <c:strCache>
                      <c:ptCount val="1"/>
                      <c:pt idx="0">
                        <c:v>dotácia na stravu</c:v>
                      </c:pt>
                    </c:strCache>
                  </c:strRef>
                </c:tx>
                <c:spPr>
                  <a:solidFill>
                    <a:sysClr val="window" lastClr="FFFFFF">
                      <a:lumMod val="65000"/>
                    </a:sysClr>
                  </a:solidFill>
                </c:spPr>
                <c:invertIfNegative val="0"/>
                <c:cat>
                  <c:strRef>
                    <c:extLst>
                      <c:ext uri="{02D57815-91ED-43cb-92C2-25804820EDAC}">
                        <c15:formulaRef>
                          <c15:sqref>'K3.4 Sociálna pomoc'!$F$270:$F$277</c15:sqref>
                        </c15:formulaRef>
                      </c:ext>
                    </c:extLst>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extLst>
                      <c:ext uri="{02D57815-91ED-43cb-92C2-25804820EDAC}">
                        <c15:formulaRef>
                          <c15:sqref>'K3.4 Sociálna pomoc'!$G$270:$G$277</c15:sqref>
                        </c15:formulaRef>
                      </c:ext>
                    </c:extLst>
                    <c:numCache>
                      <c:formatCode>#,##0</c:formatCode>
                      <c:ptCount val="8"/>
                      <c:pt idx="0">
                        <c:v>4460.6000000000004</c:v>
                      </c:pt>
                      <c:pt idx="1">
                        <c:v>3657.2</c:v>
                      </c:pt>
                      <c:pt idx="2">
                        <c:v>4000.9</c:v>
                      </c:pt>
                      <c:pt idx="3">
                        <c:v>6317</c:v>
                      </c:pt>
                      <c:pt idx="4">
                        <c:v>6006.7</c:v>
                      </c:pt>
                      <c:pt idx="5">
                        <c:v>12478</c:v>
                      </c:pt>
                      <c:pt idx="6">
                        <c:v>21677.599999999999</c:v>
                      </c:pt>
                      <c:pt idx="7">
                        <c:v>21892.5</c:v>
                      </c:pt>
                    </c:numCache>
                  </c:numRef>
                </c:val>
                <c:extLst>
                  <c:ext xmlns:c16="http://schemas.microsoft.com/office/drawing/2014/chart" uri="{C3380CC4-5D6E-409C-BE32-E72D297353CC}">
                    <c16:uniqueId val="{00000001-E37A-4B4E-8229-418301B0CC0A}"/>
                  </c:ext>
                </c:extLst>
              </c15:ser>
            </c15:filteredBarSeries>
          </c:ext>
        </c:extLst>
      </c:barChart>
      <c:catAx>
        <c:axId val="216325872"/>
        <c:scaling>
          <c:orientation val="minMax"/>
        </c:scaling>
        <c:delete val="0"/>
        <c:axPos val="b"/>
        <c:numFmt formatCode="General" sourceLinked="0"/>
        <c:majorTickMark val="out"/>
        <c:minorTickMark val="none"/>
        <c:tickLblPos val="nextTo"/>
        <c:crossAx val="216326264"/>
        <c:crosses val="autoZero"/>
        <c:auto val="1"/>
        <c:lblAlgn val="ctr"/>
        <c:lblOffset val="100"/>
        <c:noMultiLvlLbl val="0"/>
      </c:catAx>
      <c:valAx>
        <c:axId val="216326264"/>
        <c:scaling>
          <c:orientation val="minMax"/>
          <c:max val="12000"/>
          <c:min val="0"/>
        </c:scaling>
        <c:delete val="0"/>
        <c:axPos val="l"/>
        <c:majorGridlines/>
        <c:numFmt formatCode="#,##0" sourceLinked="0"/>
        <c:majorTickMark val="out"/>
        <c:minorTickMark val="none"/>
        <c:tickLblPos val="nextTo"/>
        <c:crossAx val="216325872"/>
        <c:crosses val="autoZero"/>
        <c:crossBetween val="between"/>
        <c:majorUnit val="2000"/>
      </c:valAx>
    </c:plotArea>
    <c:legend>
      <c:legendPos val="t"/>
      <c:layout>
        <c:manualLayout>
          <c:xMode val="edge"/>
          <c:yMode val="edge"/>
          <c:x val="0.10734636487791346"/>
          <c:y val="6.6765565563666127E-2"/>
          <c:w val="0.35082778910192075"/>
          <c:h val="7.5464286045067441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9802815791954"/>
          <c:y val="5.1221418639284512E-2"/>
          <c:w val="0.87002068494814788"/>
          <c:h val="0.74536149555121767"/>
        </c:manualLayout>
      </c:layout>
      <c:barChart>
        <c:barDir val="col"/>
        <c:grouping val="clustered"/>
        <c:varyColors val="0"/>
        <c:ser>
          <c:idx val="1"/>
          <c:order val="0"/>
          <c:tx>
            <c:strRef>
              <c:f>'K3.4 Sociálna pomoc'!$H$251</c:f>
              <c:strCache>
                <c:ptCount val="1"/>
                <c:pt idx="0">
                  <c:v>2022</c:v>
                </c:pt>
              </c:strCache>
            </c:strRef>
          </c:tx>
          <c:spPr>
            <a:solidFill>
              <a:srgbClr val="B8194B"/>
            </a:solidFill>
            <a:ln>
              <a:solidFill>
                <a:srgbClr val="B8194B"/>
              </a:solidFill>
            </a:ln>
          </c:spPr>
          <c:invertIfNegative val="0"/>
          <c:cat>
            <c:strRef>
              <c:f>'K3.4 Sociálna pomoc'!$F$252:$F$263</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pomoc'!$H$252:$H$263</c:f>
              <c:numCache>
                <c:formatCode>#,##0</c:formatCode>
                <c:ptCount val="12"/>
                <c:pt idx="0">
                  <c:v>86729</c:v>
                </c:pt>
                <c:pt idx="1">
                  <c:v>83133</c:v>
                </c:pt>
                <c:pt idx="2">
                  <c:v>86307</c:v>
                </c:pt>
                <c:pt idx="3">
                  <c:v>88972</c:v>
                </c:pt>
                <c:pt idx="4">
                  <c:v>88013</c:v>
                </c:pt>
                <c:pt idx="5">
                  <c:v>85940</c:v>
                </c:pt>
                <c:pt idx="6">
                  <c:v>19248</c:v>
                </c:pt>
                <c:pt idx="7">
                  <c:v>18989</c:v>
                </c:pt>
                <c:pt idx="8">
                  <c:v>57348</c:v>
                </c:pt>
                <c:pt idx="9">
                  <c:v>61432</c:v>
                </c:pt>
                <c:pt idx="10">
                  <c:v>63712</c:v>
                </c:pt>
                <c:pt idx="11">
                  <c:v>65107</c:v>
                </c:pt>
              </c:numCache>
            </c:numRef>
          </c:val>
          <c:extLst>
            <c:ext xmlns:c16="http://schemas.microsoft.com/office/drawing/2014/chart" uri="{C3380CC4-5D6E-409C-BE32-E72D297353CC}">
              <c16:uniqueId val="{00000001-EF38-4D01-B073-64F32612F9A1}"/>
            </c:ext>
          </c:extLst>
        </c:ser>
        <c:ser>
          <c:idx val="0"/>
          <c:order val="1"/>
          <c:tx>
            <c:strRef>
              <c:f>'K3.4 Sociálna pomoc'!$G$251</c:f>
              <c:strCache>
                <c:ptCount val="1"/>
                <c:pt idx="0">
                  <c:v>2021</c:v>
                </c:pt>
              </c:strCache>
            </c:strRef>
          </c:tx>
          <c:spPr>
            <a:solidFill>
              <a:srgbClr val="E85E89"/>
            </a:solidFill>
            <a:ln>
              <a:solidFill>
                <a:srgbClr val="E85E89"/>
              </a:solidFill>
            </a:ln>
          </c:spPr>
          <c:invertIfNegative val="0"/>
          <c:cat>
            <c:strRef>
              <c:f>'K3.4 Sociálna pomoc'!$F$252:$F$263</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pomoc'!$G$252:$G$263</c:f>
              <c:numCache>
                <c:formatCode>#,##0</c:formatCode>
                <c:ptCount val="12"/>
                <c:pt idx="0">
                  <c:v>497038</c:v>
                </c:pt>
                <c:pt idx="1">
                  <c:v>507053</c:v>
                </c:pt>
                <c:pt idx="2">
                  <c:v>508941</c:v>
                </c:pt>
                <c:pt idx="3">
                  <c:v>509164</c:v>
                </c:pt>
                <c:pt idx="4">
                  <c:v>509286</c:v>
                </c:pt>
                <c:pt idx="5">
                  <c:v>509411</c:v>
                </c:pt>
                <c:pt idx="6">
                  <c:v>57891</c:v>
                </c:pt>
                <c:pt idx="7">
                  <c:v>58431</c:v>
                </c:pt>
                <c:pt idx="8">
                  <c:v>92237</c:v>
                </c:pt>
                <c:pt idx="9">
                  <c:v>95150</c:v>
                </c:pt>
                <c:pt idx="10">
                  <c:v>95613</c:v>
                </c:pt>
                <c:pt idx="11">
                  <c:v>94346</c:v>
                </c:pt>
              </c:numCache>
            </c:numRef>
          </c:val>
          <c:extLst>
            <c:ext xmlns:c16="http://schemas.microsoft.com/office/drawing/2014/chart" uri="{C3380CC4-5D6E-409C-BE32-E72D297353CC}">
              <c16:uniqueId val="{00000000-EF38-4D01-B073-64F32612F9A1}"/>
            </c:ext>
          </c:extLst>
        </c:ser>
        <c:dLbls>
          <c:showLegendKey val="0"/>
          <c:showVal val="0"/>
          <c:showCatName val="0"/>
          <c:showSerName val="0"/>
          <c:showPercent val="0"/>
          <c:showBubbleSize val="0"/>
        </c:dLbls>
        <c:gapWidth val="150"/>
        <c:overlap val="-5"/>
        <c:axId val="216329400"/>
        <c:axId val="216821608"/>
      </c:barChart>
      <c:catAx>
        <c:axId val="216329400"/>
        <c:scaling>
          <c:orientation val="minMax"/>
        </c:scaling>
        <c:delete val="0"/>
        <c:axPos val="b"/>
        <c:numFmt formatCode="General" sourceLinked="1"/>
        <c:majorTickMark val="none"/>
        <c:minorTickMark val="none"/>
        <c:tickLblPos val="nextTo"/>
        <c:crossAx val="216821608"/>
        <c:crosses val="autoZero"/>
        <c:auto val="0"/>
        <c:lblAlgn val="ctr"/>
        <c:lblOffset val="100"/>
        <c:noMultiLvlLbl val="0"/>
      </c:catAx>
      <c:valAx>
        <c:axId val="216821608"/>
        <c:scaling>
          <c:orientation val="minMax"/>
          <c:max val="600000"/>
          <c:min val="0"/>
        </c:scaling>
        <c:delete val="0"/>
        <c:axPos val="l"/>
        <c:majorGridlines/>
        <c:numFmt formatCode="#,##0" sourceLinked="0"/>
        <c:majorTickMark val="out"/>
        <c:minorTickMark val="none"/>
        <c:tickLblPos val="nextTo"/>
        <c:crossAx val="216329400"/>
        <c:crossesAt val="1"/>
        <c:crossBetween val="between"/>
        <c:majorUnit val="100000"/>
      </c:valAx>
    </c:plotArea>
    <c:legend>
      <c:legendPos val="r"/>
      <c:layout>
        <c:manualLayout>
          <c:xMode val="edge"/>
          <c:yMode val="edge"/>
          <c:x val="0.77181136203914857"/>
          <c:y val="5.5203796955628687E-2"/>
          <c:w val="0.18875933557246657"/>
          <c:h val="9.0026699965726237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'K3.4.4 Sociálpráv.ochrana detí'!$G$33</c:f>
              <c:strCache>
                <c:ptCount val="1"/>
                <c:pt idx="0">
                  <c:v>2021</c:v>
                </c:pt>
              </c:strCache>
            </c:strRef>
          </c:tx>
          <c:spPr>
            <a:solidFill>
              <a:srgbClr val="B7194B"/>
            </a:solidFill>
            <a:ln>
              <a:solidFill>
                <a:srgbClr val="B7194B"/>
              </a:solidFill>
            </a:ln>
            <a:effectLst/>
          </c:spPr>
          <c:invertIfNegative val="0"/>
          <c:cat>
            <c:strRef>
              <c:f>'K3.4.4 Sociálpráv.ochrana detí'!$F$34:$F$36</c:f>
              <c:strCache>
                <c:ptCount val="3"/>
                <c:pt idx="0">
                  <c:v>0 - 9 rokov</c:v>
                </c:pt>
                <c:pt idx="1">
                  <c:v>10 - 14 rokov</c:v>
                </c:pt>
                <c:pt idx="2">
                  <c:v>15 a viac rokov</c:v>
                </c:pt>
              </c:strCache>
            </c:strRef>
          </c:cat>
          <c:val>
            <c:numRef>
              <c:f>'K3.4.4 Sociálpráv.ochrana detí'!$G$34:$G$36</c:f>
              <c:numCache>
                <c:formatCode>#,##0</c:formatCode>
                <c:ptCount val="3"/>
                <c:pt idx="0">
                  <c:v>2854</c:v>
                </c:pt>
                <c:pt idx="1">
                  <c:v>3105</c:v>
                </c:pt>
                <c:pt idx="2">
                  <c:v>3215</c:v>
                </c:pt>
              </c:numCache>
            </c:numRef>
          </c:val>
          <c:extLst>
            <c:ext xmlns:c16="http://schemas.microsoft.com/office/drawing/2014/chart" uri="{C3380CC4-5D6E-409C-BE32-E72D297353CC}">
              <c16:uniqueId val="{00000000-394D-4229-99BC-9BD0A8BDD637}"/>
            </c:ext>
          </c:extLst>
        </c:ser>
        <c:ser>
          <c:idx val="1"/>
          <c:order val="1"/>
          <c:tx>
            <c:strRef>
              <c:f>'K3.4.4 Sociálpráv.ochrana detí'!$H$33</c:f>
              <c:strCache>
                <c:ptCount val="1"/>
                <c:pt idx="0">
                  <c:v>2022</c:v>
                </c:pt>
              </c:strCache>
            </c:strRef>
          </c:tx>
          <c:spPr>
            <a:solidFill>
              <a:schemeClr val="bg1">
                <a:lumMod val="65000"/>
              </a:schemeClr>
            </a:solidFill>
            <a:ln>
              <a:solidFill>
                <a:schemeClr val="bg1">
                  <a:lumMod val="85000"/>
                </a:schemeClr>
              </a:solidFill>
            </a:ln>
            <a:effectLst/>
          </c:spPr>
          <c:invertIfNegative val="0"/>
          <c:cat>
            <c:strRef>
              <c:f>'K3.4.4 Sociálpráv.ochrana detí'!$F$34:$F$36</c:f>
              <c:strCache>
                <c:ptCount val="3"/>
                <c:pt idx="0">
                  <c:v>0 - 9 rokov</c:v>
                </c:pt>
                <c:pt idx="1">
                  <c:v>10 - 14 rokov</c:v>
                </c:pt>
                <c:pt idx="2">
                  <c:v>15 a viac rokov</c:v>
                </c:pt>
              </c:strCache>
            </c:strRef>
          </c:cat>
          <c:val>
            <c:numRef>
              <c:f>'K3.4.4 Sociálpráv.ochrana detí'!$H$34:$H$36</c:f>
              <c:numCache>
                <c:formatCode>#,##0</c:formatCode>
                <c:ptCount val="3"/>
                <c:pt idx="0">
                  <c:v>2977</c:v>
                </c:pt>
                <c:pt idx="1">
                  <c:v>3028</c:v>
                </c:pt>
                <c:pt idx="2">
                  <c:v>3287</c:v>
                </c:pt>
              </c:numCache>
            </c:numRef>
          </c:val>
          <c:extLst>
            <c:ext xmlns:c16="http://schemas.microsoft.com/office/drawing/2014/chart" uri="{C3380CC4-5D6E-409C-BE32-E72D297353CC}">
              <c16:uniqueId val="{00000001-394D-4229-99BC-9BD0A8BDD637}"/>
            </c:ext>
          </c:extLst>
        </c:ser>
        <c:dLbls>
          <c:showLegendKey val="0"/>
          <c:showVal val="0"/>
          <c:showCatName val="0"/>
          <c:showSerName val="0"/>
          <c:showPercent val="0"/>
          <c:showBubbleSize val="0"/>
        </c:dLbls>
        <c:gapWidth val="219"/>
        <c:overlap val="-27"/>
        <c:axId val="216824352"/>
        <c:axId val="216824744"/>
      </c:barChart>
      <c:catAx>
        <c:axId val="21682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216824744"/>
        <c:crosses val="autoZero"/>
        <c:auto val="1"/>
        <c:lblAlgn val="ctr"/>
        <c:lblOffset val="100"/>
        <c:noMultiLvlLbl val="0"/>
      </c:catAx>
      <c:valAx>
        <c:axId val="216824744"/>
        <c:scaling>
          <c:orientation val="minMax"/>
          <c:max val="3300"/>
          <c:min val="2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216824352"/>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latin typeface="Arial Narrow" panose="020B0606020202030204" pitchFamily="34" charset="0"/>
        </a:defRPr>
      </a:pPr>
      <a:endParaRPr lang="sk-S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'K3.4.6 ŤZP a kompenzácie'!$I$62</c:f>
              <c:strCache>
                <c:ptCount val="1"/>
                <c:pt idx="0">
                  <c:v>2021</c:v>
                </c:pt>
              </c:strCache>
            </c:strRef>
          </c:tx>
          <c:spPr>
            <a:solidFill>
              <a:srgbClr val="E85E89"/>
            </a:solidFill>
          </c:spPr>
          <c:invertIfNegative val="0"/>
          <c:cat>
            <c:strRef>
              <c:f>'K3.4.6 ŤZP a kompenzácie'!$H$63:$H$74</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kompenzácie'!$I$63:$I$74</c:f>
              <c:numCache>
                <c:formatCode>#,##0</c:formatCode>
                <c:ptCount val="12"/>
                <c:pt idx="0">
                  <c:v>156737</c:v>
                </c:pt>
                <c:pt idx="1">
                  <c:v>155929</c:v>
                </c:pt>
                <c:pt idx="2">
                  <c:v>155180</c:v>
                </c:pt>
                <c:pt idx="3">
                  <c:v>154536</c:v>
                </c:pt>
                <c:pt idx="4">
                  <c:v>154133</c:v>
                </c:pt>
                <c:pt idx="5">
                  <c:v>154068</c:v>
                </c:pt>
                <c:pt idx="6">
                  <c:v>153763</c:v>
                </c:pt>
                <c:pt idx="7">
                  <c:v>153618</c:v>
                </c:pt>
                <c:pt idx="8">
                  <c:v>153625</c:v>
                </c:pt>
                <c:pt idx="9">
                  <c:v>153401</c:v>
                </c:pt>
                <c:pt idx="10">
                  <c:v>153088</c:v>
                </c:pt>
                <c:pt idx="11">
                  <c:v>152264</c:v>
                </c:pt>
              </c:numCache>
            </c:numRef>
          </c:val>
          <c:extLst>
            <c:ext xmlns:c16="http://schemas.microsoft.com/office/drawing/2014/chart" uri="{C3380CC4-5D6E-409C-BE32-E72D297353CC}">
              <c16:uniqueId val="{00000000-1A92-438B-96E0-604E696BD432}"/>
            </c:ext>
          </c:extLst>
        </c:ser>
        <c:ser>
          <c:idx val="1"/>
          <c:order val="1"/>
          <c:tx>
            <c:strRef>
              <c:f>'K3.4.6 ŤZP a kompenzácie'!$J$62</c:f>
              <c:strCache>
                <c:ptCount val="1"/>
                <c:pt idx="0">
                  <c:v>2022</c:v>
                </c:pt>
              </c:strCache>
            </c:strRef>
          </c:tx>
          <c:spPr>
            <a:solidFill>
              <a:srgbClr val="B7194B"/>
            </a:solidFill>
          </c:spPr>
          <c:invertIfNegative val="0"/>
          <c:cat>
            <c:strRef>
              <c:f>'K3.4.6 ŤZP a kompenzácie'!$H$63:$H$74</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kompenzácie'!$J$63:$J$74</c:f>
              <c:numCache>
                <c:formatCode>#,##0</c:formatCode>
                <c:ptCount val="12"/>
                <c:pt idx="0">
                  <c:v>151638</c:v>
                </c:pt>
                <c:pt idx="1">
                  <c:v>151691</c:v>
                </c:pt>
                <c:pt idx="2">
                  <c:v>151377</c:v>
                </c:pt>
                <c:pt idx="3">
                  <c:v>151039</c:v>
                </c:pt>
                <c:pt idx="4">
                  <c:v>151030</c:v>
                </c:pt>
                <c:pt idx="5">
                  <c:v>151044</c:v>
                </c:pt>
                <c:pt idx="6">
                  <c:v>151048</c:v>
                </c:pt>
                <c:pt idx="7">
                  <c:v>150857</c:v>
                </c:pt>
                <c:pt idx="8">
                  <c:v>150799</c:v>
                </c:pt>
                <c:pt idx="9">
                  <c:v>141479</c:v>
                </c:pt>
                <c:pt idx="10">
                  <c:v>142166</c:v>
                </c:pt>
                <c:pt idx="11">
                  <c:v>142646</c:v>
                </c:pt>
              </c:numCache>
            </c:numRef>
          </c:val>
          <c:extLst>
            <c:ext xmlns:c16="http://schemas.microsoft.com/office/drawing/2014/chart" uri="{C3380CC4-5D6E-409C-BE32-E72D297353CC}">
              <c16:uniqueId val="{00000001-1A92-438B-96E0-604E696BD432}"/>
            </c:ext>
          </c:extLst>
        </c:ser>
        <c:dLbls>
          <c:showLegendKey val="0"/>
          <c:showVal val="0"/>
          <c:showCatName val="0"/>
          <c:showSerName val="0"/>
          <c:showPercent val="0"/>
          <c:showBubbleSize val="0"/>
        </c:dLbls>
        <c:gapWidth val="150"/>
        <c:axId val="216630160"/>
        <c:axId val="216630552"/>
      </c:barChart>
      <c:catAx>
        <c:axId val="216630160"/>
        <c:scaling>
          <c:orientation val="minMax"/>
        </c:scaling>
        <c:delete val="0"/>
        <c:axPos val="b"/>
        <c:numFmt formatCode="General" sourceLinked="1"/>
        <c:majorTickMark val="out"/>
        <c:minorTickMark val="none"/>
        <c:tickLblPos val="nextTo"/>
        <c:txPr>
          <a:bodyPr/>
          <a:lstStyle/>
          <a:p>
            <a:pPr>
              <a:defRPr sz="1100"/>
            </a:pPr>
            <a:endParaRPr lang="sk-SK"/>
          </a:p>
        </c:txPr>
        <c:crossAx val="216630552"/>
        <c:crosses val="autoZero"/>
        <c:auto val="1"/>
        <c:lblAlgn val="ctr"/>
        <c:lblOffset val="100"/>
        <c:noMultiLvlLbl val="0"/>
      </c:catAx>
      <c:valAx>
        <c:axId val="216630552"/>
        <c:scaling>
          <c:orientation val="minMax"/>
        </c:scaling>
        <c:delete val="0"/>
        <c:axPos val="l"/>
        <c:majorGridlines/>
        <c:numFmt formatCode="#,##0" sourceLinked="0"/>
        <c:majorTickMark val="out"/>
        <c:minorTickMark val="none"/>
        <c:tickLblPos val="nextTo"/>
        <c:txPr>
          <a:bodyPr/>
          <a:lstStyle/>
          <a:p>
            <a:pPr>
              <a:defRPr sz="1100"/>
            </a:pPr>
            <a:endParaRPr lang="sk-SK"/>
          </a:p>
        </c:txPr>
        <c:crossAx val="216630160"/>
        <c:crosses val="autoZero"/>
        <c:crossBetween val="between"/>
        <c:majorUnit val="3000"/>
      </c:valAx>
    </c:plotArea>
    <c:legend>
      <c:legendPos val="t"/>
      <c:layout>
        <c:manualLayout>
          <c:xMode val="edge"/>
          <c:yMode val="edge"/>
          <c:x val="0.76677515310586175"/>
          <c:y val="6.6666666666666666E-2"/>
          <c:w val="0.19978302712160984"/>
          <c:h val="9.4245406824146977E-2"/>
        </c:manualLayout>
      </c:layout>
      <c:overlay val="1"/>
      <c:txPr>
        <a:bodyPr/>
        <a:lstStyle/>
        <a:p>
          <a:pPr>
            <a:defRPr sz="1100"/>
          </a:pPr>
          <a:endParaRPr lang="sk-SK"/>
        </a:p>
      </c:txPr>
    </c:legend>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7916666666666767"/>
          <c:y val="0.19675925925925927"/>
          <c:w val="0.46388888888889096"/>
          <c:h val="0.77314814814815036"/>
        </c:manualLayout>
      </c:layout>
      <c:pieChart>
        <c:varyColors val="1"/>
        <c:ser>
          <c:idx val="0"/>
          <c:order val="0"/>
          <c:dPt>
            <c:idx val="0"/>
            <c:bubble3D val="0"/>
            <c:spPr>
              <a:solidFill>
                <a:srgbClr val="E85E89"/>
              </a:solidFill>
              <a:ln>
                <a:noFill/>
              </a:ln>
              <a:effectLst/>
            </c:spPr>
            <c:extLst>
              <c:ext xmlns:c16="http://schemas.microsoft.com/office/drawing/2014/chart" uri="{C3380CC4-5D6E-409C-BE32-E72D297353CC}">
                <c16:uniqueId val="{00000001-7EB7-4FA7-8717-4F76CFC227F6}"/>
              </c:ext>
            </c:extLst>
          </c:dPt>
          <c:dPt>
            <c:idx val="1"/>
            <c:bubble3D val="0"/>
            <c:spPr>
              <a:solidFill>
                <a:schemeClr val="bg2">
                  <a:lumMod val="90000"/>
                </a:schemeClr>
              </a:solidFill>
              <a:ln>
                <a:noFill/>
              </a:ln>
              <a:effectLst/>
            </c:spPr>
            <c:extLst>
              <c:ext xmlns:c16="http://schemas.microsoft.com/office/drawing/2014/chart" uri="{C3380CC4-5D6E-409C-BE32-E72D297353CC}">
                <c16:uniqueId val="{00000003-7EB7-4FA7-8717-4F76CFC227F6}"/>
              </c:ext>
            </c:extLst>
          </c:dPt>
          <c:dPt>
            <c:idx val="2"/>
            <c:bubble3D val="0"/>
            <c:spPr>
              <a:solidFill>
                <a:srgbClr val="B7194B"/>
              </a:solidFill>
              <a:ln>
                <a:noFill/>
              </a:ln>
              <a:effectLst/>
            </c:spPr>
            <c:extLst>
              <c:ext xmlns:c16="http://schemas.microsoft.com/office/drawing/2014/chart" uri="{C3380CC4-5D6E-409C-BE32-E72D297353CC}">
                <c16:uniqueId val="{00000005-7EB7-4FA7-8717-4F76CFC227F6}"/>
              </c:ext>
            </c:extLst>
          </c:dPt>
          <c:dPt>
            <c:idx val="3"/>
            <c:bubble3D val="0"/>
            <c:spPr>
              <a:solidFill>
                <a:schemeClr val="bg1">
                  <a:lumMod val="85000"/>
                </a:schemeClr>
              </a:solidFill>
              <a:ln>
                <a:noFill/>
              </a:ln>
              <a:effectLst/>
            </c:spPr>
            <c:extLst>
              <c:ext xmlns:c16="http://schemas.microsoft.com/office/drawing/2014/chart" uri="{C3380CC4-5D6E-409C-BE32-E72D297353CC}">
                <c16:uniqueId val="{00000007-7EB7-4FA7-8717-4F76CFC227F6}"/>
              </c:ext>
            </c:extLst>
          </c:dPt>
          <c:dPt>
            <c:idx val="4"/>
            <c:bubble3D val="0"/>
            <c:spPr>
              <a:solidFill>
                <a:srgbClr val="FF9999"/>
              </a:solidFill>
              <a:ln>
                <a:noFill/>
              </a:ln>
              <a:effectLst/>
            </c:spPr>
            <c:extLst>
              <c:ext xmlns:c16="http://schemas.microsoft.com/office/drawing/2014/chart" uri="{C3380CC4-5D6E-409C-BE32-E72D297353CC}">
                <c16:uniqueId val="{00000009-7EB7-4FA7-8717-4F76CFC227F6}"/>
              </c:ext>
            </c:extLst>
          </c:dPt>
          <c:dPt>
            <c:idx val="5"/>
            <c:bubble3D val="0"/>
            <c:spPr>
              <a:solidFill>
                <a:schemeClr val="accent2">
                  <a:lumMod val="20000"/>
                  <a:lumOff val="80000"/>
                </a:schemeClr>
              </a:solidFill>
              <a:ln>
                <a:noFill/>
              </a:ln>
              <a:effectLst/>
            </c:spPr>
            <c:extLst>
              <c:ext xmlns:c16="http://schemas.microsoft.com/office/drawing/2014/chart" uri="{C3380CC4-5D6E-409C-BE32-E72D297353CC}">
                <c16:uniqueId val="{0000000B-7EB7-4FA7-8717-4F76CFC227F6}"/>
              </c:ext>
            </c:extLst>
          </c:dPt>
          <c:dPt>
            <c:idx val="6"/>
            <c:bubble3D val="0"/>
            <c:spPr>
              <a:solidFill>
                <a:schemeClr val="tx1">
                  <a:lumMod val="65000"/>
                  <a:lumOff val="35000"/>
                </a:schemeClr>
              </a:solidFill>
              <a:ln>
                <a:noFill/>
              </a:ln>
              <a:effectLst/>
            </c:spPr>
            <c:extLst>
              <c:ext xmlns:c16="http://schemas.microsoft.com/office/drawing/2014/chart" uri="{C3380CC4-5D6E-409C-BE32-E72D297353CC}">
                <c16:uniqueId val="{0000000D-7EB7-4FA7-8717-4F76CFC227F6}"/>
              </c:ext>
            </c:extLst>
          </c:dPt>
          <c:dPt>
            <c:idx val="7"/>
            <c:bubble3D val="0"/>
            <c:spPr>
              <a:solidFill>
                <a:schemeClr val="accent2">
                  <a:tint val="46000"/>
                </a:schemeClr>
              </a:solidFill>
              <a:ln>
                <a:noFill/>
              </a:ln>
              <a:effectLst/>
            </c:spPr>
            <c:extLst>
              <c:ext xmlns:c16="http://schemas.microsoft.com/office/drawing/2014/chart" uri="{C3380CC4-5D6E-409C-BE32-E72D297353CC}">
                <c16:uniqueId val="{0000000E-41E9-4B61-81B4-9B518DEAC0D1}"/>
              </c:ext>
            </c:extLst>
          </c:dPt>
          <c:dLbls>
            <c:dLbl>
              <c:idx val="0"/>
              <c:layout>
                <c:manualLayout>
                  <c:x val="8.1827382802372284E-2"/>
                  <c:y val="-0.183948856996465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B7-4FA7-8717-4F76CFC227F6}"/>
                </c:ext>
              </c:extLst>
            </c:dLbl>
            <c:dLbl>
              <c:idx val="1"/>
              <c:layout>
                <c:manualLayout>
                  <c:x val="7.8101238208724014E-2"/>
                  <c:y val="-0.10283029989463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B7-4FA7-8717-4F76CFC227F6}"/>
                </c:ext>
              </c:extLst>
            </c:dLbl>
            <c:dLbl>
              <c:idx val="2"/>
              <c:layout>
                <c:manualLayout>
                  <c:x val="4.897141590555984E-2"/>
                  <c:y val="1.29592770003559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B7-4FA7-8717-4F76CFC227F6}"/>
                </c:ext>
              </c:extLst>
            </c:dLbl>
            <c:dLbl>
              <c:idx val="3"/>
              <c:layout>
                <c:manualLayout>
                  <c:x val="3.5576484364030075E-2"/>
                  <c:y val="0.21216224258677494"/>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Narrow" panose="020B0606020202030204" pitchFamily="34" charset="0"/>
                      <a:ea typeface="+mn-ea"/>
                      <a:cs typeface="+mn-cs"/>
                    </a:defRPr>
                  </a:pPr>
                  <a:endParaRPr lang="sk-SK"/>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B7-4FA7-8717-4F76CFC227F6}"/>
                </c:ext>
              </c:extLst>
            </c:dLbl>
            <c:dLbl>
              <c:idx val="4"/>
              <c:layout>
                <c:manualLayout>
                  <c:x val="-0.10806409649911286"/>
                  <c:y val="-0.1237319881144871"/>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Narrow" panose="020B0606020202030204" pitchFamily="34" charset="0"/>
                      <a:ea typeface="+mn-ea"/>
                      <a:cs typeface="+mn-cs"/>
                    </a:defRPr>
                  </a:pPr>
                  <a:endParaRPr lang="sk-SK"/>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EB7-4FA7-8717-4F76CFC227F6}"/>
                </c:ext>
              </c:extLst>
            </c:dLbl>
            <c:dLbl>
              <c:idx val="5"/>
              <c:layout>
                <c:manualLayout>
                  <c:x val="-0.35884259471626179"/>
                  <c:y val="-1.1667066088367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EB7-4FA7-8717-4F76CFC227F6}"/>
                </c:ext>
              </c:extLst>
            </c:dLbl>
            <c:dLbl>
              <c:idx val="6"/>
              <c:layout>
                <c:manualLayout>
                  <c:x val="-8.8941035828951381E-2"/>
                  <c:y val="-0.1015802733868626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EB7-4FA7-8717-4F76CFC227F6}"/>
                </c:ext>
              </c:extLst>
            </c:dLbl>
            <c:dLbl>
              <c:idx val="7"/>
              <c:layout>
                <c:manualLayout>
                  <c:x val="0.13537955311593627"/>
                  <c:y val="-0.101640243647997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41E9-4B61-81B4-9B518DEAC0D1}"/>
                </c:ext>
              </c:extLst>
            </c:dLbl>
            <c:numFmt formatCode="0.0%" sourceLinked="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Narrow" panose="020B0606020202030204" pitchFamily="34" charset="0"/>
                    <a:ea typeface="+mn-ea"/>
                    <a:cs typeface="+mn-cs"/>
                  </a:defRPr>
                </a:pPr>
                <a:endParaRPr lang="sk-SK"/>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'K3.3 Štátna sociálna podpora'!$L$37:$S$37</c:f>
              <c:strCache>
                <c:ptCount val="8"/>
                <c:pt idx="0">
                  <c:v>Zariadenie</c:v>
                </c:pt>
                <c:pt idx="1">
                  <c:v>Živnostník</c:v>
                </c:pt>
                <c:pt idx="2">
                  <c:v>Iná právnická osoba</c:v>
                </c:pt>
                <c:pt idx="3">
                  <c:v>Zariadenie - MŠ zaradená do siete škôl a školských zariadení SR</c:v>
                </c:pt>
                <c:pt idx="4">
                  <c:v>Rodič</c:v>
                </c:pt>
                <c:pt idx="5">
                  <c:v>Iná fyzická osoba</c:v>
                </c:pt>
                <c:pt idx="6">
                  <c:v>Nezaradené</c:v>
                </c:pt>
                <c:pt idx="7">
                  <c:v>Detská skupina</c:v>
                </c:pt>
              </c:strCache>
            </c:strRef>
          </c:cat>
          <c:val>
            <c:numRef>
              <c:f>'K3.3 Štátna sociálna podpora'!$L$50:$S$50</c:f>
              <c:numCache>
                <c:formatCode>0</c:formatCode>
                <c:ptCount val="8"/>
                <c:pt idx="0">
                  <c:v>61.5</c:v>
                </c:pt>
                <c:pt idx="1">
                  <c:v>0.58333333333333337</c:v>
                </c:pt>
                <c:pt idx="2">
                  <c:v>2.5833333333333335</c:v>
                </c:pt>
                <c:pt idx="3">
                  <c:v>1.9166666666666667</c:v>
                </c:pt>
                <c:pt idx="4">
                  <c:v>219.91666666666666</c:v>
                </c:pt>
                <c:pt idx="5">
                  <c:v>2.6666666666666665</c:v>
                </c:pt>
                <c:pt idx="6">
                  <c:v>1.25</c:v>
                </c:pt>
                <c:pt idx="7" formatCode="General">
                  <c:v>0</c:v>
                </c:pt>
              </c:numCache>
            </c:numRef>
          </c:val>
          <c:extLst>
            <c:ext xmlns:c16="http://schemas.microsoft.com/office/drawing/2014/chart" uri="{C3380CC4-5D6E-409C-BE32-E72D297353CC}">
              <c16:uniqueId val="{0000000E-7EB7-4FA7-8717-4F76CFC227F6}"/>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6350" cap="flat" cmpd="sng" algn="ctr">
      <a:noFill/>
      <a:prstDash val="solid"/>
      <a:round/>
    </a:ln>
    <a:effectLst/>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'K3.4.6 ŤZP a kompenzácie'!$I$62</c:f>
              <c:strCache>
                <c:ptCount val="1"/>
                <c:pt idx="0">
                  <c:v>2021</c:v>
                </c:pt>
              </c:strCache>
            </c:strRef>
          </c:tx>
          <c:spPr>
            <a:solidFill>
              <a:schemeClr val="bg1">
                <a:lumMod val="65000"/>
              </a:schemeClr>
            </a:solidFill>
          </c:spPr>
          <c:invertIfNegative val="0"/>
          <c:cat>
            <c:strRef>
              <c:f>'K3.4.6 ŤZP a kompenzácie'!$H$63:$H$74</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kompenzácie'!$I$133:$I$144</c:f>
              <c:numCache>
                <c:formatCode>#,##0</c:formatCode>
                <c:ptCount val="12"/>
                <c:pt idx="0">
                  <c:v>151381</c:v>
                </c:pt>
                <c:pt idx="1">
                  <c:v>150314</c:v>
                </c:pt>
                <c:pt idx="2">
                  <c:v>149532</c:v>
                </c:pt>
                <c:pt idx="3">
                  <c:v>148908</c:v>
                </c:pt>
                <c:pt idx="4">
                  <c:v>148143</c:v>
                </c:pt>
                <c:pt idx="5">
                  <c:v>148405</c:v>
                </c:pt>
                <c:pt idx="6">
                  <c:v>148142</c:v>
                </c:pt>
                <c:pt idx="7">
                  <c:v>147969</c:v>
                </c:pt>
                <c:pt idx="8">
                  <c:v>147980</c:v>
                </c:pt>
                <c:pt idx="9">
                  <c:v>147722</c:v>
                </c:pt>
                <c:pt idx="10">
                  <c:v>147388</c:v>
                </c:pt>
                <c:pt idx="11">
                  <c:v>146597</c:v>
                </c:pt>
              </c:numCache>
            </c:numRef>
          </c:val>
          <c:extLst>
            <c:ext xmlns:c16="http://schemas.microsoft.com/office/drawing/2014/chart" uri="{C3380CC4-5D6E-409C-BE32-E72D297353CC}">
              <c16:uniqueId val="{00000000-1A92-438B-96E0-604E696BD432}"/>
            </c:ext>
          </c:extLst>
        </c:ser>
        <c:ser>
          <c:idx val="1"/>
          <c:order val="1"/>
          <c:tx>
            <c:strRef>
              <c:f>'K3.4.6 ŤZP a kompenzácie'!$J$62</c:f>
              <c:strCache>
                <c:ptCount val="1"/>
                <c:pt idx="0">
                  <c:v>2022</c:v>
                </c:pt>
              </c:strCache>
            </c:strRef>
          </c:tx>
          <c:spPr>
            <a:solidFill>
              <a:srgbClr val="B7194B"/>
            </a:solidFill>
          </c:spPr>
          <c:invertIfNegative val="0"/>
          <c:cat>
            <c:strRef>
              <c:f>'K3.4.6 ŤZP a kompenzácie'!$H$63:$H$74</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kompenzácie'!$J$133:$J$144</c:f>
              <c:numCache>
                <c:formatCode>#,##0</c:formatCode>
                <c:ptCount val="12"/>
                <c:pt idx="0">
                  <c:v>146109</c:v>
                </c:pt>
                <c:pt idx="1">
                  <c:v>145865</c:v>
                </c:pt>
                <c:pt idx="2">
                  <c:v>145522</c:v>
                </c:pt>
                <c:pt idx="3">
                  <c:v>145203</c:v>
                </c:pt>
                <c:pt idx="4">
                  <c:v>145125</c:v>
                </c:pt>
                <c:pt idx="5">
                  <c:v>145148</c:v>
                </c:pt>
                <c:pt idx="6">
                  <c:v>145181</c:v>
                </c:pt>
                <c:pt idx="7">
                  <c:v>145046</c:v>
                </c:pt>
                <c:pt idx="8">
                  <c:v>144992</c:v>
                </c:pt>
                <c:pt idx="9">
                  <c:v>135053</c:v>
                </c:pt>
                <c:pt idx="10">
                  <c:v>135797</c:v>
                </c:pt>
                <c:pt idx="11">
                  <c:v>136258</c:v>
                </c:pt>
              </c:numCache>
            </c:numRef>
          </c:val>
          <c:extLst>
            <c:ext xmlns:c16="http://schemas.microsoft.com/office/drawing/2014/chart" uri="{C3380CC4-5D6E-409C-BE32-E72D297353CC}">
              <c16:uniqueId val="{00000001-1A92-438B-96E0-604E696BD432}"/>
            </c:ext>
          </c:extLst>
        </c:ser>
        <c:dLbls>
          <c:showLegendKey val="0"/>
          <c:showVal val="0"/>
          <c:showCatName val="0"/>
          <c:showSerName val="0"/>
          <c:showPercent val="0"/>
          <c:showBubbleSize val="0"/>
        </c:dLbls>
        <c:gapWidth val="150"/>
        <c:axId val="216631336"/>
        <c:axId val="216631728"/>
      </c:barChart>
      <c:catAx>
        <c:axId val="216631336"/>
        <c:scaling>
          <c:orientation val="minMax"/>
        </c:scaling>
        <c:delete val="0"/>
        <c:axPos val="b"/>
        <c:numFmt formatCode="General" sourceLinked="1"/>
        <c:majorTickMark val="out"/>
        <c:minorTickMark val="none"/>
        <c:tickLblPos val="nextTo"/>
        <c:crossAx val="216631728"/>
        <c:crosses val="autoZero"/>
        <c:auto val="1"/>
        <c:lblAlgn val="ctr"/>
        <c:lblOffset val="100"/>
        <c:noMultiLvlLbl val="0"/>
      </c:catAx>
      <c:valAx>
        <c:axId val="216631728"/>
        <c:scaling>
          <c:orientation val="minMax"/>
          <c:min val="125000"/>
        </c:scaling>
        <c:delete val="0"/>
        <c:axPos val="l"/>
        <c:majorGridlines/>
        <c:numFmt formatCode="#,##0" sourceLinked="0"/>
        <c:majorTickMark val="out"/>
        <c:minorTickMark val="none"/>
        <c:tickLblPos val="nextTo"/>
        <c:crossAx val="216631336"/>
        <c:crosses val="autoZero"/>
        <c:crossBetween val="between"/>
      </c:valAx>
    </c:plotArea>
    <c:legend>
      <c:legendPos val="t"/>
      <c:layout>
        <c:manualLayout>
          <c:xMode val="edge"/>
          <c:yMode val="edge"/>
          <c:x val="0.76677515310586175"/>
          <c:y val="6.6666666666666666E-2"/>
          <c:w val="0.19978302712160984"/>
          <c:h val="9.4245406824146977E-2"/>
        </c:manualLayout>
      </c:layout>
      <c:overlay val="1"/>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'K3.4.6 ŤZP a kompenzácie'!$I$149</c:f>
              <c:strCache>
                <c:ptCount val="1"/>
                <c:pt idx="0">
                  <c:v>2021</c:v>
                </c:pt>
              </c:strCache>
            </c:strRef>
          </c:tx>
          <c:spPr>
            <a:solidFill>
              <a:srgbClr val="FAACBF"/>
            </a:solidFill>
          </c:spPr>
          <c:invertIfNegative val="0"/>
          <c:cat>
            <c:strRef>
              <c:f>'K3.4.6 ŤZP a kompenzácie'!$H$63:$H$74</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kompenzácie'!$I$150:$I$161</c:f>
              <c:numCache>
                <c:formatCode>#,##0</c:formatCode>
                <c:ptCount val="12"/>
                <c:pt idx="0">
                  <c:v>63361</c:v>
                </c:pt>
                <c:pt idx="1">
                  <c:v>63187</c:v>
                </c:pt>
                <c:pt idx="2">
                  <c:v>62922</c:v>
                </c:pt>
                <c:pt idx="3">
                  <c:v>62659</c:v>
                </c:pt>
                <c:pt idx="4">
                  <c:v>62481</c:v>
                </c:pt>
                <c:pt idx="5">
                  <c:v>62702</c:v>
                </c:pt>
                <c:pt idx="6">
                  <c:v>62711</c:v>
                </c:pt>
                <c:pt idx="7">
                  <c:v>62680</c:v>
                </c:pt>
                <c:pt idx="8">
                  <c:v>62840</c:v>
                </c:pt>
                <c:pt idx="9">
                  <c:v>62955</c:v>
                </c:pt>
                <c:pt idx="10">
                  <c:v>63204</c:v>
                </c:pt>
                <c:pt idx="11">
                  <c:v>63305</c:v>
                </c:pt>
              </c:numCache>
            </c:numRef>
          </c:val>
          <c:extLst>
            <c:ext xmlns:c16="http://schemas.microsoft.com/office/drawing/2014/chart" uri="{C3380CC4-5D6E-409C-BE32-E72D297353CC}">
              <c16:uniqueId val="{00000000-1A92-438B-96E0-604E696BD432}"/>
            </c:ext>
          </c:extLst>
        </c:ser>
        <c:ser>
          <c:idx val="1"/>
          <c:order val="1"/>
          <c:tx>
            <c:strRef>
              <c:f>'K3.4.6 ŤZP a kompenzácie'!$J$149</c:f>
              <c:strCache>
                <c:ptCount val="1"/>
                <c:pt idx="0">
                  <c:v>2022</c:v>
                </c:pt>
              </c:strCache>
            </c:strRef>
          </c:tx>
          <c:spPr>
            <a:solidFill>
              <a:srgbClr val="B7194B"/>
            </a:solidFill>
          </c:spPr>
          <c:invertIfNegative val="0"/>
          <c:cat>
            <c:strRef>
              <c:f>'K3.4.6 ŤZP a kompenzácie'!$H$63:$H$74</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kompenzácie'!$J$150:$J$161</c:f>
              <c:numCache>
                <c:formatCode>#,##0</c:formatCode>
                <c:ptCount val="12"/>
                <c:pt idx="0">
                  <c:v>63161</c:v>
                </c:pt>
                <c:pt idx="1">
                  <c:v>63046</c:v>
                </c:pt>
                <c:pt idx="2">
                  <c:v>63082</c:v>
                </c:pt>
                <c:pt idx="3">
                  <c:v>63158</c:v>
                </c:pt>
                <c:pt idx="4">
                  <c:v>63110</c:v>
                </c:pt>
                <c:pt idx="5">
                  <c:v>63423</c:v>
                </c:pt>
                <c:pt idx="6">
                  <c:v>63438</c:v>
                </c:pt>
                <c:pt idx="7">
                  <c:v>63777</c:v>
                </c:pt>
                <c:pt idx="8">
                  <c:v>63890</c:v>
                </c:pt>
                <c:pt idx="9">
                  <c:v>63792</c:v>
                </c:pt>
                <c:pt idx="10">
                  <c:v>64197</c:v>
                </c:pt>
                <c:pt idx="11">
                  <c:v>64514</c:v>
                </c:pt>
              </c:numCache>
            </c:numRef>
          </c:val>
          <c:extLst>
            <c:ext xmlns:c16="http://schemas.microsoft.com/office/drawing/2014/chart" uri="{C3380CC4-5D6E-409C-BE32-E72D297353CC}">
              <c16:uniqueId val="{00000001-1A92-438B-96E0-604E696BD432}"/>
            </c:ext>
          </c:extLst>
        </c:ser>
        <c:dLbls>
          <c:showLegendKey val="0"/>
          <c:showVal val="0"/>
          <c:showCatName val="0"/>
          <c:showSerName val="0"/>
          <c:showPercent val="0"/>
          <c:showBubbleSize val="0"/>
        </c:dLbls>
        <c:gapWidth val="150"/>
        <c:axId val="216632512"/>
        <c:axId val="216632904"/>
      </c:barChart>
      <c:catAx>
        <c:axId val="216632512"/>
        <c:scaling>
          <c:orientation val="minMax"/>
        </c:scaling>
        <c:delete val="0"/>
        <c:axPos val="b"/>
        <c:numFmt formatCode="General" sourceLinked="1"/>
        <c:majorTickMark val="out"/>
        <c:minorTickMark val="none"/>
        <c:tickLblPos val="nextTo"/>
        <c:crossAx val="216632904"/>
        <c:crosses val="autoZero"/>
        <c:auto val="1"/>
        <c:lblAlgn val="ctr"/>
        <c:lblOffset val="100"/>
        <c:noMultiLvlLbl val="0"/>
      </c:catAx>
      <c:valAx>
        <c:axId val="216632904"/>
        <c:scaling>
          <c:orientation val="minMax"/>
          <c:min val="61000"/>
        </c:scaling>
        <c:delete val="0"/>
        <c:axPos val="l"/>
        <c:majorGridlines/>
        <c:numFmt formatCode="#,##0" sourceLinked="0"/>
        <c:majorTickMark val="out"/>
        <c:minorTickMark val="none"/>
        <c:tickLblPos val="nextTo"/>
        <c:crossAx val="216632512"/>
        <c:crosses val="autoZero"/>
        <c:crossBetween val="between"/>
        <c:majorUnit val="1000"/>
      </c:valAx>
    </c:plotArea>
    <c:legend>
      <c:legendPos val="t"/>
      <c:layout>
        <c:manualLayout>
          <c:xMode val="edge"/>
          <c:yMode val="edge"/>
          <c:x val="0.29394732422615361"/>
          <c:y val="0.92173913043478284"/>
          <c:w val="0.25097141650712307"/>
          <c:h val="5.0767241051390313E-2"/>
        </c:manualLayout>
      </c:layout>
      <c:overlay val="1"/>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6.7324778121971143E-2"/>
          <c:y val="0.17528287845553148"/>
          <c:w val="0.90150353032908448"/>
          <c:h val="0.6971386939443599"/>
        </c:manualLayout>
      </c:layout>
      <c:barChart>
        <c:barDir val="bar"/>
        <c:grouping val="percentStacked"/>
        <c:varyColors val="0"/>
        <c:ser>
          <c:idx val="0"/>
          <c:order val="0"/>
          <c:tx>
            <c:strRef>
              <c:f>'K3.4.6 ŤZP a kompenzácie'!$H$107</c:f>
              <c:strCache>
                <c:ptCount val="1"/>
                <c:pt idx="0">
                  <c:v>6 – 18 rokov</c:v>
                </c:pt>
              </c:strCache>
            </c:strRef>
          </c:tx>
          <c:spPr>
            <a:solidFill>
              <a:srgbClr val="FFD5D5"/>
            </a:solidFill>
            <a:ln>
              <a:solidFill>
                <a:srgbClr val="FFD5D5"/>
              </a:solidFill>
            </a:ln>
            <a:effectLst/>
          </c:spPr>
          <c:invertIfNegative val="0"/>
          <c:dLbls>
            <c:dLbl>
              <c:idx val="0"/>
              <c:layout>
                <c:manualLayout>
                  <c:x val="2.0616514497188376E-2"/>
                  <c:y val="-0.158079883742961"/>
                </c:manualLayout>
              </c:layout>
              <c:showLegendKey val="0"/>
              <c:showVal val="1"/>
              <c:showCatName val="0"/>
              <c:showSerName val="0"/>
              <c:showPercent val="0"/>
              <c:showBubbleSize val="0"/>
              <c:extLst>
                <c:ext xmlns:c15="http://schemas.microsoft.com/office/drawing/2012/chart" uri="{CE6537A1-D6FC-4f65-9D91-7224C49458BB}">
                  <c15:layout>
                    <c:manualLayout>
                      <c:w val="6.8451612903225809E-2"/>
                      <c:h val="9.2050209205020925E-2"/>
                    </c:manualLayout>
                  </c15:layout>
                </c:ext>
                <c:ext xmlns:c16="http://schemas.microsoft.com/office/drawing/2014/chart" uri="{C3380CC4-5D6E-409C-BE32-E72D297353CC}">
                  <c16:uniqueId val="{00000000-4658-4F80-8377-A45EF7FD24C3}"/>
                </c:ext>
              </c:extLst>
            </c:dLbl>
            <c:dLbl>
              <c:idx val="1"/>
              <c:layout>
                <c:manualLayout>
                  <c:x val="2.0833306972380609E-2"/>
                  <c:y val="-0.1518834148161314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658-4F80-8377-A45EF7FD24C3}"/>
                </c:ext>
              </c:extLst>
            </c:dLbl>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'K3.4.6 ŤZP a kompenzácie'!$G$108:$G$109</c:f>
              <c:numCache>
                <c:formatCode>General</c:formatCode>
                <c:ptCount val="2"/>
                <c:pt idx="0">
                  <c:v>2021</c:v>
                </c:pt>
                <c:pt idx="1">
                  <c:v>2022</c:v>
                </c:pt>
              </c:numCache>
            </c:numRef>
          </c:cat>
          <c:val>
            <c:numRef>
              <c:f>'K3.4.6 ŤZP a kompenzácie'!$N$108:$N$109</c:f>
              <c:numCache>
                <c:formatCode>0.00%</c:formatCode>
                <c:ptCount val="2"/>
                <c:pt idx="0">
                  <c:v>2.891629037860368E-2</c:v>
                </c:pt>
                <c:pt idx="1">
                  <c:v>3.1270681667769688E-2</c:v>
                </c:pt>
              </c:numCache>
            </c:numRef>
          </c:val>
          <c:extLst>
            <c:ext xmlns:c16="http://schemas.microsoft.com/office/drawing/2014/chart" uri="{C3380CC4-5D6E-409C-BE32-E72D297353CC}">
              <c16:uniqueId val="{00000002-4658-4F80-8377-A45EF7FD24C3}"/>
            </c:ext>
          </c:extLst>
        </c:ser>
        <c:ser>
          <c:idx val="1"/>
          <c:order val="1"/>
          <c:tx>
            <c:strRef>
              <c:f>'K3.4.6 ŤZP a kompenzácie'!$O$107</c:f>
              <c:strCache>
                <c:ptCount val="1"/>
                <c:pt idx="0">
                  <c:v>18 – 30 rokov</c:v>
                </c:pt>
              </c:strCache>
            </c:strRef>
          </c:tx>
          <c:spPr>
            <a:solidFill>
              <a:srgbClr val="D1D1D1"/>
            </a:solidFill>
            <a:ln>
              <a:solidFill>
                <a:srgbClr val="D1D1D1"/>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kompenzácie'!$G$108:$G$109</c:f>
              <c:numCache>
                <c:formatCode>General</c:formatCode>
                <c:ptCount val="2"/>
                <c:pt idx="0">
                  <c:v>2021</c:v>
                </c:pt>
                <c:pt idx="1">
                  <c:v>2022</c:v>
                </c:pt>
              </c:numCache>
            </c:numRef>
          </c:cat>
          <c:val>
            <c:numRef>
              <c:f>'K3.4.6 ŤZP a kompenzácie'!$O$108:$O$109</c:f>
              <c:numCache>
                <c:formatCode>0.00%</c:formatCode>
                <c:ptCount val="2"/>
                <c:pt idx="0">
                  <c:v>9.6561306009030914E-2</c:v>
                </c:pt>
                <c:pt idx="1">
                  <c:v>9.6790205162144274E-2</c:v>
                </c:pt>
              </c:numCache>
            </c:numRef>
          </c:val>
          <c:extLst>
            <c:ext xmlns:c16="http://schemas.microsoft.com/office/drawing/2014/chart" uri="{C3380CC4-5D6E-409C-BE32-E72D297353CC}">
              <c16:uniqueId val="{00000003-4658-4F80-8377-A45EF7FD24C3}"/>
            </c:ext>
          </c:extLst>
        </c:ser>
        <c:ser>
          <c:idx val="2"/>
          <c:order val="2"/>
          <c:tx>
            <c:strRef>
              <c:f>'K3.4.6 ŤZP a kompenzácie'!$P$107</c:f>
              <c:strCache>
                <c:ptCount val="1"/>
                <c:pt idx="0">
                  <c:v>30 – 65 rokov</c:v>
                </c:pt>
              </c:strCache>
            </c:strRef>
          </c:tx>
          <c:spPr>
            <a:solidFill>
              <a:srgbClr val="E85E89"/>
            </a:solidFill>
            <a:ln>
              <a:solidFill>
                <a:srgbClr val="E85E89"/>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kompenzácie'!$G$108:$G$109</c:f>
              <c:numCache>
                <c:formatCode>General</c:formatCode>
                <c:ptCount val="2"/>
                <c:pt idx="0">
                  <c:v>2021</c:v>
                </c:pt>
                <c:pt idx="1">
                  <c:v>2022</c:v>
                </c:pt>
              </c:numCache>
            </c:numRef>
          </c:cat>
          <c:val>
            <c:numRef>
              <c:f>'K3.4.6 ŤZP a kompenzácie'!$P$108:$P$109</c:f>
              <c:numCache>
                <c:formatCode>0.00%</c:formatCode>
                <c:ptCount val="2"/>
                <c:pt idx="0">
                  <c:v>0.66602987148315385</c:v>
                </c:pt>
                <c:pt idx="1">
                  <c:v>0.65916611515552614</c:v>
                </c:pt>
              </c:numCache>
            </c:numRef>
          </c:val>
          <c:extLst>
            <c:ext xmlns:c16="http://schemas.microsoft.com/office/drawing/2014/chart" uri="{C3380CC4-5D6E-409C-BE32-E72D297353CC}">
              <c16:uniqueId val="{00000004-4658-4F80-8377-A45EF7FD24C3}"/>
            </c:ext>
          </c:extLst>
        </c:ser>
        <c:ser>
          <c:idx val="3"/>
          <c:order val="3"/>
          <c:tx>
            <c:strRef>
              <c:f>'K3.4.6 ŤZP a kompenzácie'!$Q$107</c:f>
              <c:strCache>
                <c:ptCount val="1"/>
                <c:pt idx="0">
                  <c:v>65 – 80 rokov</c:v>
                </c:pt>
              </c:strCache>
            </c:strRef>
          </c:tx>
          <c:spPr>
            <a:solidFill>
              <a:schemeClr val="bg1">
                <a:lumMod val="65000"/>
              </a:schemeClr>
            </a:solidFill>
            <a:ln>
              <a:solidFill>
                <a:schemeClr val="bg1">
                  <a:lumMod val="65000"/>
                </a:schemeClr>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kompenzácie'!$G$108:$G$109</c:f>
              <c:numCache>
                <c:formatCode>General</c:formatCode>
                <c:ptCount val="2"/>
                <c:pt idx="0">
                  <c:v>2021</c:v>
                </c:pt>
                <c:pt idx="1">
                  <c:v>2022</c:v>
                </c:pt>
              </c:numCache>
            </c:numRef>
          </c:cat>
          <c:val>
            <c:numRef>
              <c:f>'K3.4.6 ŤZP a kompenzácie'!$Q$108:$Q$109</c:f>
              <c:numCache>
                <c:formatCode>0.00%</c:formatCode>
                <c:ptCount val="2"/>
                <c:pt idx="0">
                  <c:v>0.2016325112886419</c:v>
                </c:pt>
                <c:pt idx="1">
                  <c:v>0.19978491065519524</c:v>
                </c:pt>
              </c:numCache>
            </c:numRef>
          </c:val>
          <c:extLst>
            <c:ext xmlns:c16="http://schemas.microsoft.com/office/drawing/2014/chart" uri="{C3380CC4-5D6E-409C-BE32-E72D297353CC}">
              <c16:uniqueId val="{00000005-4658-4F80-8377-A45EF7FD24C3}"/>
            </c:ext>
          </c:extLst>
        </c:ser>
        <c:ser>
          <c:idx val="4"/>
          <c:order val="4"/>
          <c:tx>
            <c:strRef>
              <c:f>'K3.4.6 ŤZP a kompenzácie'!$R$107</c:f>
              <c:strCache>
                <c:ptCount val="1"/>
                <c:pt idx="0">
                  <c:v>viac ako 80 rokov</c:v>
                </c:pt>
              </c:strCache>
            </c:strRef>
          </c:tx>
          <c:spPr>
            <a:solidFill>
              <a:srgbClr val="B7194B"/>
            </a:solidFill>
            <a:ln>
              <a:solidFill>
                <a:srgbClr val="B7194B"/>
              </a:solidFill>
            </a:ln>
            <a:effectLst/>
          </c:spPr>
          <c:invertIfNegative val="0"/>
          <c:dLbls>
            <c:dLbl>
              <c:idx val="0"/>
              <c:layout>
                <c:manualLayout>
                  <c:x val="-5.9312284218027998E-2"/>
                  <c:y val="-0.1389146608486060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715-492F-8A32-42E823722919}"/>
                </c:ext>
              </c:extLst>
            </c:dLbl>
            <c:dLbl>
              <c:idx val="1"/>
              <c:layout>
                <c:manualLayout>
                  <c:x val="-4.859919303148566E-2"/>
                  <c:y val="-0.138914660848606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715-492F-8A32-42E82372291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val>
            <c:numRef>
              <c:f>'K3.4.6 ŤZP a kompenzácie'!$R$108:$R$109</c:f>
              <c:numCache>
                <c:formatCode>0.00%</c:formatCode>
                <c:ptCount val="2"/>
                <c:pt idx="0">
                  <c:v>6.8600208405696422E-3</c:v>
                </c:pt>
                <c:pt idx="1">
                  <c:v>1.2988087359364658E-2</c:v>
                </c:pt>
              </c:numCache>
            </c:numRef>
          </c:val>
          <c:extLst>
            <c:ext xmlns:c16="http://schemas.microsoft.com/office/drawing/2014/chart" uri="{C3380CC4-5D6E-409C-BE32-E72D297353CC}">
              <c16:uniqueId val="{00000000-1715-492F-8A32-42E823722919}"/>
            </c:ext>
          </c:extLst>
        </c:ser>
        <c:dLbls>
          <c:showLegendKey val="0"/>
          <c:showVal val="1"/>
          <c:showCatName val="0"/>
          <c:showSerName val="0"/>
          <c:showPercent val="0"/>
          <c:showBubbleSize val="0"/>
        </c:dLbls>
        <c:gapWidth val="150"/>
        <c:overlap val="100"/>
        <c:axId val="216633688"/>
        <c:axId val="217251536"/>
      </c:barChart>
      <c:catAx>
        <c:axId val="216633688"/>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crossAx val="217251536"/>
        <c:crosses val="autoZero"/>
        <c:auto val="1"/>
        <c:lblAlgn val="ctr"/>
        <c:lblOffset val="100"/>
        <c:tickLblSkip val="1"/>
        <c:noMultiLvlLbl val="0"/>
      </c:catAx>
      <c:valAx>
        <c:axId val="217251536"/>
        <c:scaling>
          <c:orientation val="minMax"/>
          <c:max val="1"/>
          <c:min val="0"/>
        </c:scaling>
        <c:delete val="0"/>
        <c:axPos val="b"/>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crossAx val="216633688"/>
        <c:crosses val="autoZero"/>
        <c:crossBetween val="between"/>
      </c:valAx>
      <c:spPr>
        <a:solidFill>
          <a:schemeClr val="bg1"/>
        </a:solidFill>
        <a:ln>
          <a:noFill/>
        </a:ln>
        <a:effectLst/>
      </c:spPr>
    </c:plotArea>
    <c:legend>
      <c:legendPos val="t"/>
      <c:layout>
        <c:manualLayout>
          <c:xMode val="edge"/>
          <c:yMode val="edge"/>
          <c:x val="0.13245080715384264"/>
          <c:y val="2.97674273247013E-2"/>
          <c:w val="0.79381036653101389"/>
          <c:h val="9.0941834368877802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legend>
    <c:plotVisOnly val="1"/>
    <c:dispBlanksAs val="gap"/>
    <c:showDLblsOverMax val="0"/>
  </c:chart>
  <c:spPr>
    <a:solidFill>
      <a:schemeClr val="bg1"/>
    </a:solidFill>
    <a:ln w="6350" cap="flat" cmpd="sng" algn="ctr">
      <a:noFill/>
      <a:prstDash val="solid"/>
      <a:round/>
    </a:ln>
    <a:effectLst/>
  </c:spPr>
  <c:txPr>
    <a:bodyPr/>
    <a:lstStyle/>
    <a:p>
      <a:pPr>
        <a:defRPr sz="1100" b="0" i="0" u="none" strike="noStrike" baseline="0">
          <a:solidFill>
            <a:srgbClr val="000000"/>
          </a:solidFill>
          <a:latin typeface="Arial Narrow" panose="020B0606020202030204" pitchFamily="34" charset="0"/>
          <a:ea typeface="Arial Narrow"/>
          <a:cs typeface="Arial Narrow"/>
        </a:defRPr>
      </a:pPr>
      <a:endParaRPr lang="sk-S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6.7324778121971143E-2"/>
          <c:y val="0.17528287845553148"/>
          <c:w val="0.90150353032908448"/>
          <c:h val="0.6971386939443599"/>
        </c:manualLayout>
      </c:layout>
      <c:barChart>
        <c:barDir val="bar"/>
        <c:grouping val="percentStacked"/>
        <c:varyColors val="0"/>
        <c:ser>
          <c:idx val="0"/>
          <c:order val="0"/>
          <c:tx>
            <c:strRef>
              <c:f>'K3.4.6 ŤZP a kompenzácie'!$N$166</c:f>
              <c:strCache>
                <c:ptCount val="1"/>
                <c:pt idx="0">
                  <c:v>od 6 – do 18 rokov</c:v>
                </c:pt>
              </c:strCache>
            </c:strRef>
          </c:tx>
          <c:spPr>
            <a:solidFill>
              <a:srgbClr val="B8194B"/>
            </a:solidFill>
            <a:ln>
              <a:solidFill>
                <a:srgbClr val="B8194B"/>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kompenzácie'!$G$167:$G$168</c:f>
              <c:numCache>
                <c:formatCode>General</c:formatCode>
                <c:ptCount val="2"/>
                <c:pt idx="0">
                  <c:v>2021</c:v>
                </c:pt>
                <c:pt idx="1">
                  <c:v>2022</c:v>
                </c:pt>
              </c:numCache>
            </c:numRef>
          </c:cat>
          <c:val>
            <c:numRef>
              <c:f>'K3.4.6 ŤZP a kompenzácie'!$N$167:$N$168</c:f>
              <c:numCache>
                <c:formatCode>0.00%</c:formatCode>
                <c:ptCount val="2"/>
                <c:pt idx="0">
                  <c:v>9.8637329666208279E-2</c:v>
                </c:pt>
                <c:pt idx="1">
                  <c:v>0.11076065654091131</c:v>
                </c:pt>
              </c:numCache>
            </c:numRef>
          </c:val>
          <c:extLst>
            <c:ext xmlns:c16="http://schemas.microsoft.com/office/drawing/2014/chart" uri="{C3380CC4-5D6E-409C-BE32-E72D297353CC}">
              <c16:uniqueId val="{00000002-D270-4A38-9311-3E973B095ED0}"/>
            </c:ext>
          </c:extLst>
        </c:ser>
        <c:ser>
          <c:idx val="1"/>
          <c:order val="1"/>
          <c:tx>
            <c:strRef>
              <c:f>'K3.4.6 ŤZP a kompenzácie'!$O$166</c:f>
              <c:strCache>
                <c:ptCount val="1"/>
                <c:pt idx="0">
                  <c:v>od 18 – do 30 rokov</c:v>
                </c:pt>
              </c:strCache>
            </c:strRef>
          </c:tx>
          <c:spPr>
            <a:solidFill>
              <a:schemeClr val="bg1">
                <a:lumMod val="50000"/>
              </a:schemeClr>
            </a:solidFill>
            <a:ln>
              <a:solidFill>
                <a:schemeClr val="bg1">
                  <a:lumMod val="50000"/>
                </a:schemeClr>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kompenzácie'!$G$167:$G$168</c:f>
              <c:numCache>
                <c:formatCode>General</c:formatCode>
                <c:ptCount val="2"/>
                <c:pt idx="0">
                  <c:v>2021</c:v>
                </c:pt>
                <c:pt idx="1">
                  <c:v>2022</c:v>
                </c:pt>
              </c:numCache>
            </c:numRef>
          </c:cat>
          <c:val>
            <c:numRef>
              <c:f>'K3.4.6 ŤZP a kompenzácie'!$O$167:$O$168</c:f>
              <c:numCache>
                <c:formatCode>0.00%</c:formatCode>
                <c:ptCount val="2"/>
                <c:pt idx="0">
                  <c:v>7.8353544193024122E-2</c:v>
                </c:pt>
                <c:pt idx="1">
                  <c:v>7.6739343459088685E-2</c:v>
                </c:pt>
              </c:numCache>
            </c:numRef>
          </c:val>
          <c:extLst>
            <c:ext xmlns:c16="http://schemas.microsoft.com/office/drawing/2014/chart" uri="{C3380CC4-5D6E-409C-BE32-E72D297353CC}">
              <c16:uniqueId val="{00000003-D270-4A38-9311-3E973B095ED0}"/>
            </c:ext>
          </c:extLst>
        </c:ser>
        <c:ser>
          <c:idx val="2"/>
          <c:order val="2"/>
          <c:tx>
            <c:strRef>
              <c:f>'K3.4.6 ŤZP a kompenzácie'!$P$166</c:f>
              <c:strCache>
                <c:ptCount val="1"/>
                <c:pt idx="0">
                  <c:v>od 30 – do 65 rokov</c:v>
                </c:pt>
              </c:strCache>
            </c:strRef>
          </c:tx>
          <c:spPr>
            <a:solidFill>
              <a:srgbClr val="E85E89"/>
            </a:solidFill>
            <a:ln>
              <a:solidFill>
                <a:srgbClr val="E85E89"/>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kompenzácie'!$G$167:$G$168</c:f>
              <c:numCache>
                <c:formatCode>General</c:formatCode>
                <c:ptCount val="2"/>
                <c:pt idx="0">
                  <c:v>2021</c:v>
                </c:pt>
                <c:pt idx="1">
                  <c:v>2022</c:v>
                </c:pt>
              </c:numCache>
            </c:numRef>
          </c:cat>
          <c:val>
            <c:numRef>
              <c:f>'K3.4.6 ŤZP a kompenzácie'!$P$167:$P$168</c:f>
              <c:numCache>
                <c:formatCode>0.00%</c:formatCode>
                <c:ptCount val="2"/>
                <c:pt idx="0">
                  <c:v>0.22159019877484687</c:v>
                </c:pt>
                <c:pt idx="1">
                  <c:v>0.22449167074963253</c:v>
                </c:pt>
              </c:numCache>
            </c:numRef>
          </c:val>
          <c:extLst>
            <c:ext xmlns:c16="http://schemas.microsoft.com/office/drawing/2014/chart" uri="{C3380CC4-5D6E-409C-BE32-E72D297353CC}">
              <c16:uniqueId val="{00000004-D270-4A38-9311-3E973B095ED0}"/>
            </c:ext>
          </c:extLst>
        </c:ser>
        <c:ser>
          <c:idx val="3"/>
          <c:order val="3"/>
          <c:tx>
            <c:strRef>
              <c:f>'K3.4.6 ŤZP a kompenzácie'!$Q$166</c:f>
              <c:strCache>
                <c:ptCount val="1"/>
                <c:pt idx="0">
                  <c:v>od 65 – do 80 rokov</c:v>
                </c:pt>
              </c:strCache>
            </c:strRef>
          </c:tx>
          <c:spPr>
            <a:solidFill>
              <a:srgbClr val="FAACBF"/>
            </a:solidFill>
            <a:ln>
              <a:solidFill>
                <a:srgbClr val="FAACBF"/>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kompenzácie'!$G$167:$G$168</c:f>
              <c:numCache>
                <c:formatCode>General</c:formatCode>
                <c:ptCount val="2"/>
                <c:pt idx="0">
                  <c:v>2021</c:v>
                </c:pt>
                <c:pt idx="1">
                  <c:v>2022</c:v>
                </c:pt>
              </c:numCache>
            </c:numRef>
          </c:cat>
          <c:val>
            <c:numRef>
              <c:f>'K3.4.6 ŤZP a kompenzácie'!$Q$167:$Q$168</c:f>
              <c:numCache>
                <c:formatCode>0.00%</c:formatCode>
                <c:ptCount val="2"/>
                <c:pt idx="0">
                  <c:v>0.23435741967745968</c:v>
                </c:pt>
                <c:pt idx="1">
                  <c:v>0.25666033806957372</c:v>
                </c:pt>
              </c:numCache>
            </c:numRef>
          </c:val>
          <c:extLst>
            <c:ext xmlns:c16="http://schemas.microsoft.com/office/drawing/2014/chart" uri="{C3380CC4-5D6E-409C-BE32-E72D297353CC}">
              <c16:uniqueId val="{00000005-D270-4A38-9311-3E973B095ED0}"/>
            </c:ext>
          </c:extLst>
        </c:ser>
        <c:ser>
          <c:idx val="4"/>
          <c:order val="4"/>
          <c:tx>
            <c:strRef>
              <c:f>'K3.4.6 ŤZP a kompenzácie'!$R$166</c:f>
              <c:strCache>
                <c:ptCount val="1"/>
                <c:pt idx="0">
                  <c:v>od 80 rokov a viac </c:v>
                </c:pt>
              </c:strCache>
            </c:strRef>
          </c:tx>
          <c:spPr>
            <a:solidFill>
              <a:srgbClr val="D1D1D1"/>
            </a:solidFill>
            <a:ln>
              <a:solidFill>
                <a:srgbClr val="D1D1D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kompenzácie'!$G$167:$G$168</c:f>
              <c:numCache>
                <c:formatCode>General</c:formatCode>
                <c:ptCount val="2"/>
                <c:pt idx="0">
                  <c:v>2021</c:v>
                </c:pt>
                <c:pt idx="1">
                  <c:v>2022</c:v>
                </c:pt>
              </c:numCache>
            </c:numRef>
          </c:cat>
          <c:val>
            <c:numRef>
              <c:f>'K3.4.6 ŤZP a kompenzácie'!$R$167:$R$168</c:f>
              <c:numCache>
                <c:formatCode>0.00%</c:formatCode>
                <c:ptCount val="2"/>
                <c:pt idx="0">
                  <c:v>0.36706150768846108</c:v>
                </c:pt>
                <c:pt idx="1">
                  <c:v>0.33134799118079372</c:v>
                </c:pt>
              </c:numCache>
            </c:numRef>
          </c:val>
          <c:extLst>
            <c:ext xmlns:c16="http://schemas.microsoft.com/office/drawing/2014/chart" uri="{C3380CC4-5D6E-409C-BE32-E72D297353CC}">
              <c16:uniqueId val="{00000008-D270-4A38-9311-3E973B095ED0}"/>
            </c:ext>
          </c:extLst>
        </c:ser>
        <c:dLbls>
          <c:showLegendKey val="0"/>
          <c:showVal val="1"/>
          <c:showCatName val="0"/>
          <c:showSerName val="0"/>
          <c:showPercent val="0"/>
          <c:showBubbleSize val="0"/>
        </c:dLbls>
        <c:gapWidth val="150"/>
        <c:overlap val="100"/>
        <c:axId val="216633688"/>
        <c:axId val="217251536"/>
      </c:barChart>
      <c:catAx>
        <c:axId val="216633688"/>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crossAx val="217251536"/>
        <c:crosses val="autoZero"/>
        <c:auto val="1"/>
        <c:lblAlgn val="ctr"/>
        <c:lblOffset val="100"/>
        <c:tickLblSkip val="1"/>
        <c:noMultiLvlLbl val="0"/>
      </c:catAx>
      <c:valAx>
        <c:axId val="217251536"/>
        <c:scaling>
          <c:orientation val="minMax"/>
          <c:max val="1"/>
          <c:min val="0"/>
        </c:scaling>
        <c:delete val="0"/>
        <c:axPos val="b"/>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crossAx val="216633688"/>
        <c:crosses val="autoZero"/>
        <c:crossBetween val="between"/>
      </c:valAx>
      <c:spPr>
        <a:solidFill>
          <a:schemeClr val="bg1"/>
        </a:solidFill>
        <a:ln>
          <a:noFill/>
        </a:ln>
        <a:effectLst/>
      </c:spPr>
    </c:plotArea>
    <c:legend>
      <c:legendPos val="t"/>
      <c:layout>
        <c:manualLayout>
          <c:xMode val="edge"/>
          <c:yMode val="edge"/>
          <c:x val="0.13245080715384264"/>
          <c:y val="2.97674273247013E-2"/>
          <c:w val="0.85451790878772937"/>
          <c:h val="9.0941834368877802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legend>
    <c:plotVisOnly val="1"/>
    <c:dispBlanksAs val="gap"/>
    <c:showDLblsOverMax val="0"/>
  </c:chart>
  <c:spPr>
    <a:solidFill>
      <a:schemeClr val="bg1"/>
    </a:solidFill>
    <a:ln w="6350" cap="flat" cmpd="sng" algn="ctr">
      <a:noFill/>
      <a:prstDash val="solid"/>
      <a:round/>
    </a:ln>
    <a:effectLst/>
  </c:spPr>
  <c:txPr>
    <a:bodyPr/>
    <a:lstStyle/>
    <a:p>
      <a:pPr>
        <a:defRPr sz="1100" b="0" i="0" u="none" strike="noStrike" baseline="0">
          <a:solidFill>
            <a:srgbClr val="000000"/>
          </a:solidFill>
          <a:latin typeface="Arial Narrow" panose="020B0606020202030204" pitchFamily="34" charset="0"/>
          <a:ea typeface="Arial Narrow"/>
          <a:cs typeface="Arial Narrow"/>
        </a:defRPr>
      </a:pPr>
      <a:endParaRPr lang="sk-S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174244249768746E-2"/>
          <c:y val="3.3168472716251556E-2"/>
          <c:w val="0.89526844776792303"/>
          <c:h val="0.67053325753418702"/>
        </c:manualLayout>
      </c:layout>
      <c:pie3DChart>
        <c:varyColors val="0"/>
        <c:ser>
          <c:idx val="0"/>
          <c:order val="0"/>
          <c:spPr>
            <a:solidFill>
              <a:srgbClr val="FAACBF"/>
            </a:solidFill>
            <a:ln w="25400">
              <a:solidFill>
                <a:schemeClr val="lt1"/>
              </a:solidFill>
            </a:ln>
            <a:effectLst/>
            <a:sp3d contourW="25400">
              <a:contourClr>
                <a:schemeClr val="lt1"/>
              </a:contourClr>
            </a:sp3d>
          </c:spPr>
          <c:dPt>
            <c:idx val="0"/>
            <c:bubble3D val="0"/>
            <c:extLst>
              <c:ext xmlns:c16="http://schemas.microsoft.com/office/drawing/2014/chart" uri="{C3380CC4-5D6E-409C-BE32-E72D297353CC}">
                <c16:uniqueId val="{00000000-25C5-4D34-AC7D-FFBE913C6557}"/>
              </c:ext>
            </c:extLst>
          </c:dPt>
          <c:dPt>
            <c:idx val="1"/>
            <c:bubble3D val="0"/>
            <c:spPr>
              <a:solidFill>
                <a:srgbClr val="B7194B"/>
              </a:solidFill>
              <a:ln w="25400">
                <a:solidFill>
                  <a:schemeClr val="lt1"/>
                </a:solidFill>
              </a:ln>
              <a:effectLst/>
              <a:sp3d contourW="25400">
                <a:contourClr>
                  <a:schemeClr val="lt1"/>
                </a:contourClr>
              </a:sp3d>
            </c:spPr>
            <c:extLst>
              <c:ext xmlns:c16="http://schemas.microsoft.com/office/drawing/2014/chart" uri="{C3380CC4-5D6E-409C-BE32-E72D297353CC}">
                <c16:uniqueId val="{00000002-25C5-4D34-AC7D-FFBE913C6557}"/>
              </c:ext>
            </c:extLst>
          </c:dPt>
          <c:dPt>
            <c:idx val="2"/>
            <c:bubble3D val="0"/>
            <c:spPr>
              <a:solidFill>
                <a:srgbClr val="E85E89"/>
              </a:solidFill>
              <a:ln w="25400">
                <a:solidFill>
                  <a:schemeClr val="lt1"/>
                </a:solidFill>
              </a:ln>
              <a:effectLst/>
              <a:sp3d contourW="25400">
                <a:contourClr>
                  <a:schemeClr val="lt1"/>
                </a:contourClr>
              </a:sp3d>
            </c:spPr>
            <c:extLst>
              <c:ext xmlns:c16="http://schemas.microsoft.com/office/drawing/2014/chart" uri="{C3380CC4-5D6E-409C-BE32-E72D297353CC}">
                <c16:uniqueId val="{00000004-25C5-4D34-AC7D-FFBE913C6557}"/>
              </c:ext>
            </c:extLst>
          </c:dPt>
          <c:dLbls>
            <c:dLbl>
              <c:idx val="0"/>
              <c:layout>
                <c:manualLayout>
                  <c:x val="-0.11128883689475852"/>
                  <c:y val="9.643298443951473E-2"/>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25C5-4D34-AC7D-FFBE913C6557}"/>
                </c:ext>
              </c:extLst>
            </c:dLbl>
            <c:dLbl>
              <c:idx val="1"/>
              <c:layout>
                <c:manualLayout>
                  <c:x val="-0.21336583830170933"/>
                  <c:y val="-0.16176565632360332"/>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25C5-4D34-AC7D-FFBE913C6557}"/>
                </c:ext>
              </c:extLst>
            </c:dLbl>
            <c:dLbl>
              <c:idx val="2"/>
              <c:layout>
                <c:manualLayout>
                  <c:x val="0.19050444238886255"/>
                  <c:y val="-2.7454471997943646E-2"/>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5C5-4D34-AC7D-FFBE913C6557}"/>
                </c:ext>
              </c:extLst>
            </c:dLbl>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'K3.4.7 a 8 Soc.služby a dotácie'!$D$4:$D$6</c:f>
              <c:strCache>
                <c:ptCount val="3"/>
                <c:pt idx="0">
                  <c:v>zriadené alebo založené vyšším územným celkom</c:v>
                </c:pt>
                <c:pt idx="1">
                  <c:v>poskytované obcou, alebo zriadené alebo založené obcou</c:v>
                </c:pt>
                <c:pt idx="2">
                  <c:v>poskytované neverejnými poskytovateľmi</c:v>
                </c:pt>
              </c:strCache>
            </c:strRef>
          </c:cat>
          <c:val>
            <c:numRef>
              <c:f>'K3.4.7 a 8 Soc.služby a dotácie'!$E$4:$E$6</c:f>
              <c:numCache>
                <c:formatCode>#,##0</c:formatCode>
                <c:ptCount val="3"/>
                <c:pt idx="0" formatCode="0">
                  <c:v>721</c:v>
                </c:pt>
                <c:pt idx="1">
                  <c:v>2376</c:v>
                </c:pt>
                <c:pt idx="2">
                  <c:v>2635</c:v>
                </c:pt>
              </c:numCache>
            </c:numRef>
          </c:val>
          <c:extLst>
            <c:ext xmlns:c16="http://schemas.microsoft.com/office/drawing/2014/chart" uri="{C3380CC4-5D6E-409C-BE32-E72D297353CC}">
              <c16:uniqueId val="{00000005-25C5-4D34-AC7D-FFBE913C6557}"/>
            </c:ext>
          </c:extLst>
        </c:ser>
        <c:dLbls>
          <c:showLegendKey val="0"/>
          <c:showVal val="1"/>
          <c:showCatName val="0"/>
          <c:showSerName val="0"/>
          <c:showPercent val="0"/>
          <c:showBubbleSize val="0"/>
          <c:showLeaderLines val="1"/>
        </c:dLbls>
      </c:pie3DChart>
      <c:spPr>
        <a:noFill/>
        <a:ln>
          <a:noFill/>
        </a:ln>
        <a:effectLst/>
      </c:spPr>
    </c:plotArea>
    <c:legend>
      <c:legendPos val="b"/>
      <c:layout>
        <c:manualLayout>
          <c:xMode val="edge"/>
          <c:yMode val="edge"/>
          <c:x val="4.9224039425715328E-2"/>
          <c:y val="0.77574607373816484"/>
          <c:w val="0.83781435105787994"/>
          <c:h val="0.1902539132877814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32773748762516741"/>
          <c:y val="1.5475398367899211E-2"/>
          <c:w val="0.61601112438775141"/>
          <c:h val="0.89129871063153965"/>
        </c:manualLayout>
      </c:layout>
      <c:barChart>
        <c:barDir val="bar"/>
        <c:grouping val="clustered"/>
        <c:varyColors val="0"/>
        <c:ser>
          <c:idx val="0"/>
          <c:order val="0"/>
          <c:tx>
            <c:strRef>
              <c:f>'K3.4.7 a 8 Soc.služby a dotácie'!$E$40</c:f>
              <c:strCache>
                <c:ptCount val="1"/>
                <c:pt idx="0">
                  <c:v>2019</c:v>
                </c:pt>
              </c:strCache>
            </c:strRef>
          </c:tx>
          <c:spPr>
            <a:solidFill>
              <a:srgbClr val="B7194B"/>
            </a:solidFill>
            <a:ln>
              <a:noFill/>
            </a:ln>
            <a:effectLst/>
          </c:spPr>
          <c:invertIfNegative val="0"/>
          <c:dLbls>
            <c:dLbl>
              <c:idx val="0"/>
              <c:layout>
                <c:manualLayout>
                  <c:x val="3.1372552000337568E-2"/>
                  <c:y val="-1.222208423959531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49-4D5B-B1ED-163607DA1B4E}"/>
                </c:ext>
              </c:extLst>
            </c:dLbl>
            <c:dLbl>
              <c:idx val="6"/>
              <c:layout>
                <c:manualLayout>
                  <c:x val="4.0329847342001077E-3"/>
                  <c:y val="3.2489452556212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19-4533-805E-1714841E6DEC}"/>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'K3.4.7 a 8 Soc.služby a dotácie'!$D$41:$D$47</c:f>
              <c:strCache>
                <c:ptCount val="7"/>
                <c:pt idx="0">
                  <c:v>domov sociálnych služieb</c:v>
                </c:pt>
                <c:pt idx="1">
                  <c:v>zariadenie pre seniorov</c:v>
                </c:pt>
                <c:pt idx="2">
                  <c:v>špecializované zariadenie</c:v>
                </c:pt>
                <c:pt idx="3">
                  <c:v>denný stacionár</c:v>
                </c:pt>
                <c:pt idx="4">
                  <c:v>zariadenie podporovaného bývania</c:v>
                </c:pt>
                <c:pt idx="5">
                  <c:v>zariadenie núdzového bývania</c:v>
                </c:pt>
                <c:pt idx="6">
                  <c:v>útulok</c:v>
                </c:pt>
              </c:strCache>
            </c:strRef>
          </c:cat>
          <c:val>
            <c:numRef>
              <c:f>'K3.4.7 a 8 Soc.služby a dotácie'!$E$41:$E$47</c:f>
              <c:numCache>
                <c:formatCode>#,##0</c:formatCode>
                <c:ptCount val="7"/>
                <c:pt idx="0">
                  <c:v>12359</c:v>
                </c:pt>
                <c:pt idx="1">
                  <c:v>19529</c:v>
                </c:pt>
                <c:pt idx="2">
                  <c:v>8099</c:v>
                </c:pt>
                <c:pt idx="3">
                  <c:v>3420</c:v>
                </c:pt>
                <c:pt idx="4">
                  <c:v>657</c:v>
                </c:pt>
                <c:pt idx="5">
                  <c:v>638</c:v>
                </c:pt>
                <c:pt idx="6">
                  <c:v>2500</c:v>
                </c:pt>
              </c:numCache>
            </c:numRef>
          </c:val>
          <c:extLst>
            <c:ext xmlns:c16="http://schemas.microsoft.com/office/drawing/2014/chart" uri="{C3380CC4-5D6E-409C-BE32-E72D297353CC}">
              <c16:uniqueId val="{00000002-E249-4D5B-B1ED-163607DA1B4E}"/>
            </c:ext>
          </c:extLst>
        </c:ser>
        <c:ser>
          <c:idx val="1"/>
          <c:order val="1"/>
          <c:tx>
            <c:strRef>
              <c:f>'K3.4.7 a 8 Soc.služby a dotácie'!$F$40</c:f>
              <c:strCache>
                <c:ptCount val="1"/>
                <c:pt idx="0">
                  <c:v>2020</c:v>
                </c:pt>
              </c:strCache>
            </c:strRef>
          </c:tx>
          <c:spPr>
            <a:solidFill>
              <a:srgbClr val="FAACBF"/>
            </a:solidFill>
            <a:ln>
              <a:noFill/>
            </a:ln>
            <a:effectLst/>
          </c:spPr>
          <c:invertIfNegative val="0"/>
          <c:dLbls>
            <c:dLbl>
              <c:idx val="0"/>
              <c:layout>
                <c:manualLayout>
                  <c:x val="-4.8265464615903815E-3"/>
                  <c:y val="-1.33333368328969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49-4D5B-B1ED-163607DA1B4E}"/>
                </c:ext>
              </c:extLst>
            </c:dLbl>
            <c:dLbl>
              <c:idx val="1"/>
              <c:layout>
                <c:manualLayout>
                  <c:x val="2.2181416038100442E-2"/>
                  <c:y val="-1.18987677962313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49-4D5B-B1ED-163607DA1B4E}"/>
                </c:ext>
              </c:extLst>
            </c:dLbl>
            <c:dLbl>
              <c:idx val="2"/>
              <c:layout>
                <c:manualLayout>
                  <c:x val="0"/>
                  <c:y val="-6.66666841644840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49-4D5B-B1ED-163607DA1B4E}"/>
                </c:ext>
              </c:extLst>
            </c:dLbl>
            <c:dLbl>
              <c:idx val="3"/>
              <c:layout>
                <c:manualLayout>
                  <c:x val="3.6296862607800892E-2"/>
                  <c:y val="-1.0379647509207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49-4D5B-B1ED-163607DA1B4E}"/>
                </c:ext>
              </c:extLst>
            </c:dLbl>
            <c:dLbl>
              <c:idx val="4"/>
              <c:layout>
                <c:manualLayout>
                  <c:x val="4.23463397091011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5F-4B56-9A5B-BB9729D98829}"/>
                </c:ext>
              </c:extLst>
            </c:dLbl>
            <c:dLbl>
              <c:idx val="5"/>
              <c:layout>
                <c:manualLayout>
                  <c:x val="3.2263877873600862E-2"/>
                  <c:y val="-5.414846206603373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5F-4B56-9A5B-BB9729D98829}"/>
                </c:ext>
              </c:extLst>
            </c:dLbl>
            <c:dLbl>
              <c:idx val="6"/>
              <c:layout>
                <c:manualLayout>
                  <c:x val="2.8230972528864046E-2"/>
                  <c:y val="2.0253231677239501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8.1708270714894171E-2"/>
                      <c:h val="5.7521215240413807E-2"/>
                    </c:manualLayout>
                  </c15:layout>
                </c:ext>
                <c:ext xmlns:c16="http://schemas.microsoft.com/office/drawing/2014/chart" uri="{C3380CC4-5D6E-409C-BE32-E72D297353CC}">
                  <c16:uniqueId val="{00000007-E249-4D5B-B1ED-163607DA1B4E}"/>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'K3.4.7 a 8 Soc.služby a dotácie'!$D$41:$D$47</c:f>
              <c:strCache>
                <c:ptCount val="7"/>
                <c:pt idx="0">
                  <c:v>domov sociálnych služieb</c:v>
                </c:pt>
                <c:pt idx="1">
                  <c:v>zariadenie pre seniorov</c:v>
                </c:pt>
                <c:pt idx="2">
                  <c:v>špecializované zariadenie</c:v>
                </c:pt>
                <c:pt idx="3">
                  <c:v>denný stacionár</c:v>
                </c:pt>
                <c:pt idx="4">
                  <c:v>zariadenie podporovaného bývania</c:v>
                </c:pt>
                <c:pt idx="5">
                  <c:v>zariadenie núdzového bývania</c:v>
                </c:pt>
                <c:pt idx="6">
                  <c:v>útulok</c:v>
                </c:pt>
              </c:strCache>
            </c:strRef>
          </c:cat>
          <c:val>
            <c:numRef>
              <c:f>'K3.4.7 a 8 Soc.služby a dotácie'!$F$41:$F$47</c:f>
              <c:numCache>
                <c:formatCode>#,##0</c:formatCode>
                <c:ptCount val="7"/>
                <c:pt idx="0">
                  <c:v>12345</c:v>
                </c:pt>
                <c:pt idx="1">
                  <c:v>19201</c:v>
                </c:pt>
                <c:pt idx="2">
                  <c:v>8365</c:v>
                </c:pt>
                <c:pt idx="3">
                  <c:v>3063</c:v>
                </c:pt>
                <c:pt idx="4">
                  <c:v>627</c:v>
                </c:pt>
                <c:pt idx="5">
                  <c:v>605</c:v>
                </c:pt>
                <c:pt idx="6">
                  <c:v>2525</c:v>
                </c:pt>
              </c:numCache>
            </c:numRef>
          </c:val>
          <c:extLst>
            <c:ext xmlns:c16="http://schemas.microsoft.com/office/drawing/2014/chart" uri="{C3380CC4-5D6E-409C-BE32-E72D297353CC}">
              <c16:uniqueId val="{0000000B-E249-4D5B-B1ED-163607DA1B4E}"/>
            </c:ext>
          </c:extLst>
        </c:ser>
        <c:ser>
          <c:idx val="2"/>
          <c:order val="2"/>
          <c:tx>
            <c:strRef>
              <c:f>'K3.4.7 a 8 Soc.služby a dotácie'!$G$40</c:f>
              <c:strCache>
                <c:ptCount val="1"/>
                <c:pt idx="0">
                  <c:v>2021</c:v>
                </c:pt>
              </c:strCache>
            </c:strRef>
          </c:tx>
          <c:spPr>
            <a:solidFill>
              <a:schemeClr val="bg1">
                <a:lumMod val="75000"/>
              </a:schemeClr>
            </a:solidFill>
            <a:ln>
              <a:solidFill>
                <a:schemeClr val="bg1">
                  <a:lumMod val="75000"/>
                </a:schemeClr>
              </a:solidFill>
            </a:ln>
            <a:effectLst/>
          </c:spPr>
          <c:invertIfNegative val="0"/>
          <c:dLbls>
            <c:dLbl>
              <c:idx val="0"/>
              <c:layout>
                <c:manualLayout>
                  <c:x val="2.8230893139400828E-2"/>
                  <c:y val="-1.47679329800967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5F-4B56-9A5B-BB9729D98829}"/>
                </c:ext>
              </c:extLst>
            </c:dLbl>
            <c:dLbl>
              <c:idx val="1"/>
              <c:layout>
                <c:manualLayout>
                  <c:x val="0"/>
                  <c:y val="-4.43037989402903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5F-4B56-9A5B-BB9729D98829}"/>
                </c:ext>
              </c:extLst>
            </c:dLbl>
            <c:dLbl>
              <c:idx val="2"/>
              <c:layout>
                <c:manualLayout>
                  <c:x val="-4.0329847342001077E-3"/>
                  <c:y val="-2.65822793641743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5F-4B56-9A5B-BB9729D98829}"/>
                </c:ext>
              </c:extLst>
            </c:dLbl>
            <c:dLbl>
              <c:idx val="3"/>
              <c:layout>
                <c:manualLayout>
                  <c:x val="-7.3937199331499324E-17"/>
                  <c:y val="-1.18143463840775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5F-4B56-9A5B-BB9729D98829}"/>
                </c:ext>
              </c:extLst>
            </c:dLbl>
            <c:dLbl>
              <c:idx val="5"/>
              <c:layout>
                <c:manualLayout>
                  <c:x val="0"/>
                  <c:y val="-5.414846206603373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5F-4B56-9A5B-BB9729D98829}"/>
                </c:ext>
              </c:extLst>
            </c:dLbl>
            <c:dLbl>
              <c:idx val="6"/>
              <c:layout>
                <c:manualLayout>
                  <c:x val="1.1090787408513568E-2"/>
                  <c:y val="2.953586596019356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extLst>
                <c:ext xmlns:c15="http://schemas.microsoft.com/office/drawing/2012/chart" uri="{CE6537A1-D6FC-4f65-9D91-7224C49458BB}">
                  <c15:layout>
                    <c:manualLayout>
                      <c:w val="7.1625808879393904E-2"/>
                      <c:h val="3.6846109068278315E-2"/>
                    </c:manualLayout>
                  </c15:layout>
                </c:ext>
                <c:ext xmlns:c16="http://schemas.microsoft.com/office/drawing/2014/chart" uri="{C3380CC4-5D6E-409C-BE32-E72D297353CC}">
                  <c16:uniqueId val="{00000002-585F-4B56-9A5B-BB9729D9882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'K3.4.7 a 8 Soc.služby a dotácie'!$D$41:$D$47</c:f>
              <c:strCache>
                <c:ptCount val="7"/>
                <c:pt idx="0">
                  <c:v>domov sociálnych služieb</c:v>
                </c:pt>
                <c:pt idx="1">
                  <c:v>zariadenie pre seniorov</c:v>
                </c:pt>
                <c:pt idx="2">
                  <c:v>špecializované zariadenie</c:v>
                </c:pt>
                <c:pt idx="3">
                  <c:v>denný stacionár</c:v>
                </c:pt>
                <c:pt idx="4">
                  <c:v>zariadenie podporovaného bývania</c:v>
                </c:pt>
                <c:pt idx="5">
                  <c:v>zariadenie núdzového bývania</c:v>
                </c:pt>
                <c:pt idx="6">
                  <c:v>útulok</c:v>
                </c:pt>
              </c:strCache>
            </c:strRef>
          </c:cat>
          <c:val>
            <c:numRef>
              <c:f>'K3.4.7 a 8 Soc.služby a dotácie'!$G$41:$G$47</c:f>
              <c:numCache>
                <c:formatCode>#,##0</c:formatCode>
                <c:ptCount val="7"/>
                <c:pt idx="0">
                  <c:v>9638</c:v>
                </c:pt>
                <c:pt idx="1">
                  <c:v>19748</c:v>
                </c:pt>
                <c:pt idx="2">
                  <c:v>8543</c:v>
                </c:pt>
                <c:pt idx="3">
                  <c:v>3050</c:v>
                </c:pt>
                <c:pt idx="4">
                  <c:v>608</c:v>
                </c:pt>
                <c:pt idx="5">
                  <c:v>614</c:v>
                </c:pt>
                <c:pt idx="6">
                  <c:v>2536</c:v>
                </c:pt>
              </c:numCache>
            </c:numRef>
          </c:val>
          <c:extLst>
            <c:ext xmlns:c16="http://schemas.microsoft.com/office/drawing/2014/chart" uri="{C3380CC4-5D6E-409C-BE32-E72D297353CC}">
              <c16:uniqueId val="{0000000C-E249-4D5B-B1ED-163607DA1B4E}"/>
            </c:ext>
          </c:extLst>
        </c:ser>
        <c:ser>
          <c:idx val="3"/>
          <c:order val="3"/>
          <c:tx>
            <c:strRef>
              <c:f>'K3.4.7 a 8 Soc.služby a dotácie'!$H$40</c:f>
              <c:strCache>
                <c:ptCount val="1"/>
                <c:pt idx="0">
                  <c:v>2022</c:v>
                </c:pt>
              </c:strCache>
            </c:strRef>
          </c:tx>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invertIfNegative val="0"/>
          <c:dLbls>
            <c:dLbl>
              <c:idx val="6"/>
              <c:layout>
                <c:manualLayout>
                  <c:x val="6.251126338010167E-2"/>
                  <c:y val="-1.18143463840774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19-4533-805E-1714841E6DE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'K3.4.7 a 8 Soc.služby a dotácie'!$D$41:$D$47</c:f>
              <c:strCache>
                <c:ptCount val="7"/>
                <c:pt idx="0">
                  <c:v>domov sociálnych služieb</c:v>
                </c:pt>
                <c:pt idx="1">
                  <c:v>zariadenie pre seniorov</c:v>
                </c:pt>
                <c:pt idx="2">
                  <c:v>špecializované zariadenie</c:v>
                </c:pt>
                <c:pt idx="3">
                  <c:v>denný stacionár</c:v>
                </c:pt>
                <c:pt idx="4">
                  <c:v>zariadenie podporovaného bývania</c:v>
                </c:pt>
                <c:pt idx="5">
                  <c:v>zariadenie núdzového bývania</c:v>
                </c:pt>
                <c:pt idx="6">
                  <c:v>útulok</c:v>
                </c:pt>
              </c:strCache>
            </c:strRef>
          </c:cat>
          <c:val>
            <c:numRef>
              <c:f>'K3.4.7 a 8 Soc.služby a dotácie'!$H$41:$H$47</c:f>
              <c:numCache>
                <c:formatCode>#,##0</c:formatCode>
                <c:ptCount val="7"/>
                <c:pt idx="0">
                  <c:v>11850</c:v>
                </c:pt>
                <c:pt idx="1">
                  <c:v>21077</c:v>
                </c:pt>
                <c:pt idx="2">
                  <c:v>9719</c:v>
                </c:pt>
                <c:pt idx="3">
                  <c:v>3559</c:v>
                </c:pt>
                <c:pt idx="4">
                  <c:v>708</c:v>
                </c:pt>
                <c:pt idx="5">
                  <c:v>427</c:v>
                </c:pt>
                <c:pt idx="6">
                  <c:v>2619</c:v>
                </c:pt>
              </c:numCache>
            </c:numRef>
          </c:val>
          <c:extLst>
            <c:ext xmlns:c16="http://schemas.microsoft.com/office/drawing/2014/chart" uri="{C3380CC4-5D6E-409C-BE32-E72D297353CC}">
              <c16:uniqueId val="{00000000-3505-4B1F-BD78-AD975585F028}"/>
            </c:ext>
          </c:extLst>
        </c:ser>
        <c:dLbls>
          <c:dLblPos val="outEnd"/>
          <c:showLegendKey val="0"/>
          <c:showVal val="1"/>
          <c:showCatName val="0"/>
          <c:showSerName val="0"/>
          <c:showPercent val="0"/>
          <c:showBubbleSize val="0"/>
        </c:dLbls>
        <c:gapWidth val="100"/>
        <c:axId val="217252712"/>
        <c:axId val="217253104"/>
      </c:barChart>
      <c:catAx>
        <c:axId val="21725271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253104"/>
        <c:crosses val="autoZero"/>
        <c:auto val="1"/>
        <c:lblAlgn val="ctr"/>
        <c:lblOffset val="100"/>
        <c:noMultiLvlLbl val="0"/>
      </c:catAx>
      <c:valAx>
        <c:axId val="217253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252712"/>
        <c:crosses val="autoZero"/>
        <c:crossBetween val="between"/>
      </c:valAx>
      <c:spPr>
        <a:noFill/>
        <a:ln>
          <a:noFill/>
        </a:ln>
        <a:effectLst/>
      </c:spPr>
    </c:plotArea>
    <c:legend>
      <c:legendPos val="b"/>
      <c:layout>
        <c:manualLayout>
          <c:xMode val="edge"/>
          <c:yMode val="edge"/>
          <c:x val="1.0232825478936785E-2"/>
          <c:y val="0.93005674374752478"/>
          <c:w val="0.30266438977686"/>
          <c:h val="5.4140637700277008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5470798741309273E-2"/>
          <c:y val="0.14485133630741978"/>
          <c:w val="0.79861111111111116"/>
          <c:h val="0.80111254355170336"/>
        </c:manualLayout>
      </c:layout>
      <c:pie3DChart>
        <c:varyColors val="1"/>
        <c:ser>
          <c:idx val="0"/>
          <c:order val="0"/>
          <c:dPt>
            <c:idx val="0"/>
            <c:bubble3D val="0"/>
            <c:spPr>
              <a:solidFill>
                <a:schemeClr val="bg1">
                  <a:lumMod val="8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FFA1-42D6-8C43-CDA772ED72AF}"/>
              </c:ext>
            </c:extLst>
          </c:dPt>
          <c:dPt>
            <c:idx val="1"/>
            <c:bubble3D val="0"/>
            <c:spPr>
              <a:solidFill>
                <a:srgbClr val="B7194B"/>
              </a:solidFill>
              <a:ln w="25400">
                <a:solidFill>
                  <a:schemeClr val="lt1"/>
                </a:solidFill>
              </a:ln>
              <a:effectLst/>
              <a:sp3d contourW="25400">
                <a:contourClr>
                  <a:schemeClr val="lt1"/>
                </a:contourClr>
              </a:sp3d>
            </c:spPr>
            <c:extLst>
              <c:ext xmlns:c16="http://schemas.microsoft.com/office/drawing/2014/chart" uri="{C3380CC4-5D6E-409C-BE32-E72D297353CC}">
                <c16:uniqueId val="{00000003-FFA1-42D6-8C43-CDA772ED72AF}"/>
              </c:ext>
            </c:extLst>
          </c:dPt>
          <c:dPt>
            <c:idx val="2"/>
            <c:bubble3D val="0"/>
            <c:spPr>
              <a:solidFill>
                <a:srgbClr val="E02C64"/>
              </a:solidFill>
              <a:ln w="25400">
                <a:solidFill>
                  <a:schemeClr val="lt1"/>
                </a:solidFill>
              </a:ln>
              <a:effectLst/>
              <a:sp3d contourW="25400">
                <a:contourClr>
                  <a:schemeClr val="lt1"/>
                </a:contourClr>
              </a:sp3d>
            </c:spPr>
            <c:extLst>
              <c:ext xmlns:c16="http://schemas.microsoft.com/office/drawing/2014/chart" uri="{C3380CC4-5D6E-409C-BE32-E72D297353CC}">
                <c16:uniqueId val="{00000005-FFA1-42D6-8C43-CDA772ED72AF}"/>
              </c:ext>
            </c:extLst>
          </c:dPt>
          <c:dPt>
            <c:idx val="3"/>
            <c:bubble3D val="0"/>
            <c:spPr>
              <a:solidFill>
                <a:srgbClr val="FAACBF"/>
              </a:solidFill>
              <a:ln w="25400">
                <a:solidFill>
                  <a:schemeClr val="lt1"/>
                </a:solidFill>
              </a:ln>
              <a:effectLst/>
              <a:sp3d contourW="25400">
                <a:contourClr>
                  <a:schemeClr val="lt1"/>
                </a:contourClr>
              </a:sp3d>
            </c:spPr>
            <c:extLst>
              <c:ext xmlns:c16="http://schemas.microsoft.com/office/drawing/2014/chart" uri="{C3380CC4-5D6E-409C-BE32-E72D297353CC}">
                <c16:uniqueId val="{00000007-FFA1-42D6-8C43-CDA772ED72AF}"/>
              </c:ext>
            </c:extLst>
          </c:dPt>
          <c:dPt>
            <c:idx val="4"/>
            <c:bubble3D val="0"/>
            <c:spPr>
              <a:solidFill>
                <a:srgbClr val="FFD5D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FA1-42D6-8C43-CDA772ED72AF}"/>
              </c:ext>
            </c:extLst>
          </c:dPt>
          <c:dLbls>
            <c:dLbl>
              <c:idx val="0"/>
              <c:layout>
                <c:manualLayout>
                  <c:x val="-4.6575352513289293E-2"/>
                  <c:y val="-1.53661452965832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FA1-42D6-8C43-CDA772ED72AF}"/>
                </c:ext>
              </c:extLst>
            </c:dLbl>
            <c:dLbl>
              <c:idx val="1"/>
              <c:layout>
                <c:manualLayout>
                  <c:x val="-5.4794532368575635E-2"/>
                  <c:y val="-3.8415363241458118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FA1-42D6-8C43-CDA772ED72AF}"/>
                </c:ext>
              </c:extLst>
            </c:dLbl>
            <c:dLbl>
              <c:idx val="2"/>
              <c:layout>
                <c:manualLayout>
                  <c:x val="-1.0958906473715127E-2"/>
                  <c:y val="-6.9147653834624581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FA1-42D6-8C43-CDA772ED72AF}"/>
                </c:ext>
              </c:extLst>
            </c:dLbl>
            <c:dLbl>
              <c:idx val="3"/>
              <c:layout>
                <c:manualLayout>
                  <c:x val="0.25629103103822248"/>
                  <c:y val="-0.2143253178673128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FA1-42D6-8C43-CDA772ED72AF}"/>
                </c:ext>
              </c:extLst>
            </c:dLbl>
            <c:dLbl>
              <c:idx val="4"/>
              <c:layout>
                <c:manualLayout>
                  <c:x val="1.6438359710572691E-2"/>
                  <c:y val="-3.4573826917312291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FA1-42D6-8C43-CDA772ED72AF}"/>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showLeaderLines val="0"/>
            <c:extLst>
              <c:ext xmlns:c15="http://schemas.microsoft.com/office/drawing/2012/chart" uri="{CE6537A1-D6FC-4f65-9D91-7224C49458BB}"/>
            </c:extLst>
          </c:dLbls>
          <c:cat>
            <c:strRef>
              <c:f>'K3.4.7 a 8 Soc.služby a dotácie'!$D$98:$D$102</c:f>
              <c:strCache>
                <c:ptCount val="4"/>
                <c:pt idx="0">
                  <c:v>0 - 18 rokov</c:v>
                </c:pt>
                <c:pt idx="1">
                  <c:v>19 - 39 rokov</c:v>
                </c:pt>
                <c:pt idx="2">
                  <c:v>40 - 61 rokov</c:v>
                </c:pt>
                <c:pt idx="3">
                  <c:v>62 - a viac</c:v>
                </c:pt>
              </c:strCache>
            </c:strRef>
          </c:cat>
          <c:val>
            <c:numRef>
              <c:f>'K3.4.7 a 8 Soc.služby a dotácie'!$E$98:$E$102</c:f>
              <c:numCache>
                <c:formatCode>#,##0</c:formatCode>
                <c:ptCount val="5"/>
                <c:pt idx="0">
                  <c:v>718</c:v>
                </c:pt>
                <c:pt idx="1">
                  <c:v>4452</c:v>
                </c:pt>
                <c:pt idx="2">
                  <c:v>6850</c:v>
                </c:pt>
                <c:pt idx="3">
                  <c:v>34062</c:v>
                </c:pt>
              </c:numCache>
            </c:numRef>
          </c:val>
          <c:extLst>
            <c:ext xmlns:c16="http://schemas.microsoft.com/office/drawing/2014/chart" uri="{C3380CC4-5D6E-409C-BE32-E72D297353CC}">
              <c16:uniqueId val="{0000000A-FFA1-42D6-8C43-CDA772ED72AF}"/>
            </c:ext>
          </c:extLst>
        </c:ser>
        <c:dLbls>
          <c:dLblPos val="outEnd"/>
          <c:showLegendKey val="0"/>
          <c:showVal val="0"/>
          <c:showCatName val="0"/>
          <c:showSerName val="0"/>
          <c:showPercent val="1"/>
          <c:showBubbleSize val="0"/>
          <c:showLeaderLines val="0"/>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'K3.4.7 a 8 Soc.služby a dotácie'!$E$284</c:f>
              <c:strCache>
                <c:ptCount val="1"/>
                <c:pt idx="0">
                  <c:v>verejní poskytovatelia /obce</c:v>
                </c:pt>
              </c:strCache>
            </c:strRef>
          </c:tx>
          <c:spPr>
            <a:gradFill rotWithShape="1">
              <a:gsLst>
                <a:gs pos="0">
                  <a:srgbClr val="E02C64"/>
                </a:gs>
                <a:gs pos="49401">
                  <a:srgbClr val="FAACBF"/>
                </a:gs>
                <a:gs pos="99000">
                  <a:srgbClr val="E02C64"/>
                </a:gs>
              </a:gsLst>
              <a:lin ang="5400000" scaled="1"/>
            </a:gra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extLst>
                <c:ext xmlns:c15="http://schemas.microsoft.com/office/drawing/2012/chart" uri="{02D57815-91ED-43cb-92C2-25804820EDAC}">
                  <c15:fullRef>
                    <c15:sqref>'K3.4.7 a 8 Soc.služby a dotácie'!$D$285:$D$294</c15:sqref>
                  </c15:fullRef>
                </c:ext>
              </c:extLst>
              <c:f>'K3.4.7 a 8 Soc.služby a dotácie'!$D$286:$D$294</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c:ext xmlns:c15="http://schemas.microsoft.com/office/drawing/2012/chart" uri="{02D57815-91ED-43cb-92C2-25804820EDAC}">
                  <c15:fullRef>
                    <c15:sqref>'K3.4.7 a 8 Soc.služby a dotácie'!$E$285:$E$294</c15:sqref>
                  </c15:fullRef>
                </c:ext>
              </c:extLst>
              <c:f>'K3.4.7 a 8 Soc.služby a dotácie'!$E$286:$E$294</c:f>
              <c:numCache>
                <c:formatCode>#,##0</c:formatCode>
                <c:ptCount val="9"/>
                <c:pt idx="0">
                  <c:v>12152</c:v>
                </c:pt>
                <c:pt idx="1">
                  <c:v>12332</c:v>
                </c:pt>
                <c:pt idx="2">
                  <c:v>13155</c:v>
                </c:pt>
                <c:pt idx="3">
                  <c:v>13163</c:v>
                </c:pt>
                <c:pt idx="4">
                  <c:v>13187</c:v>
                </c:pt>
                <c:pt idx="5">
                  <c:v>13325</c:v>
                </c:pt>
                <c:pt idx="6">
                  <c:v>13034</c:v>
                </c:pt>
                <c:pt idx="7">
                  <c:v>12391</c:v>
                </c:pt>
                <c:pt idx="8">
                  <c:v>10560</c:v>
                </c:pt>
              </c:numCache>
            </c:numRef>
          </c:val>
          <c:extLst>
            <c:ext xmlns:c16="http://schemas.microsoft.com/office/drawing/2014/chart" uri="{C3380CC4-5D6E-409C-BE32-E72D297353CC}">
              <c16:uniqueId val="{00000000-47D7-4E4D-A89E-BDAB97284505}"/>
            </c:ext>
          </c:extLst>
        </c:ser>
        <c:ser>
          <c:idx val="1"/>
          <c:order val="1"/>
          <c:tx>
            <c:strRef>
              <c:f>'K3.4.7 a 8 Soc.služby a dotácie'!$F$284</c:f>
              <c:strCache>
                <c:ptCount val="1"/>
                <c:pt idx="0">
                  <c:v>neverejní poskytovatelia</c:v>
                </c:pt>
              </c:strCache>
            </c:strRef>
          </c:tx>
          <c:spPr>
            <a:gradFill rotWithShape="1">
              <a:gsLst>
                <a:gs pos="0">
                  <a:schemeClr val="bg1">
                    <a:lumMod val="50000"/>
                  </a:schemeClr>
                </a:gs>
                <a:gs pos="49401">
                  <a:schemeClr val="bg1">
                    <a:lumMod val="75000"/>
                  </a:schemeClr>
                </a:gs>
                <a:gs pos="99000">
                  <a:schemeClr val="bg1">
                    <a:lumMod val="50000"/>
                  </a:schemeClr>
                </a:gs>
              </a:gsLst>
              <a:lin ang="5400000" scaled="1"/>
            </a:gra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extLst>
                <c:ext xmlns:c15="http://schemas.microsoft.com/office/drawing/2012/chart" uri="{02D57815-91ED-43cb-92C2-25804820EDAC}">
                  <c15:fullRef>
                    <c15:sqref>'K3.4.7 a 8 Soc.služby a dotácie'!$D$285:$D$294</c15:sqref>
                  </c15:fullRef>
                </c:ext>
              </c:extLst>
              <c:f>'K3.4.7 a 8 Soc.služby a dotácie'!$D$286:$D$294</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c:ext xmlns:c15="http://schemas.microsoft.com/office/drawing/2012/chart" uri="{02D57815-91ED-43cb-92C2-25804820EDAC}">
                  <c15:fullRef>
                    <c15:sqref>'K3.4.7 a 8 Soc.služby a dotácie'!$F$285:$F$294</c15:sqref>
                  </c15:fullRef>
                </c:ext>
              </c:extLst>
              <c:f>'K3.4.7 a 8 Soc.služby a dotácie'!$F$286:$F$294</c:f>
              <c:numCache>
                <c:formatCode>#,##0</c:formatCode>
                <c:ptCount val="9"/>
                <c:pt idx="0">
                  <c:v>4074</c:v>
                </c:pt>
                <c:pt idx="1">
                  <c:v>4276</c:v>
                </c:pt>
                <c:pt idx="2">
                  <c:v>3594</c:v>
                </c:pt>
                <c:pt idx="3">
                  <c:v>3894</c:v>
                </c:pt>
                <c:pt idx="4">
                  <c:v>2807</c:v>
                </c:pt>
                <c:pt idx="5">
                  <c:v>2799</c:v>
                </c:pt>
                <c:pt idx="6">
                  <c:v>2134</c:v>
                </c:pt>
                <c:pt idx="7">
                  <c:v>2287</c:v>
                </c:pt>
                <c:pt idx="8">
                  <c:v>2279</c:v>
                </c:pt>
              </c:numCache>
            </c:numRef>
          </c:val>
          <c:extLst>
            <c:ext xmlns:c16="http://schemas.microsoft.com/office/drawing/2014/chart" uri="{C3380CC4-5D6E-409C-BE32-E72D297353CC}">
              <c16:uniqueId val="{00000001-47D7-4E4D-A89E-BDAB97284505}"/>
            </c:ext>
          </c:extLst>
        </c:ser>
        <c:dLbls>
          <c:dLblPos val="outEnd"/>
          <c:showLegendKey val="0"/>
          <c:showVal val="1"/>
          <c:showCatName val="0"/>
          <c:showSerName val="0"/>
          <c:showPercent val="0"/>
          <c:showBubbleSize val="0"/>
        </c:dLbls>
        <c:gapWidth val="100"/>
        <c:overlap val="-24"/>
        <c:axId val="217775816"/>
        <c:axId val="217776208"/>
      </c:barChart>
      <c:catAx>
        <c:axId val="2177758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776208"/>
        <c:crosses val="autoZero"/>
        <c:auto val="1"/>
        <c:lblAlgn val="ctr"/>
        <c:lblOffset val="100"/>
        <c:noMultiLvlLbl val="0"/>
      </c:catAx>
      <c:valAx>
        <c:axId val="21777620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775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pieChart>
        <c:varyColors val="1"/>
        <c:ser>
          <c:idx val="0"/>
          <c:order val="0"/>
          <c:spPr>
            <a:ln>
              <a:noFill/>
            </a:ln>
            <a:effectLst/>
          </c:spPr>
          <c:dPt>
            <c:idx val="0"/>
            <c:bubble3D val="0"/>
            <c:spPr>
              <a:solidFill>
                <a:schemeClr val="bg1">
                  <a:lumMod val="50000"/>
                </a:schemeClr>
              </a:solidFill>
              <a:ln>
                <a:noFill/>
              </a:ln>
              <a:effectLst/>
            </c:spPr>
            <c:extLst>
              <c:ext xmlns:c16="http://schemas.microsoft.com/office/drawing/2014/chart" uri="{C3380CC4-5D6E-409C-BE32-E72D297353CC}">
                <c16:uniqueId val="{00000001-28F4-4AA7-9CEB-7E31115A48A8}"/>
              </c:ext>
            </c:extLst>
          </c:dPt>
          <c:dPt>
            <c:idx val="1"/>
            <c:bubble3D val="0"/>
            <c:spPr>
              <a:solidFill>
                <a:srgbClr val="FAACBF"/>
              </a:solidFill>
              <a:ln>
                <a:noFill/>
              </a:ln>
              <a:effectLst/>
            </c:spPr>
            <c:extLst>
              <c:ext xmlns:c16="http://schemas.microsoft.com/office/drawing/2014/chart" uri="{C3380CC4-5D6E-409C-BE32-E72D297353CC}">
                <c16:uniqueId val="{00000003-28F4-4AA7-9CEB-7E31115A48A8}"/>
              </c:ext>
            </c:extLst>
          </c:dPt>
          <c:dPt>
            <c:idx val="2"/>
            <c:bubble3D val="0"/>
            <c:spPr>
              <a:solidFill>
                <a:srgbClr val="E02C64"/>
              </a:solidFill>
              <a:ln>
                <a:noFill/>
              </a:ln>
              <a:effectLst/>
            </c:spPr>
            <c:extLst>
              <c:ext xmlns:c16="http://schemas.microsoft.com/office/drawing/2014/chart" uri="{C3380CC4-5D6E-409C-BE32-E72D297353CC}">
                <c16:uniqueId val="{00000005-28F4-4AA7-9CEB-7E31115A48A8}"/>
              </c:ext>
            </c:extLst>
          </c:dPt>
          <c:dPt>
            <c:idx val="3"/>
            <c:bubble3D val="0"/>
            <c:spPr>
              <a:solidFill>
                <a:schemeClr val="bg1">
                  <a:lumMod val="85000"/>
                </a:schemeClr>
              </a:solidFill>
              <a:ln>
                <a:noFill/>
              </a:ln>
              <a:effectLst/>
            </c:spPr>
            <c:extLst>
              <c:ext xmlns:c16="http://schemas.microsoft.com/office/drawing/2014/chart" uri="{C3380CC4-5D6E-409C-BE32-E72D297353CC}">
                <c16:uniqueId val="{00000007-28F4-4AA7-9CEB-7E31115A48A8}"/>
              </c:ext>
            </c:extLst>
          </c:dPt>
          <c:dPt>
            <c:idx val="4"/>
            <c:bubble3D val="0"/>
            <c:spPr>
              <a:solidFill>
                <a:srgbClr val="B7194A"/>
              </a:solidFill>
              <a:ln>
                <a:noFill/>
              </a:ln>
              <a:effectLst/>
            </c:spPr>
            <c:extLst>
              <c:ext xmlns:c16="http://schemas.microsoft.com/office/drawing/2014/chart" uri="{C3380CC4-5D6E-409C-BE32-E72D297353CC}">
                <c16:uniqueId val="{00000009-28F4-4AA7-9CEB-7E31115A48A8}"/>
              </c:ext>
            </c:extLst>
          </c:dPt>
          <c:dPt>
            <c:idx val="5"/>
            <c:bubble3D val="0"/>
            <c:spPr>
              <a:solidFill>
                <a:srgbClr val="FFD5D5"/>
              </a:solidFill>
              <a:ln>
                <a:noFill/>
              </a:ln>
              <a:effectLst/>
            </c:spPr>
            <c:extLst>
              <c:ext xmlns:c16="http://schemas.microsoft.com/office/drawing/2014/chart" uri="{C3380CC4-5D6E-409C-BE32-E72D297353CC}">
                <c16:uniqueId val="{0000000B-28F4-4AA7-9CEB-7E31115A48A8}"/>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spc="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extLst>
                <c:ext xmlns:c16="http://schemas.microsoft.com/office/drawing/2014/chart" uri="{C3380CC4-5D6E-409C-BE32-E72D297353CC}">
                  <c16:uniqueId val="{00000001-28F4-4AA7-9CEB-7E31115A48A8}"/>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spc="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extLst>
                <c:ext xmlns:c16="http://schemas.microsoft.com/office/drawing/2014/chart" uri="{C3380CC4-5D6E-409C-BE32-E72D297353CC}">
                  <c16:uniqueId val="{00000003-28F4-4AA7-9CEB-7E31115A48A8}"/>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spc="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extLst>
                <c:ext xmlns:c16="http://schemas.microsoft.com/office/drawing/2014/chart" uri="{C3380CC4-5D6E-409C-BE32-E72D297353CC}">
                  <c16:uniqueId val="{00000005-28F4-4AA7-9CEB-7E31115A48A8}"/>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spc="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extLst>
                <c:ext xmlns:c16="http://schemas.microsoft.com/office/drawing/2014/chart" uri="{C3380CC4-5D6E-409C-BE32-E72D297353CC}">
                  <c16:uniqueId val="{00000007-28F4-4AA7-9CEB-7E31115A48A8}"/>
                </c:ext>
              </c:extLst>
            </c:dLbl>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spc="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extLst>
                <c:ext xmlns:c16="http://schemas.microsoft.com/office/drawing/2014/chart" uri="{C3380CC4-5D6E-409C-BE32-E72D297353CC}">
                  <c16:uniqueId val="{00000009-28F4-4AA7-9CEB-7E31115A48A8}"/>
                </c:ext>
              </c:extLst>
            </c:dLbl>
            <c:dLbl>
              <c:idx val="5"/>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spc="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extLst>
                <c:ext xmlns:c16="http://schemas.microsoft.com/office/drawing/2014/chart" uri="{C3380CC4-5D6E-409C-BE32-E72D297353CC}">
                  <c16:uniqueId val="{0000000B-28F4-4AA7-9CEB-7E31115A48A8}"/>
                </c:ext>
              </c:extLst>
            </c:dLbl>
            <c:numFmt formatCode="0.0%" sourceLinked="0"/>
            <c:spPr>
              <a:noFill/>
              <a:ln>
                <a:noFill/>
              </a:ln>
              <a:effectLst/>
            </c:sp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'K3.4.7 a 8 Soc.služby a dotácie'!$D$301:$D$306</c:f>
              <c:strCache>
                <c:ptCount val="6"/>
                <c:pt idx="0">
                  <c:v>I.</c:v>
                </c:pt>
                <c:pt idx="1">
                  <c:v>II.</c:v>
                </c:pt>
                <c:pt idx="2">
                  <c:v>III.</c:v>
                </c:pt>
                <c:pt idx="3">
                  <c:v>IV.</c:v>
                </c:pt>
                <c:pt idx="4">
                  <c:v>V.</c:v>
                </c:pt>
                <c:pt idx="5">
                  <c:v>VI.</c:v>
                </c:pt>
              </c:strCache>
            </c:strRef>
          </c:cat>
          <c:val>
            <c:numRef>
              <c:f>'K3.4.7 a 8 Soc.služby a dotácie'!$E$301:$E$306</c:f>
              <c:numCache>
                <c:formatCode>#,##0</c:formatCode>
                <c:ptCount val="6"/>
                <c:pt idx="0">
                  <c:v>1</c:v>
                </c:pt>
                <c:pt idx="1">
                  <c:v>1026</c:v>
                </c:pt>
                <c:pt idx="2">
                  <c:v>1562</c:v>
                </c:pt>
                <c:pt idx="3">
                  <c:v>3807</c:v>
                </c:pt>
                <c:pt idx="4">
                  <c:v>2577</c:v>
                </c:pt>
                <c:pt idx="5">
                  <c:v>3004</c:v>
                </c:pt>
              </c:numCache>
            </c:numRef>
          </c:val>
          <c:extLst>
            <c:ext xmlns:c16="http://schemas.microsoft.com/office/drawing/2014/chart" uri="{C3380CC4-5D6E-409C-BE32-E72D297353CC}">
              <c16:uniqueId val="{0000000C-28F4-4AA7-9CEB-7E31115A48A8}"/>
            </c:ext>
          </c:extLst>
        </c:ser>
        <c:dLbls>
          <c:showLegendKey val="0"/>
          <c:showVal val="1"/>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100" b="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760583247447896"/>
          <c:y val="4.407714541640282E-2"/>
          <c:w val="0.49488024195046781"/>
          <c:h val="0.76112490428128854"/>
        </c:manualLayout>
      </c:layout>
      <c:barChart>
        <c:barDir val="bar"/>
        <c:grouping val="clustered"/>
        <c:varyColors val="0"/>
        <c:ser>
          <c:idx val="0"/>
          <c:order val="0"/>
          <c:tx>
            <c:strRef>
              <c:f>'K3.4.7 a 8 Soc.služby a dotácie'!$E$20</c:f>
              <c:strCache>
                <c:ptCount val="1"/>
                <c:pt idx="0">
                  <c:v>zriadení vyšším územným celkom</c:v>
                </c:pt>
              </c:strCache>
            </c:strRef>
          </c:tx>
          <c:spPr>
            <a:solidFill>
              <a:srgbClr val="FAACBF"/>
            </a:solidFill>
            <a:ln>
              <a:solidFill>
                <a:srgbClr val="FAACB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a 8 Soc.služby a dotácie'!$D$21:$D$25</c:f>
              <c:strCache>
                <c:ptCount val="5"/>
                <c:pt idx="0">
                  <c:v>Sociálne poradentvo a rehabilitácia</c:v>
                </c:pt>
                <c:pt idx="1">
                  <c:v>Služby krízovej intervencie</c:v>
                </c:pt>
                <c:pt idx="2">
                  <c:v>Služby na podporu rodiny s deťmi</c:v>
                </c:pt>
                <c:pt idx="3">
                  <c:v>Služby pre osoby s ŤZP a nepriaz. zdr. stavom</c:v>
                </c:pt>
                <c:pt idx="4">
                  <c:v>Služby IKT a podporné služby </c:v>
                </c:pt>
              </c:strCache>
            </c:strRef>
          </c:cat>
          <c:val>
            <c:numRef>
              <c:f>'K3.4.7 a 8 Soc.služby a dotácie'!$E$21:$E$25</c:f>
              <c:numCache>
                <c:formatCode>#,##0</c:formatCode>
                <c:ptCount val="5"/>
                <c:pt idx="0">
                  <c:v>18</c:v>
                </c:pt>
                <c:pt idx="1">
                  <c:v>24</c:v>
                </c:pt>
                <c:pt idx="2">
                  <c:v>33</c:v>
                </c:pt>
                <c:pt idx="3">
                  <c:v>614</c:v>
                </c:pt>
                <c:pt idx="4">
                  <c:v>32</c:v>
                </c:pt>
              </c:numCache>
            </c:numRef>
          </c:val>
          <c:extLst>
            <c:ext xmlns:c16="http://schemas.microsoft.com/office/drawing/2014/chart" uri="{C3380CC4-5D6E-409C-BE32-E72D297353CC}">
              <c16:uniqueId val="{00000000-9ABB-46D7-BB80-750271F8700A}"/>
            </c:ext>
          </c:extLst>
        </c:ser>
        <c:ser>
          <c:idx val="1"/>
          <c:order val="1"/>
          <c:tx>
            <c:strRef>
              <c:f>'K3.4.7 a 8 Soc.služby a dotácie'!$F$20</c:f>
              <c:strCache>
                <c:ptCount val="1"/>
                <c:pt idx="0">
                  <c:v>zriadení obcou</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a 8 Soc.služby a dotácie'!$D$21:$D$25</c:f>
              <c:strCache>
                <c:ptCount val="5"/>
                <c:pt idx="0">
                  <c:v>Sociálne poradentvo a rehabilitácia</c:v>
                </c:pt>
                <c:pt idx="1">
                  <c:v>Služby krízovej intervencie</c:v>
                </c:pt>
                <c:pt idx="2">
                  <c:v>Služby na podporu rodiny s deťmi</c:v>
                </c:pt>
                <c:pt idx="3">
                  <c:v>Služby pre osoby s ŤZP a nepriaz. zdr. stavom</c:v>
                </c:pt>
                <c:pt idx="4">
                  <c:v>Služby IKT a podporné služby </c:v>
                </c:pt>
              </c:strCache>
            </c:strRef>
          </c:cat>
          <c:val>
            <c:numRef>
              <c:f>'K3.4.7 a 8 Soc.služby a dotácie'!$F$21:$F$25</c:f>
              <c:numCache>
                <c:formatCode>#,##0</c:formatCode>
                <c:ptCount val="5"/>
                <c:pt idx="0">
                  <c:v>10</c:v>
                </c:pt>
                <c:pt idx="1">
                  <c:v>452</c:v>
                </c:pt>
                <c:pt idx="2">
                  <c:v>63</c:v>
                </c:pt>
                <c:pt idx="3">
                  <c:v>1424</c:v>
                </c:pt>
                <c:pt idx="4">
                  <c:v>427</c:v>
                </c:pt>
              </c:numCache>
            </c:numRef>
          </c:val>
          <c:extLst>
            <c:ext xmlns:c16="http://schemas.microsoft.com/office/drawing/2014/chart" uri="{C3380CC4-5D6E-409C-BE32-E72D297353CC}">
              <c16:uniqueId val="{00000001-9ABB-46D7-BB80-750271F8700A}"/>
            </c:ext>
          </c:extLst>
        </c:ser>
        <c:ser>
          <c:idx val="2"/>
          <c:order val="2"/>
          <c:tx>
            <c:strRef>
              <c:f>'K3.4.7 a 8 Soc.služby a dotácie'!$G$20</c:f>
              <c:strCache>
                <c:ptCount val="1"/>
                <c:pt idx="0">
                  <c:v>neverejní poskytovatelia</c:v>
                </c:pt>
              </c:strCache>
            </c:strRef>
          </c:tx>
          <c:spPr>
            <a:solidFill>
              <a:srgbClr val="B7194B"/>
            </a:solidFill>
            <a:ln>
              <a:solidFill>
                <a:srgbClr val="B7194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a 8 Soc.služby a dotácie'!$D$21:$D$25</c:f>
              <c:strCache>
                <c:ptCount val="5"/>
                <c:pt idx="0">
                  <c:v>Sociálne poradentvo a rehabilitácia</c:v>
                </c:pt>
                <c:pt idx="1">
                  <c:v>Služby krízovej intervencie</c:v>
                </c:pt>
                <c:pt idx="2">
                  <c:v>Služby na podporu rodiny s deťmi</c:v>
                </c:pt>
                <c:pt idx="3">
                  <c:v>Služby pre osoby s ŤZP a nepriaz. zdr. stavom</c:v>
                </c:pt>
                <c:pt idx="4">
                  <c:v>Služby IKT a podporné služby </c:v>
                </c:pt>
              </c:strCache>
            </c:strRef>
          </c:cat>
          <c:val>
            <c:numRef>
              <c:f>'K3.4.7 a 8 Soc.služby a dotácie'!$G$21:$G$25</c:f>
              <c:numCache>
                <c:formatCode>#,##0</c:formatCode>
                <c:ptCount val="5"/>
                <c:pt idx="0">
                  <c:v>439</c:v>
                </c:pt>
                <c:pt idx="1">
                  <c:v>328</c:v>
                </c:pt>
                <c:pt idx="2">
                  <c:v>296</c:v>
                </c:pt>
                <c:pt idx="3">
                  <c:v>1426</c:v>
                </c:pt>
                <c:pt idx="4">
                  <c:v>133</c:v>
                </c:pt>
              </c:numCache>
            </c:numRef>
          </c:val>
          <c:extLst>
            <c:ext xmlns:c16="http://schemas.microsoft.com/office/drawing/2014/chart" uri="{C3380CC4-5D6E-409C-BE32-E72D297353CC}">
              <c16:uniqueId val="{00000002-9ABB-46D7-BB80-750271F8700A}"/>
            </c:ext>
          </c:extLst>
        </c:ser>
        <c:dLbls>
          <c:showLegendKey val="0"/>
          <c:showVal val="0"/>
          <c:showCatName val="0"/>
          <c:showSerName val="0"/>
          <c:showPercent val="0"/>
          <c:showBubbleSize val="0"/>
        </c:dLbls>
        <c:gapWidth val="182"/>
        <c:axId val="217729096"/>
        <c:axId val="217729488"/>
      </c:barChart>
      <c:catAx>
        <c:axId val="217729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217729488"/>
        <c:crosses val="autoZero"/>
        <c:auto val="1"/>
        <c:lblAlgn val="ctr"/>
        <c:lblOffset val="100"/>
        <c:noMultiLvlLbl val="0"/>
      </c:catAx>
      <c:valAx>
        <c:axId val="217729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2177290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latin typeface="Arial Narrow" panose="020B0606020202030204" pitchFamily="34" charset="0"/>
        </a:defRPr>
      </a:pPr>
      <a:endParaRPr lang="sk-S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'K3.3 Štátna sociálna podpora'!$I$30</c:f>
              <c:strCache>
                <c:ptCount val="1"/>
                <c:pt idx="0">
                  <c:v>Počet poberateľov rodičovského príspevku</c:v>
                </c:pt>
              </c:strCache>
            </c:strRef>
          </c:tx>
          <c:spPr>
            <a:ln w="28575" cap="rnd">
              <a:solidFill>
                <a:srgbClr val="B7194A"/>
              </a:solidFill>
              <a:round/>
            </a:ln>
            <a:effectLst/>
          </c:spPr>
          <c:marker>
            <c:symbol val="circle"/>
            <c:size val="5"/>
            <c:spPr>
              <a:solidFill>
                <a:srgbClr val="B7194A"/>
              </a:solidFill>
              <a:ln w="9525">
                <a:solidFill>
                  <a:srgbClr val="B7194A"/>
                </a:solidFill>
              </a:ln>
              <a:effectLst/>
            </c:spPr>
          </c:marker>
          <c:cat>
            <c:multiLvlStrRef>
              <c:f>'K3.3 Štátna sociálna podpora'!$J$28:$AG$29</c:f>
              <c:multiLvlStrCache>
                <c:ptCount val="24"/>
                <c:lvl>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pt idx="12">
                    <c:v>január</c:v>
                  </c:pt>
                  <c:pt idx="13">
                    <c:v>február</c:v>
                  </c:pt>
                  <c:pt idx="14">
                    <c:v>marec</c:v>
                  </c:pt>
                  <c:pt idx="15">
                    <c:v>apríl</c:v>
                  </c:pt>
                  <c:pt idx="16">
                    <c:v>máj</c:v>
                  </c:pt>
                  <c:pt idx="17">
                    <c:v>jún</c:v>
                  </c:pt>
                  <c:pt idx="18">
                    <c:v>júl</c:v>
                  </c:pt>
                  <c:pt idx="19">
                    <c:v>august</c:v>
                  </c:pt>
                  <c:pt idx="20">
                    <c:v>september</c:v>
                  </c:pt>
                  <c:pt idx="21">
                    <c:v>október</c:v>
                  </c:pt>
                  <c:pt idx="22">
                    <c:v>november</c:v>
                  </c:pt>
                  <c:pt idx="23">
                    <c:v>december</c:v>
                  </c:pt>
                </c:lvl>
                <c:lvl>
                  <c:pt idx="0">
                    <c:v>2021</c:v>
                  </c:pt>
                  <c:pt idx="12">
                    <c:v>2022</c:v>
                  </c:pt>
                </c:lvl>
              </c:multiLvlStrCache>
            </c:multiLvlStrRef>
          </c:cat>
          <c:val>
            <c:numRef>
              <c:f>'K3.3 Štátna sociálna podpora'!$J$30:$AG$30</c:f>
              <c:numCache>
                <c:formatCode>#,##0</c:formatCode>
                <c:ptCount val="24"/>
                <c:pt idx="0">
                  <c:v>141170</c:v>
                </c:pt>
                <c:pt idx="1">
                  <c:v>141710</c:v>
                </c:pt>
                <c:pt idx="2">
                  <c:v>141586</c:v>
                </c:pt>
                <c:pt idx="3">
                  <c:v>142019</c:v>
                </c:pt>
                <c:pt idx="4">
                  <c:v>142037</c:v>
                </c:pt>
                <c:pt idx="5">
                  <c:v>142001</c:v>
                </c:pt>
                <c:pt idx="6">
                  <c:v>141275</c:v>
                </c:pt>
                <c:pt idx="7">
                  <c:v>140857</c:v>
                </c:pt>
                <c:pt idx="8">
                  <c:v>140098</c:v>
                </c:pt>
                <c:pt idx="9">
                  <c:v>140137</c:v>
                </c:pt>
                <c:pt idx="10">
                  <c:v>139246</c:v>
                </c:pt>
                <c:pt idx="11">
                  <c:v>139317</c:v>
                </c:pt>
                <c:pt idx="12">
                  <c:v>138635</c:v>
                </c:pt>
                <c:pt idx="13">
                  <c:v>140194</c:v>
                </c:pt>
                <c:pt idx="14">
                  <c:v>140219</c:v>
                </c:pt>
                <c:pt idx="15">
                  <c:v>140905</c:v>
                </c:pt>
                <c:pt idx="16">
                  <c:v>141345</c:v>
                </c:pt>
                <c:pt idx="17">
                  <c:v>141047</c:v>
                </c:pt>
                <c:pt idx="18">
                  <c:v>140296</c:v>
                </c:pt>
                <c:pt idx="19">
                  <c:v>140125</c:v>
                </c:pt>
                <c:pt idx="20">
                  <c:v>139089</c:v>
                </c:pt>
                <c:pt idx="21">
                  <c:v>138851</c:v>
                </c:pt>
                <c:pt idx="22">
                  <c:v>138133</c:v>
                </c:pt>
                <c:pt idx="23">
                  <c:v>138080</c:v>
                </c:pt>
              </c:numCache>
            </c:numRef>
          </c:val>
          <c:smooth val="0"/>
          <c:extLst>
            <c:ext xmlns:c16="http://schemas.microsoft.com/office/drawing/2014/chart" uri="{C3380CC4-5D6E-409C-BE32-E72D297353CC}">
              <c16:uniqueId val="{00000000-A183-4119-9832-99CE5AB18FF7}"/>
            </c:ext>
          </c:extLst>
        </c:ser>
        <c:ser>
          <c:idx val="1"/>
          <c:order val="1"/>
          <c:tx>
            <c:strRef>
              <c:f>'K3.3 Štátna sociálna podpora'!$I$31</c:f>
              <c:strCache>
                <c:ptCount val="1"/>
                <c:pt idx="0">
                  <c:v>Počet poberateľov rodičovského príspevku a pandemického príspevku</c:v>
                </c:pt>
              </c:strCache>
            </c:strRef>
          </c:tx>
          <c:spPr>
            <a:ln w="28575" cap="rnd">
              <a:solidFill>
                <a:schemeClr val="bg1">
                  <a:lumMod val="50000"/>
                </a:schemeClr>
              </a:solidFill>
              <a:round/>
            </a:ln>
            <a:effectLst/>
          </c:spPr>
          <c:marker>
            <c:symbol val="circle"/>
            <c:size val="5"/>
            <c:spPr>
              <a:solidFill>
                <a:schemeClr val="bg1">
                  <a:lumMod val="65000"/>
                </a:schemeClr>
              </a:solidFill>
              <a:ln w="9525">
                <a:solidFill>
                  <a:schemeClr val="bg1">
                    <a:lumMod val="50000"/>
                  </a:schemeClr>
                </a:solidFill>
              </a:ln>
              <a:effectLst/>
            </c:spPr>
          </c:marker>
          <c:cat>
            <c:multiLvlStrRef>
              <c:f>'K3.3 Štátna sociálna podpora'!$J$28:$AG$29</c:f>
              <c:multiLvlStrCache>
                <c:ptCount val="24"/>
                <c:lvl>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pt idx="12">
                    <c:v>január</c:v>
                  </c:pt>
                  <c:pt idx="13">
                    <c:v>február</c:v>
                  </c:pt>
                  <c:pt idx="14">
                    <c:v>marec</c:v>
                  </c:pt>
                  <c:pt idx="15">
                    <c:v>apríl</c:v>
                  </c:pt>
                  <c:pt idx="16">
                    <c:v>máj</c:v>
                  </c:pt>
                  <c:pt idx="17">
                    <c:v>jún</c:v>
                  </c:pt>
                  <c:pt idx="18">
                    <c:v>júl</c:v>
                  </c:pt>
                  <c:pt idx="19">
                    <c:v>august</c:v>
                  </c:pt>
                  <c:pt idx="20">
                    <c:v>september</c:v>
                  </c:pt>
                  <c:pt idx="21">
                    <c:v>október</c:v>
                  </c:pt>
                  <c:pt idx="22">
                    <c:v>november</c:v>
                  </c:pt>
                  <c:pt idx="23">
                    <c:v>december</c:v>
                  </c:pt>
                </c:lvl>
                <c:lvl>
                  <c:pt idx="0">
                    <c:v>2021</c:v>
                  </c:pt>
                  <c:pt idx="12">
                    <c:v>2022</c:v>
                  </c:pt>
                </c:lvl>
              </c:multiLvlStrCache>
            </c:multiLvlStrRef>
          </c:cat>
          <c:val>
            <c:numRef>
              <c:f>'K3.3 Štátna sociálna podpora'!$J$31:$V$31</c:f>
              <c:numCache>
                <c:formatCode>#,##0</c:formatCode>
                <c:ptCount val="13"/>
                <c:pt idx="0">
                  <c:v>150837</c:v>
                </c:pt>
                <c:pt idx="1">
                  <c:v>152348</c:v>
                </c:pt>
                <c:pt idx="2">
                  <c:v>153383</c:v>
                </c:pt>
                <c:pt idx="3">
                  <c:v>154828</c:v>
                </c:pt>
                <c:pt idx="4">
                  <c:v>155882</c:v>
                </c:pt>
                <c:pt idx="5">
                  <c:v>156586</c:v>
                </c:pt>
                <c:pt idx="6">
                  <c:v>156528</c:v>
                </c:pt>
                <c:pt idx="7">
                  <c:v>156930</c:v>
                </c:pt>
                <c:pt idx="8">
                  <c:v>157036</c:v>
                </c:pt>
                <c:pt idx="9">
                  <c:v>157363</c:v>
                </c:pt>
                <c:pt idx="10">
                  <c:v>156678</c:v>
                </c:pt>
                <c:pt idx="11">
                  <c:v>157460</c:v>
                </c:pt>
                <c:pt idx="12">
                  <c:v>157571</c:v>
                </c:pt>
              </c:numCache>
            </c:numRef>
          </c:val>
          <c:smooth val="0"/>
          <c:extLst>
            <c:ext xmlns:c16="http://schemas.microsoft.com/office/drawing/2014/chart" uri="{C3380CC4-5D6E-409C-BE32-E72D297353CC}">
              <c16:uniqueId val="{00000001-A183-4119-9832-99CE5AB18FF7}"/>
            </c:ext>
          </c:extLst>
        </c:ser>
        <c:dLbls>
          <c:showLegendKey val="0"/>
          <c:showVal val="0"/>
          <c:showCatName val="0"/>
          <c:showSerName val="0"/>
          <c:showPercent val="0"/>
          <c:showBubbleSize val="0"/>
        </c:dLbls>
        <c:marker val="1"/>
        <c:smooth val="0"/>
        <c:axId val="501851760"/>
        <c:axId val="501852088"/>
      </c:lineChart>
      <c:catAx>
        <c:axId val="501851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501852088"/>
        <c:crosses val="autoZero"/>
        <c:auto val="1"/>
        <c:lblAlgn val="ctr"/>
        <c:lblOffset val="100"/>
        <c:noMultiLvlLbl val="0"/>
      </c:catAx>
      <c:valAx>
        <c:axId val="501852088"/>
        <c:scaling>
          <c:orientation val="minMax"/>
          <c:min val="13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50185176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760583247447896"/>
          <c:y val="4.407714541640282E-2"/>
          <c:w val="0.49488024195046781"/>
          <c:h val="0.8252371157960563"/>
        </c:manualLayout>
      </c:layout>
      <c:barChart>
        <c:barDir val="bar"/>
        <c:grouping val="clustered"/>
        <c:varyColors val="0"/>
        <c:ser>
          <c:idx val="0"/>
          <c:order val="0"/>
          <c:tx>
            <c:strRef>
              <c:f>'K3.4.7 a 8 Soc.služby a dotácie'!$E$62</c:f>
              <c:strCache>
                <c:ptCount val="1"/>
                <c:pt idx="0">
                  <c:v>ambulantná </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dotácie'!$D$63:$D$69</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dotácie'!$E$63:$E$69</c:f>
              <c:numCache>
                <c:formatCode>#,##0</c:formatCode>
                <c:ptCount val="7"/>
                <c:pt idx="0">
                  <c:v>0</c:v>
                </c:pt>
                <c:pt idx="1">
                  <c:v>151</c:v>
                </c:pt>
                <c:pt idx="2">
                  <c:v>24</c:v>
                </c:pt>
                <c:pt idx="3">
                  <c:v>416</c:v>
                </c:pt>
                <c:pt idx="4">
                  <c:v>1907</c:v>
                </c:pt>
                <c:pt idx="5">
                  <c:v>473</c:v>
                </c:pt>
                <c:pt idx="6">
                  <c:v>3559</c:v>
                </c:pt>
              </c:numCache>
            </c:numRef>
          </c:val>
          <c:extLst>
            <c:ext xmlns:c16="http://schemas.microsoft.com/office/drawing/2014/chart" uri="{C3380CC4-5D6E-409C-BE32-E72D297353CC}">
              <c16:uniqueId val="{00000000-DC97-49C2-8C57-E87110056335}"/>
            </c:ext>
          </c:extLst>
        </c:ser>
        <c:ser>
          <c:idx val="1"/>
          <c:order val="1"/>
          <c:tx>
            <c:strRef>
              <c:f>'K3.4.7 a 8 Soc.služby a dotácie'!$F$62</c:f>
              <c:strCache>
                <c:ptCount val="1"/>
                <c:pt idx="0">
                  <c:v>pobytová</c:v>
                </c:pt>
              </c:strCache>
            </c:strRef>
          </c:tx>
          <c:spPr>
            <a:solidFill>
              <a:srgbClr val="B7194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dotácie'!$D$63:$D$69</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dotácie'!$F$63:$F$69</c:f>
              <c:numCache>
                <c:formatCode>#,##0</c:formatCode>
                <c:ptCount val="7"/>
                <c:pt idx="0">
                  <c:v>708</c:v>
                </c:pt>
                <c:pt idx="1">
                  <c:v>20926</c:v>
                </c:pt>
                <c:pt idx="2">
                  <c:v>2595</c:v>
                </c:pt>
                <c:pt idx="3">
                  <c:v>11</c:v>
                </c:pt>
                <c:pt idx="4">
                  <c:v>9943</c:v>
                </c:pt>
                <c:pt idx="5">
                  <c:v>9246</c:v>
                </c:pt>
                <c:pt idx="6">
                  <c:v>0</c:v>
                </c:pt>
              </c:numCache>
            </c:numRef>
          </c:val>
          <c:extLst>
            <c:ext xmlns:c16="http://schemas.microsoft.com/office/drawing/2014/chart" uri="{C3380CC4-5D6E-409C-BE32-E72D297353CC}">
              <c16:uniqueId val="{00000001-DC97-49C2-8C57-E87110056335}"/>
            </c:ext>
          </c:extLst>
        </c:ser>
        <c:dLbls>
          <c:dLblPos val="outEnd"/>
          <c:showLegendKey val="0"/>
          <c:showVal val="1"/>
          <c:showCatName val="0"/>
          <c:showSerName val="0"/>
          <c:showPercent val="0"/>
          <c:showBubbleSize val="0"/>
        </c:dLbls>
        <c:gapWidth val="182"/>
        <c:axId val="217729096"/>
        <c:axId val="217729488"/>
      </c:barChart>
      <c:catAx>
        <c:axId val="217729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217729488"/>
        <c:crosses val="autoZero"/>
        <c:auto val="1"/>
        <c:lblAlgn val="ctr"/>
        <c:lblOffset val="100"/>
        <c:noMultiLvlLbl val="0"/>
      </c:catAx>
      <c:valAx>
        <c:axId val="217729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217729096"/>
        <c:crosses val="autoZero"/>
        <c:crossBetween val="between"/>
      </c:valAx>
      <c:spPr>
        <a:noFill/>
        <a:ln>
          <a:noFill/>
        </a:ln>
        <a:effectLst/>
      </c:spPr>
    </c:plotArea>
    <c:legend>
      <c:legendPos val="b"/>
      <c:layout>
        <c:manualLayout>
          <c:xMode val="edge"/>
          <c:yMode val="edge"/>
          <c:x val="3.0108763451533366E-2"/>
          <c:y val="0.91276322054064385"/>
          <c:w val="0.39028740850725419"/>
          <c:h val="7.1208726580664169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latin typeface="Arial Narrow" panose="020B0606020202030204" pitchFamily="34" charset="0"/>
        </a:defRPr>
      </a:pPr>
      <a:endParaRPr lang="sk-S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'K3.4.7 a 8 Soc.služby a dotácie'!$E$81</c:f>
              <c:strCache>
                <c:ptCount val="1"/>
                <c:pt idx="0">
                  <c:v>pobytová</c:v>
                </c:pt>
              </c:strCache>
            </c:strRef>
          </c:tx>
          <c:spPr>
            <a:solidFill>
              <a:srgbClr val="FAAC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'K3.4.7 a 8 Soc.služby a dotácie'!$D$82:$D$86</c:f>
              <c:numCache>
                <c:formatCode>General</c:formatCode>
                <c:ptCount val="5"/>
                <c:pt idx="0">
                  <c:v>2018</c:v>
                </c:pt>
                <c:pt idx="1">
                  <c:v>2019</c:v>
                </c:pt>
                <c:pt idx="2">
                  <c:v>2020</c:v>
                </c:pt>
                <c:pt idx="3">
                  <c:v>2021</c:v>
                </c:pt>
                <c:pt idx="4">
                  <c:v>2022</c:v>
                </c:pt>
              </c:numCache>
            </c:numRef>
          </c:cat>
          <c:val>
            <c:numRef>
              <c:f>'K3.4.7 a 8 Soc.služby a dotácie'!$E$82:$E$86</c:f>
              <c:numCache>
                <c:formatCode>#,##0</c:formatCode>
                <c:ptCount val="5"/>
                <c:pt idx="0">
                  <c:v>40838</c:v>
                </c:pt>
                <c:pt idx="1">
                  <c:v>41059</c:v>
                </c:pt>
                <c:pt idx="2">
                  <c:v>40833</c:v>
                </c:pt>
                <c:pt idx="3">
                  <c:v>40608</c:v>
                </c:pt>
                <c:pt idx="4">
                  <c:v>43429</c:v>
                </c:pt>
              </c:numCache>
            </c:numRef>
          </c:val>
          <c:extLst>
            <c:ext xmlns:c16="http://schemas.microsoft.com/office/drawing/2014/chart" uri="{C3380CC4-5D6E-409C-BE32-E72D297353CC}">
              <c16:uniqueId val="{00000000-0BB8-4723-BDDD-C876A420E2A7}"/>
            </c:ext>
          </c:extLst>
        </c:ser>
        <c:ser>
          <c:idx val="1"/>
          <c:order val="1"/>
          <c:tx>
            <c:strRef>
              <c:f>'K3.4.7 a 8 Soc.služby a dotácie'!$F$81</c:f>
              <c:strCache>
                <c:ptCount val="1"/>
                <c:pt idx="0">
                  <c:v>ambulantná</c:v>
                </c:pt>
              </c:strCache>
            </c:strRef>
          </c:tx>
          <c:spPr>
            <a:solidFill>
              <a:srgbClr val="B7194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'K3.4.7 a 8 Soc.služby a dotácie'!$D$82:$D$86</c:f>
              <c:numCache>
                <c:formatCode>General</c:formatCode>
                <c:ptCount val="5"/>
                <c:pt idx="0">
                  <c:v>2018</c:v>
                </c:pt>
                <c:pt idx="1">
                  <c:v>2019</c:v>
                </c:pt>
                <c:pt idx="2">
                  <c:v>2020</c:v>
                </c:pt>
                <c:pt idx="3">
                  <c:v>2021</c:v>
                </c:pt>
                <c:pt idx="4">
                  <c:v>2022</c:v>
                </c:pt>
              </c:numCache>
            </c:numRef>
          </c:cat>
          <c:val>
            <c:numRef>
              <c:f>'K3.4.7 a 8 Soc.služby a dotácie'!$F$82:$F$86</c:f>
              <c:numCache>
                <c:formatCode>#,##0</c:formatCode>
                <c:ptCount val="5"/>
                <c:pt idx="0">
                  <c:v>6682</c:v>
                </c:pt>
                <c:pt idx="1">
                  <c:v>6143</c:v>
                </c:pt>
                <c:pt idx="2">
                  <c:v>5898</c:v>
                </c:pt>
                <c:pt idx="3">
                  <c:v>5824</c:v>
                </c:pt>
                <c:pt idx="4">
                  <c:v>6530</c:v>
                </c:pt>
              </c:numCache>
            </c:numRef>
          </c:val>
          <c:extLst>
            <c:ext xmlns:c16="http://schemas.microsoft.com/office/drawing/2014/chart" uri="{C3380CC4-5D6E-409C-BE32-E72D297353CC}">
              <c16:uniqueId val="{00000001-0BB8-4723-BDDD-C876A420E2A7}"/>
            </c:ext>
          </c:extLst>
        </c:ser>
        <c:dLbls>
          <c:showLegendKey val="0"/>
          <c:showVal val="0"/>
          <c:showCatName val="0"/>
          <c:showSerName val="0"/>
          <c:showPercent val="0"/>
          <c:showBubbleSize val="0"/>
        </c:dLbls>
        <c:gapWidth val="219"/>
        <c:overlap val="-27"/>
        <c:axId val="716329304"/>
        <c:axId val="716322088"/>
      </c:barChart>
      <c:catAx>
        <c:axId val="716329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716322088"/>
        <c:crosses val="autoZero"/>
        <c:auto val="1"/>
        <c:lblAlgn val="ctr"/>
        <c:lblOffset val="100"/>
        <c:noMultiLvlLbl val="0"/>
      </c:catAx>
      <c:valAx>
        <c:axId val="716322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716329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'K3.4.7 a 8 Soc.služby a dotácie'!$E$137</c:f>
              <c:strCache>
                <c:ptCount val="1"/>
                <c:pt idx="0">
                  <c:v>Počet žiadostí</c:v>
                </c:pt>
              </c:strCache>
            </c:strRef>
          </c:tx>
          <c:spPr>
            <a:pattFill prst="wdUpDiag">
              <a:fgClr>
                <a:schemeClr val="bg1">
                  <a:lumMod val="50000"/>
                </a:schemeClr>
              </a:fgClr>
              <a:bgClr>
                <a:schemeClr val="bg1"/>
              </a:bgClr>
            </a:pattFill>
            <a:ln>
              <a:solidFill>
                <a:schemeClr val="bg1">
                  <a:lumMod val="75000"/>
                </a:schemeClr>
              </a:solidFill>
            </a:ln>
            <a:effectLst/>
          </c:spPr>
          <c:invertIfNegative val="0"/>
          <c:cat>
            <c:strRef>
              <c:f>'K3.4.7 a 8 Soc.služby a dotácie'!$D$138:$D$144</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dotácie'!$E$138:$E$144</c:f>
              <c:numCache>
                <c:formatCode>#,##0</c:formatCode>
                <c:ptCount val="7"/>
                <c:pt idx="0">
                  <c:v>235</c:v>
                </c:pt>
                <c:pt idx="1">
                  <c:v>15182</c:v>
                </c:pt>
                <c:pt idx="2">
                  <c:v>2642</c:v>
                </c:pt>
                <c:pt idx="3">
                  <c:v>53</c:v>
                </c:pt>
                <c:pt idx="4">
                  <c:v>3392</c:v>
                </c:pt>
                <c:pt idx="5">
                  <c:v>5792</c:v>
                </c:pt>
                <c:pt idx="6">
                  <c:v>423</c:v>
                </c:pt>
              </c:numCache>
            </c:numRef>
          </c:val>
          <c:extLst>
            <c:ext xmlns:c16="http://schemas.microsoft.com/office/drawing/2014/chart" uri="{C3380CC4-5D6E-409C-BE32-E72D297353CC}">
              <c16:uniqueId val="{00000000-07A7-445E-BB4C-3E90A6B5DAC8}"/>
            </c:ext>
          </c:extLst>
        </c:ser>
        <c:ser>
          <c:idx val="1"/>
          <c:order val="1"/>
          <c:tx>
            <c:strRef>
              <c:f>'K3.4.7 a 8 Soc.služby a dotácie'!$F$137</c:f>
              <c:strCache>
                <c:ptCount val="1"/>
                <c:pt idx="0">
                  <c:v>Počet žiadateľov</c:v>
                </c:pt>
              </c:strCache>
            </c:strRef>
          </c:tx>
          <c:spPr>
            <a:solidFill>
              <a:schemeClr val="bg1">
                <a:lumMod val="65000"/>
              </a:schemeClr>
            </a:solidFill>
            <a:ln>
              <a:noFill/>
            </a:ln>
            <a:effectLst/>
          </c:spPr>
          <c:invertIfNegative val="0"/>
          <c:cat>
            <c:strRef>
              <c:f>'K3.4.7 a 8 Soc.služby a dotácie'!$D$138:$D$144</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dotácie'!$F$138:$F$144</c:f>
              <c:numCache>
                <c:formatCode>#,##0</c:formatCode>
                <c:ptCount val="7"/>
                <c:pt idx="0">
                  <c:v>129</c:v>
                </c:pt>
                <c:pt idx="1">
                  <c:v>11651</c:v>
                </c:pt>
                <c:pt idx="2">
                  <c:v>2335</c:v>
                </c:pt>
                <c:pt idx="3">
                  <c:v>31</c:v>
                </c:pt>
                <c:pt idx="4">
                  <c:v>1549</c:v>
                </c:pt>
                <c:pt idx="5">
                  <c:v>3447</c:v>
                </c:pt>
                <c:pt idx="6">
                  <c:v>388</c:v>
                </c:pt>
              </c:numCache>
            </c:numRef>
          </c:val>
          <c:extLst>
            <c:ext xmlns:c16="http://schemas.microsoft.com/office/drawing/2014/chart" uri="{C3380CC4-5D6E-409C-BE32-E72D297353CC}">
              <c16:uniqueId val="{00000001-07A7-445E-BB4C-3E90A6B5DAC8}"/>
            </c:ext>
          </c:extLst>
        </c:ser>
        <c:ser>
          <c:idx val="2"/>
          <c:order val="2"/>
          <c:tx>
            <c:strRef>
              <c:f>'K3.4.7 a 8 Soc.služby a dotácie'!$G$137</c:f>
              <c:strCache>
                <c:ptCount val="1"/>
                <c:pt idx="0">
                  <c:v>Počet žiadostí - vybavené</c:v>
                </c:pt>
              </c:strCache>
            </c:strRef>
          </c:tx>
          <c:spPr>
            <a:solidFill>
              <a:srgbClr val="B7194B"/>
            </a:solidFill>
            <a:ln>
              <a:noFill/>
            </a:ln>
            <a:effectLst/>
          </c:spPr>
          <c:invertIfNegative val="0"/>
          <c:cat>
            <c:strRef>
              <c:f>'K3.4.7 a 8 Soc.služby a dotácie'!$D$138:$D$144</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dotácie'!$G$138:$G$144</c:f>
              <c:numCache>
                <c:formatCode>#,##0</c:formatCode>
                <c:ptCount val="7"/>
                <c:pt idx="0">
                  <c:v>102</c:v>
                </c:pt>
                <c:pt idx="1">
                  <c:v>7792</c:v>
                </c:pt>
                <c:pt idx="2">
                  <c:v>1630</c:v>
                </c:pt>
                <c:pt idx="3">
                  <c:v>37</c:v>
                </c:pt>
                <c:pt idx="4">
                  <c:v>1247</c:v>
                </c:pt>
                <c:pt idx="5">
                  <c:v>3010</c:v>
                </c:pt>
                <c:pt idx="6">
                  <c:v>315</c:v>
                </c:pt>
              </c:numCache>
            </c:numRef>
          </c:val>
          <c:extLst>
            <c:ext xmlns:c16="http://schemas.microsoft.com/office/drawing/2014/chart" uri="{C3380CC4-5D6E-409C-BE32-E72D297353CC}">
              <c16:uniqueId val="{00000002-07A7-445E-BB4C-3E90A6B5DAC8}"/>
            </c:ext>
          </c:extLst>
        </c:ser>
        <c:ser>
          <c:idx val="3"/>
          <c:order val="3"/>
          <c:tx>
            <c:strRef>
              <c:f>'K3.4.7 a 8 Soc.služby a dotácie'!$H$137</c:f>
              <c:strCache>
                <c:ptCount val="1"/>
                <c:pt idx="0">
                  <c:v>Počet žiadostí - nevybavené</c:v>
                </c:pt>
              </c:strCache>
            </c:strRef>
          </c:tx>
          <c:spPr>
            <a:solidFill>
              <a:srgbClr val="FAACBF"/>
            </a:solidFill>
            <a:ln>
              <a:noFill/>
            </a:ln>
            <a:effectLst/>
          </c:spPr>
          <c:invertIfNegative val="0"/>
          <c:cat>
            <c:strRef>
              <c:f>'K3.4.7 a 8 Soc.služby a dotácie'!$D$138:$D$144</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dotácie'!$H$138:$H$144</c:f>
              <c:numCache>
                <c:formatCode>#,##0</c:formatCode>
                <c:ptCount val="7"/>
                <c:pt idx="0">
                  <c:v>133</c:v>
                </c:pt>
                <c:pt idx="1">
                  <c:v>7390</c:v>
                </c:pt>
                <c:pt idx="2">
                  <c:v>1012</c:v>
                </c:pt>
                <c:pt idx="3">
                  <c:v>16</c:v>
                </c:pt>
                <c:pt idx="4">
                  <c:v>2145</c:v>
                </c:pt>
                <c:pt idx="5">
                  <c:v>2782</c:v>
                </c:pt>
                <c:pt idx="6">
                  <c:v>108</c:v>
                </c:pt>
              </c:numCache>
            </c:numRef>
          </c:val>
          <c:extLst>
            <c:ext xmlns:c16="http://schemas.microsoft.com/office/drawing/2014/chart" uri="{C3380CC4-5D6E-409C-BE32-E72D297353CC}">
              <c16:uniqueId val="{00000003-07A7-445E-BB4C-3E90A6B5DAC8}"/>
            </c:ext>
          </c:extLst>
        </c:ser>
        <c:dLbls>
          <c:showLegendKey val="0"/>
          <c:showVal val="0"/>
          <c:showCatName val="0"/>
          <c:showSerName val="0"/>
          <c:showPercent val="0"/>
          <c:showBubbleSize val="0"/>
        </c:dLbls>
        <c:gapWidth val="219"/>
        <c:overlap val="-27"/>
        <c:axId val="817158736"/>
        <c:axId val="817158080"/>
      </c:barChart>
      <c:catAx>
        <c:axId val="81715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817158080"/>
        <c:crosses val="autoZero"/>
        <c:auto val="1"/>
        <c:lblAlgn val="ctr"/>
        <c:lblOffset val="100"/>
        <c:noMultiLvlLbl val="0"/>
      </c:catAx>
      <c:valAx>
        <c:axId val="817158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8171587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Narrow" panose="020B0606020202030204" pitchFamily="34" charset="0"/>
                <a:ea typeface="+mn-ea"/>
                <a:cs typeface="+mn-cs"/>
              </a:defRPr>
            </a:pPr>
            <a:endParaRPr lang="sk-SK"/>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37544501904597943"/>
          <c:y val="3.4972677595628415E-2"/>
          <c:w val="0.57536094596424137"/>
          <c:h val="0.81559175594853917"/>
        </c:manualLayout>
      </c:layout>
      <c:barChart>
        <c:barDir val="bar"/>
        <c:grouping val="clustered"/>
        <c:varyColors val="0"/>
        <c:ser>
          <c:idx val="0"/>
          <c:order val="0"/>
          <c:spPr>
            <a:solidFill>
              <a:srgbClr val="FAACBF"/>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dotácie'!$D$158:$D$164</c:f>
              <c:strCache>
                <c:ptCount val="7"/>
                <c:pt idx="0">
                  <c:v>Zariadenie pre seniorov</c:v>
                </c:pt>
                <c:pt idx="1">
                  <c:v>Zariadenie opatrovateľskej služby</c:v>
                </c:pt>
                <c:pt idx="2">
                  <c:v>Rehabilitačné stredisko</c:v>
                </c:pt>
                <c:pt idx="3">
                  <c:v>Domov sociálnych služieb</c:v>
                </c:pt>
                <c:pt idx="4">
                  <c:v>Špecializované zariadenie</c:v>
                </c:pt>
                <c:pt idx="5">
                  <c:v>Denný stacionár</c:v>
                </c:pt>
                <c:pt idx="6">
                  <c:v>Zariadenie podporovaného bývania </c:v>
                </c:pt>
              </c:strCache>
            </c:strRef>
          </c:cat>
          <c:val>
            <c:numRef>
              <c:f>'K3.4.7 a 8 Soc.služby a dotácie'!$E$158:$E$164</c:f>
              <c:numCache>
                <c:formatCode>#,##0</c:formatCode>
                <c:ptCount val="7"/>
                <c:pt idx="0">
                  <c:v>15119</c:v>
                </c:pt>
                <c:pt idx="1">
                  <c:v>2544</c:v>
                </c:pt>
                <c:pt idx="2">
                  <c:v>345</c:v>
                </c:pt>
                <c:pt idx="3">
                  <c:v>12365</c:v>
                </c:pt>
                <c:pt idx="4">
                  <c:v>10502</c:v>
                </c:pt>
                <c:pt idx="5">
                  <c:v>1066</c:v>
                </c:pt>
                <c:pt idx="6" formatCode="General">
                  <c:v>689</c:v>
                </c:pt>
              </c:numCache>
            </c:numRef>
          </c:val>
          <c:extLst>
            <c:ext xmlns:c16="http://schemas.microsoft.com/office/drawing/2014/chart" uri="{C3380CC4-5D6E-409C-BE32-E72D297353CC}">
              <c16:uniqueId val="{00000000-03C1-42BD-A813-235CA97AEAE5}"/>
            </c:ext>
          </c:extLst>
        </c:ser>
        <c:dLbls>
          <c:dLblPos val="outEnd"/>
          <c:showLegendKey val="0"/>
          <c:showVal val="1"/>
          <c:showCatName val="0"/>
          <c:showSerName val="0"/>
          <c:showPercent val="0"/>
          <c:showBubbleSize val="0"/>
        </c:dLbls>
        <c:gapWidth val="115"/>
        <c:overlap val="-20"/>
        <c:axId val="217254280"/>
        <c:axId val="217254672"/>
      </c:barChart>
      <c:catAx>
        <c:axId val="21725428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254672"/>
        <c:crosses val="autoZero"/>
        <c:auto val="1"/>
        <c:lblAlgn val="ctr"/>
        <c:lblOffset val="100"/>
        <c:noMultiLvlLbl val="0"/>
      </c:catAx>
      <c:valAx>
        <c:axId val="2172546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2172542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pattFill prst="narHorz">
                <a:fgClr>
                  <a:srgbClr val="FFD5D5"/>
                </a:fgClr>
                <a:bgClr>
                  <a:schemeClr val="bg1"/>
                </a:bgClr>
              </a:pattFill>
              <a:ln>
                <a:solidFill>
                  <a:srgbClr val="FFD5D5"/>
                </a:solidFill>
              </a:ln>
              <a:effectLst/>
            </c:spPr>
            <c:extLst>
              <c:ext xmlns:c16="http://schemas.microsoft.com/office/drawing/2014/chart" uri="{C3380CC4-5D6E-409C-BE32-E72D297353CC}">
                <c16:uniqueId val="{00000002-2B97-4833-A0C6-DEEC5993AF91}"/>
              </c:ext>
            </c:extLst>
          </c:dPt>
          <c:dPt>
            <c:idx val="1"/>
            <c:bubble3D val="0"/>
            <c:spPr>
              <a:pattFill prst="wdUpDiag">
                <a:fgClr>
                  <a:srgbClr val="FAACBF"/>
                </a:fgClr>
                <a:bgClr>
                  <a:schemeClr val="bg1"/>
                </a:bgClr>
              </a:pattFill>
              <a:ln>
                <a:solidFill>
                  <a:srgbClr val="FAACBF"/>
                </a:solidFill>
              </a:ln>
              <a:effectLst/>
            </c:spPr>
            <c:extLst>
              <c:ext xmlns:c16="http://schemas.microsoft.com/office/drawing/2014/chart" uri="{C3380CC4-5D6E-409C-BE32-E72D297353CC}">
                <c16:uniqueId val="{00000004-2B97-4833-A0C6-DEEC5993AF91}"/>
              </c:ext>
            </c:extLst>
          </c:dPt>
          <c:dPt>
            <c:idx val="2"/>
            <c:bubble3D val="0"/>
            <c:spPr>
              <a:pattFill prst="pct5">
                <a:fgClr>
                  <a:srgbClr val="FF9999"/>
                </a:fgClr>
                <a:bgClr>
                  <a:schemeClr val="bg1"/>
                </a:bgClr>
              </a:pattFill>
              <a:ln>
                <a:solidFill>
                  <a:srgbClr val="FF9999"/>
                </a:solidFill>
              </a:ln>
              <a:effectLst/>
            </c:spPr>
            <c:extLst>
              <c:ext xmlns:c16="http://schemas.microsoft.com/office/drawing/2014/chart" uri="{C3380CC4-5D6E-409C-BE32-E72D297353CC}">
                <c16:uniqueId val="{00000005-2B97-4833-A0C6-DEEC5993AF91}"/>
              </c:ext>
            </c:extLst>
          </c:dPt>
          <c:dPt>
            <c:idx val="3"/>
            <c:bubble3D val="0"/>
            <c:spPr>
              <a:solidFill>
                <a:schemeClr val="bg1">
                  <a:lumMod val="75000"/>
                </a:schemeClr>
              </a:solidFill>
              <a:ln>
                <a:solidFill>
                  <a:schemeClr val="bg1">
                    <a:lumMod val="75000"/>
                  </a:schemeClr>
                </a:solidFill>
              </a:ln>
              <a:effectLst/>
            </c:spPr>
            <c:extLst>
              <c:ext xmlns:c16="http://schemas.microsoft.com/office/drawing/2014/chart" uri="{C3380CC4-5D6E-409C-BE32-E72D297353CC}">
                <c16:uniqueId val="{00000006-2B97-4833-A0C6-DEEC5993AF91}"/>
              </c:ext>
            </c:extLst>
          </c:dPt>
          <c:dPt>
            <c:idx val="4"/>
            <c:bubble3D val="0"/>
            <c:spPr>
              <a:pattFill prst="lgGrid">
                <a:fgClr>
                  <a:srgbClr val="B7194B"/>
                </a:fgClr>
                <a:bgClr>
                  <a:schemeClr val="bg1"/>
                </a:bgClr>
              </a:pattFill>
              <a:ln>
                <a:solidFill>
                  <a:srgbClr val="B7194B"/>
                </a:solidFill>
              </a:ln>
              <a:effectLst/>
            </c:spPr>
            <c:extLst>
              <c:ext xmlns:c16="http://schemas.microsoft.com/office/drawing/2014/chart" uri="{C3380CC4-5D6E-409C-BE32-E72D297353CC}">
                <c16:uniqueId val="{00000007-2B97-4833-A0C6-DEEC5993AF91}"/>
              </c:ext>
            </c:extLst>
          </c:dPt>
          <c:dPt>
            <c:idx val="5"/>
            <c:bubble3D val="0"/>
            <c:spPr>
              <a:solidFill>
                <a:srgbClr val="E85E89"/>
              </a:solidFill>
              <a:ln>
                <a:noFill/>
              </a:ln>
              <a:effectLst/>
            </c:spPr>
            <c:extLst>
              <c:ext xmlns:c16="http://schemas.microsoft.com/office/drawing/2014/chart" uri="{C3380CC4-5D6E-409C-BE32-E72D297353CC}">
                <c16:uniqueId val="{00000008-2B97-4833-A0C6-DEEC5993AF91}"/>
              </c:ext>
            </c:extLst>
          </c:dPt>
          <c:dPt>
            <c:idx val="6"/>
            <c:bubble3D val="0"/>
            <c:spPr>
              <a:solidFill>
                <a:srgbClr val="FAACBF"/>
              </a:solidFill>
              <a:ln>
                <a:noFill/>
              </a:ln>
              <a:effectLst/>
            </c:spPr>
            <c:extLst>
              <c:ext xmlns:c16="http://schemas.microsoft.com/office/drawing/2014/chart" uri="{C3380CC4-5D6E-409C-BE32-E72D297353CC}">
                <c16:uniqueId val="{0000000A-2B97-4833-A0C6-DEEC5993AF91}"/>
              </c:ext>
            </c:extLst>
          </c:dPt>
          <c:dPt>
            <c:idx val="7"/>
            <c:bubble3D val="0"/>
            <c:spPr>
              <a:solidFill>
                <a:srgbClr val="E02C64"/>
              </a:solidFill>
              <a:ln>
                <a:noFill/>
              </a:ln>
              <a:effectLst/>
            </c:spPr>
            <c:extLst>
              <c:ext xmlns:c16="http://schemas.microsoft.com/office/drawing/2014/chart" uri="{C3380CC4-5D6E-409C-BE32-E72D297353CC}">
                <c16:uniqueId val="{0000000B-2B97-4833-A0C6-DEEC5993AF91}"/>
              </c:ext>
            </c:extLst>
          </c:dPt>
          <c:dPt>
            <c:idx val="8"/>
            <c:bubble3D val="0"/>
            <c:spPr>
              <a:solidFill>
                <a:schemeClr val="bg1">
                  <a:lumMod val="50000"/>
                </a:schemeClr>
              </a:solidFill>
              <a:ln>
                <a:noFill/>
              </a:ln>
              <a:effectLst/>
            </c:spPr>
            <c:extLst>
              <c:ext xmlns:c16="http://schemas.microsoft.com/office/drawing/2014/chart" uri="{C3380CC4-5D6E-409C-BE32-E72D297353CC}">
                <c16:uniqueId val="{00000009-2B97-4833-A0C6-DEEC5993AF91}"/>
              </c:ext>
            </c:extLst>
          </c:dPt>
          <c:dPt>
            <c:idx val="9"/>
            <c:bubble3D val="0"/>
            <c:spPr>
              <a:pattFill prst="lgCheck">
                <a:fgClr>
                  <a:srgbClr val="B7194B"/>
                </a:fgClr>
                <a:bgClr>
                  <a:schemeClr val="bg1"/>
                </a:bgClr>
              </a:pattFill>
              <a:ln>
                <a:noFill/>
              </a:ln>
              <a:effectLst/>
            </c:spPr>
            <c:extLst>
              <c:ext xmlns:c16="http://schemas.microsoft.com/office/drawing/2014/chart" uri="{C3380CC4-5D6E-409C-BE32-E72D297353CC}">
                <c16:uniqueId val="{0000000C-2B97-4833-A0C6-DEEC5993AF91}"/>
              </c:ext>
            </c:extLst>
          </c:dPt>
          <c:dLbls>
            <c:dLbl>
              <c:idx val="4"/>
              <c:layout>
                <c:manualLayout>
                  <c:x val="6.1943472045740003E-3"/>
                  <c:y val="2.6286917094562592E-3"/>
                </c:manualLayout>
              </c:layout>
              <c:dLblPos val="bestFit"/>
              <c:showLegendKey val="0"/>
              <c:showVal val="1"/>
              <c:showCatName val="0"/>
              <c:showSerName val="0"/>
              <c:showPercent val="0"/>
              <c:showBubbleSize val="0"/>
              <c:extLst>
                <c:ext xmlns:c15="http://schemas.microsoft.com/office/drawing/2012/chart" uri="{CE6537A1-D6FC-4f65-9D91-7224C49458BB}">
                  <c15:layout>
                    <c:manualLayout>
                      <c:w val="9.9109555273184366E-2"/>
                      <c:h val="6.7488648335770535E-2"/>
                    </c:manualLayout>
                  </c15:layout>
                </c:ext>
                <c:ext xmlns:c16="http://schemas.microsoft.com/office/drawing/2014/chart" uri="{C3380CC4-5D6E-409C-BE32-E72D297353CC}">
                  <c16:uniqueId val="{00000007-2B97-4833-A0C6-DEEC5993AF91}"/>
                </c:ext>
              </c:extLst>
            </c:dLbl>
            <c:dLbl>
              <c:idx val="9"/>
              <c:layout>
                <c:manualLayout>
                  <c:x val="1.2388694409148039E-3"/>
                  <c:y val="1.2113347137189584E-2"/>
                </c:manualLayout>
              </c:layout>
              <c:dLblPos val="bestFit"/>
              <c:showLegendKey val="0"/>
              <c:showVal val="1"/>
              <c:showCatName val="0"/>
              <c:showSerName val="0"/>
              <c:showPercent val="0"/>
              <c:showBubbleSize val="0"/>
              <c:extLst>
                <c:ext xmlns:c15="http://schemas.microsoft.com/office/drawing/2012/chart" uri="{CE6537A1-D6FC-4f65-9D91-7224C49458BB}">
                  <c15:layout>
                    <c:manualLayout>
                      <c:w val="5.4510255400251402E-2"/>
                      <c:h val="8.1332473635415778E-2"/>
                    </c:manualLayout>
                  </c15:layout>
                </c:ext>
                <c:ext xmlns:c16="http://schemas.microsoft.com/office/drawing/2014/chart" uri="{C3380CC4-5D6E-409C-BE32-E72D297353CC}">
                  <c16:uniqueId val="{0000000C-2B97-4833-A0C6-DEEC5993AF91}"/>
                </c:ext>
              </c:extLst>
            </c:dLbl>
            <c:spPr>
              <a:noFill/>
              <a:ln>
                <a:noFill/>
              </a:ln>
              <a:effectLst/>
            </c:spPr>
            <c:txPr>
              <a:bodyPr rot="0" spcFirstLastPara="1" vertOverflow="ellipsis" vert="horz" wrap="square" anchor="ctr" anchorCtr="1"/>
              <a:lstStyle/>
              <a:p>
                <a:pPr>
                  <a:defRPr sz="950" b="0" i="0" u="none" strike="noStrike" kern="1200" baseline="0">
                    <a:solidFill>
                      <a:sysClr val="windowText" lastClr="000000"/>
                    </a:solidFill>
                    <a:latin typeface="Arial Narrow" panose="020B0606020202030204" pitchFamily="34" charset="0"/>
                    <a:ea typeface="+mn-ea"/>
                    <a:cs typeface="+mn-cs"/>
                  </a:defRPr>
                </a:pPr>
                <a:endParaRPr lang="sk-SK"/>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'K3.4.7 a 8 Soc.služby a dotácie'!$D$176:$D$185</c:f>
              <c:strCache>
                <c:ptCount val="10"/>
                <c:pt idx="0">
                  <c:v>Opatrovateľ dospelých v zariadení</c:v>
                </c:pt>
                <c:pt idx="1">
                  <c:v>Upratovačka</c:v>
                </c:pt>
                <c:pt idx="2">
                  <c:v>Hlavný kuchár/ Kuchár/Pomocný kuchár</c:v>
                </c:pt>
                <c:pt idx="3">
                  <c:v>Sestra</c:v>
                </c:pt>
                <c:pt idx="4">
                  <c:v>Sociálny pracovník</c:v>
                </c:pt>
                <c:pt idx="5">
                  <c:v>Inštruktor sociálnej rehabilitácie</c:v>
                </c:pt>
                <c:pt idx="6">
                  <c:v>Zdravotnícky asistent</c:v>
                </c:pt>
                <c:pt idx="7">
                  <c:v>Iný pomocný pracovník</c:v>
                </c:pt>
                <c:pt idx="8">
                  <c:v>Údržbár</c:v>
                </c:pt>
                <c:pt idx="9">
                  <c:v>Riaditeľ, Iný odborný riadiaci pracovník</c:v>
                </c:pt>
              </c:strCache>
            </c:strRef>
          </c:cat>
          <c:val>
            <c:numRef>
              <c:f>'K3.4.7 a 8 Soc.služby a dotácie'!$E$176:$E$185</c:f>
              <c:numCache>
                <c:formatCode>#,##0</c:formatCode>
                <c:ptCount val="10"/>
                <c:pt idx="0">
                  <c:v>10167</c:v>
                </c:pt>
                <c:pt idx="1">
                  <c:v>2369</c:v>
                </c:pt>
                <c:pt idx="2">
                  <c:v>2055</c:v>
                </c:pt>
                <c:pt idx="3">
                  <c:v>2047</c:v>
                </c:pt>
                <c:pt idx="4">
                  <c:v>1615</c:v>
                </c:pt>
                <c:pt idx="5">
                  <c:v>1478</c:v>
                </c:pt>
                <c:pt idx="6">
                  <c:v>1362</c:v>
                </c:pt>
                <c:pt idx="7">
                  <c:v>1235</c:v>
                </c:pt>
                <c:pt idx="8">
                  <c:v>823</c:v>
                </c:pt>
                <c:pt idx="9">
                  <c:v>766</c:v>
                </c:pt>
              </c:numCache>
            </c:numRef>
          </c:val>
          <c:extLst>
            <c:ext xmlns:c16="http://schemas.microsoft.com/office/drawing/2014/chart" uri="{C3380CC4-5D6E-409C-BE32-E72D297353CC}">
              <c16:uniqueId val="{00000000-2B97-4833-A0C6-DEEC5993AF91}"/>
            </c:ext>
          </c:extLst>
        </c:ser>
        <c:dLbls>
          <c:showLegendKey val="0"/>
          <c:showVal val="0"/>
          <c:showCatName val="0"/>
          <c:showSerName val="0"/>
          <c:showPercent val="0"/>
          <c:showBubbleSize val="0"/>
          <c:showLeaderLines val="0"/>
        </c:dLbls>
        <c:firstSliceAng val="0"/>
      </c:pieChart>
      <c:spPr>
        <a:noFill/>
        <a:ln>
          <a:noFill/>
        </a:ln>
        <a:effectLst/>
      </c:spPr>
    </c:plotArea>
    <c:legend>
      <c:legendPos val="b"/>
      <c:layout>
        <c:manualLayout>
          <c:xMode val="edge"/>
          <c:yMode val="edge"/>
          <c:x val="2.9893041670300359E-2"/>
          <c:y val="0.71317120070112983"/>
          <c:w val="0.9303027660345311"/>
          <c:h val="0.2868287992988702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099300087489067E-2"/>
          <c:y val="3.2368037328667255E-2"/>
          <c:w val="0.59133836395450567"/>
          <c:h val="0.9120764071157772"/>
        </c:manualLayout>
      </c:layout>
      <c:pieChart>
        <c:varyColors val="1"/>
        <c:ser>
          <c:idx val="0"/>
          <c:order val="0"/>
          <c:dPt>
            <c:idx val="0"/>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A-03AC-43A9-B733-7581B9EEE864}"/>
              </c:ext>
            </c:extLst>
          </c:dPt>
          <c:dPt>
            <c:idx val="1"/>
            <c:bubble3D val="0"/>
            <c:spPr>
              <a:solidFill>
                <a:srgbClr val="E85E89"/>
              </a:solidFill>
              <a:ln w="19050">
                <a:solidFill>
                  <a:schemeClr val="lt1"/>
                </a:solidFill>
              </a:ln>
              <a:effectLst/>
            </c:spPr>
            <c:extLst>
              <c:ext xmlns:c16="http://schemas.microsoft.com/office/drawing/2014/chart" uri="{C3380CC4-5D6E-409C-BE32-E72D297353CC}">
                <c16:uniqueId val="{0000000E-03AC-43A9-B733-7581B9EEE864}"/>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03AC-43A9-B733-7581B9EEE864}"/>
              </c:ext>
            </c:extLst>
          </c:dPt>
          <c:dPt>
            <c:idx val="3"/>
            <c:bubble3D val="0"/>
            <c:spPr>
              <a:solidFill>
                <a:srgbClr val="B7194B"/>
              </a:solidFill>
              <a:ln w="19050">
                <a:solidFill>
                  <a:schemeClr val="lt1"/>
                </a:solidFill>
              </a:ln>
              <a:effectLst/>
            </c:spPr>
            <c:extLst>
              <c:ext xmlns:c16="http://schemas.microsoft.com/office/drawing/2014/chart" uri="{C3380CC4-5D6E-409C-BE32-E72D297353CC}">
                <c16:uniqueId val="{0000000F-03AC-43A9-B733-7581B9EEE864}"/>
              </c:ext>
            </c:extLst>
          </c:dPt>
          <c:dPt>
            <c:idx val="4"/>
            <c:bubble3D val="0"/>
            <c:spPr>
              <a:solidFill>
                <a:srgbClr val="FAACBF"/>
              </a:solidFill>
              <a:ln w="19050">
                <a:solidFill>
                  <a:schemeClr val="lt1"/>
                </a:solidFill>
              </a:ln>
              <a:effectLst/>
            </c:spPr>
            <c:extLst>
              <c:ext xmlns:c16="http://schemas.microsoft.com/office/drawing/2014/chart" uri="{C3380CC4-5D6E-409C-BE32-E72D297353CC}">
                <c16:uniqueId val="{00000005-03AC-43A9-B733-7581B9EEE864}"/>
              </c:ext>
            </c:extLst>
          </c:dPt>
          <c:dLbls>
            <c:dLbl>
              <c:idx val="4"/>
              <c:layout>
                <c:manualLayout>
                  <c:x val="0.15518471128608924"/>
                  <c:y val="0.1334437882764654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AC-43A9-B733-7581B9EEE864}"/>
                </c:ext>
              </c:extLst>
            </c:dLbl>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Arial Narrow" panose="020B0606020202030204" pitchFamily="34" charset="0"/>
                    <a:ea typeface="+mn-ea"/>
                    <a:cs typeface="+mn-cs"/>
                  </a:defRPr>
                </a:pPr>
                <a:endParaRPr lang="sk-SK"/>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'K3.4.7 a 8 Soc.služby a dotácie'!$D$206:$D$210</c:f>
              <c:strCache>
                <c:ptCount val="5"/>
                <c:pt idx="0">
                  <c:v>Z rozpočtovej kapitoly MPSVR</c:v>
                </c:pt>
                <c:pt idx="1">
                  <c:v>Z rozpočtu VÚC</c:v>
                </c:pt>
                <c:pt idx="2">
                  <c:v>Z rozpočtu obcí</c:v>
                </c:pt>
                <c:pt idx="3">
                  <c:v>Ďalšie príjmy</c:v>
                </c:pt>
                <c:pt idx="4">
                  <c:v>Z úhrad za sociálnu službu</c:v>
                </c:pt>
              </c:strCache>
            </c:strRef>
          </c:cat>
          <c:val>
            <c:numRef>
              <c:f>'K3.4.7 a 8 Soc.služby a dotácie'!$E$206:$E$210</c:f>
              <c:numCache>
                <c:formatCode>0%</c:formatCode>
                <c:ptCount val="5"/>
                <c:pt idx="0">
                  <c:v>0.31010112816737245</c:v>
                </c:pt>
                <c:pt idx="1">
                  <c:v>0.34365192449630533</c:v>
                </c:pt>
                <c:pt idx="2">
                  <c:v>5.5463089469747089E-2</c:v>
                </c:pt>
                <c:pt idx="3">
                  <c:v>4.6648099186929616E-2</c:v>
                </c:pt>
                <c:pt idx="4">
                  <c:v>0.27399788406160475</c:v>
                </c:pt>
              </c:numCache>
            </c:numRef>
          </c:val>
          <c:extLst>
            <c:ext xmlns:c16="http://schemas.microsoft.com/office/drawing/2014/chart" uri="{C3380CC4-5D6E-409C-BE32-E72D297353CC}">
              <c16:uniqueId val="{00000000-03AC-43A9-B733-7581B9EEE86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8074300087489059"/>
          <c:y val="5.4929644211140272E-2"/>
          <c:w val="0.28018066491688537"/>
          <c:h val="0.9172925780110819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'K3.4.7 a 8 Soc.služby a dotácie'!$D$206</c:f>
              <c:strCache>
                <c:ptCount val="1"/>
                <c:pt idx="0">
                  <c:v>Z rozpočtovej kapitoly MPSVR</c:v>
                </c:pt>
              </c:strCache>
            </c:strRef>
          </c:tx>
          <c:spPr>
            <a:solidFill>
              <a:srgbClr val="FAAC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[2]SoS_GrafyNOVE!$N$222:$T$222</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dotácie'!$F$206:$L$206</c:f>
              <c:numCache>
                <c:formatCode>0%</c:formatCode>
                <c:ptCount val="7"/>
                <c:pt idx="0">
                  <c:v>0.22224874394310198</c:v>
                </c:pt>
                <c:pt idx="1">
                  <c:v>0.44816713125230423</c:v>
                </c:pt>
                <c:pt idx="2">
                  <c:v>0.49600785199036007</c:v>
                </c:pt>
                <c:pt idx="3">
                  <c:v>0.24518392351778684</c:v>
                </c:pt>
                <c:pt idx="4">
                  <c:v>0.13163981397091704</c:v>
                </c:pt>
                <c:pt idx="5">
                  <c:v>0.19281139991645171</c:v>
                </c:pt>
                <c:pt idx="6">
                  <c:v>0.80987963617943048</c:v>
                </c:pt>
              </c:numCache>
            </c:numRef>
          </c:val>
          <c:extLst>
            <c:ext xmlns:c16="http://schemas.microsoft.com/office/drawing/2014/chart" uri="{C3380CC4-5D6E-409C-BE32-E72D297353CC}">
              <c16:uniqueId val="{00000000-35C6-4E07-A55B-6A083B3FA7E7}"/>
            </c:ext>
          </c:extLst>
        </c:ser>
        <c:ser>
          <c:idx val="1"/>
          <c:order val="1"/>
          <c:tx>
            <c:strRef>
              <c:f>'K3.4.7 a 8 Soc.služby a dotácie'!$D$207</c:f>
              <c:strCache>
                <c:ptCount val="1"/>
                <c:pt idx="0">
                  <c:v>Z rozpočtu VÚC</c:v>
                </c:pt>
              </c:strCache>
            </c:strRef>
          </c:tx>
          <c:spPr>
            <a:solidFill>
              <a:srgbClr val="B7194B"/>
            </a:solidFill>
            <a:ln>
              <a:noFill/>
            </a:ln>
            <a:effectLst/>
          </c:spPr>
          <c:invertIfNegative val="0"/>
          <c:dLbls>
            <c:dLbl>
              <c:idx val="2"/>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extLst>
                <c:ext xmlns:c16="http://schemas.microsoft.com/office/drawing/2014/chart" uri="{C3380CC4-5D6E-409C-BE32-E72D297353CC}">
                  <c16:uniqueId val="{00000006-35C6-4E07-A55B-6A083B3FA7E7}"/>
                </c:ext>
              </c:extLst>
            </c:dLbl>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extLst>
                <c:ext xmlns:c16="http://schemas.microsoft.com/office/drawing/2014/chart" uri="{C3380CC4-5D6E-409C-BE32-E72D297353CC}">
                  <c16:uniqueId val="{00000005-35C6-4E07-A55B-6A083B3FA7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[2]SoS_GrafyNOVE!$N$222:$T$222</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dotácie'!$F$207:$L$207</c:f>
              <c:numCache>
                <c:formatCode>0%</c:formatCode>
                <c:ptCount val="7"/>
                <c:pt idx="0">
                  <c:v>0.55320803611475233</c:v>
                </c:pt>
                <c:pt idx="1">
                  <c:v>8.4938631191912431E-2</c:v>
                </c:pt>
                <c:pt idx="2">
                  <c:v>1.2811894734991432E-3</c:v>
                </c:pt>
                <c:pt idx="3">
                  <c:v>0.54348904600036108</c:v>
                </c:pt>
                <c:pt idx="4">
                  <c:v>0.65847984362772738</c:v>
                </c:pt>
                <c:pt idx="5">
                  <c:v>0.53370589201468377</c:v>
                </c:pt>
                <c:pt idx="6">
                  <c:v>1.3281918714501072E-3</c:v>
                </c:pt>
              </c:numCache>
            </c:numRef>
          </c:val>
          <c:extLst>
            <c:ext xmlns:c16="http://schemas.microsoft.com/office/drawing/2014/chart" uri="{C3380CC4-5D6E-409C-BE32-E72D297353CC}">
              <c16:uniqueId val="{00000001-35C6-4E07-A55B-6A083B3FA7E7}"/>
            </c:ext>
          </c:extLst>
        </c:ser>
        <c:ser>
          <c:idx val="2"/>
          <c:order val="2"/>
          <c:tx>
            <c:strRef>
              <c:f>'K3.4.7 a 8 Soc.služby a dotácie'!$D$208</c:f>
              <c:strCache>
                <c:ptCount val="1"/>
                <c:pt idx="0">
                  <c:v>Z rozpočtu obcí</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[2]SoS_GrafyNOVE!$N$222:$T$222</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dotácie'!$F$208:$L$208</c:f>
              <c:numCache>
                <c:formatCode>0%</c:formatCode>
                <c:ptCount val="7"/>
                <c:pt idx="0">
                  <c:v>1.2373299247784287E-2</c:v>
                </c:pt>
                <c:pt idx="1">
                  <c:v>0.10283993568972014</c:v>
                </c:pt>
                <c:pt idx="2">
                  <c:v>0.18747283505545823</c:v>
                </c:pt>
                <c:pt idx="3">
                  <c:v>1.7894783715197461E-2</c:v>
                </c:pt>
                <c:pt idx="4">
                  <c:v>1.2459703867795573E-3</c:v>
                </c:pt>
                <c:pt idx="5">
                  <c:v>1.227803826811179E-3</c:v>
                </c:pt>
                <c:pt idx="6">
                  <c:v>0.134284225397093</c:v>
                </c:pt>
              </c:numCache>
            </c:numRef>
          </c:val>
          <c:extLst>
            <c:ext xmlns:c16="http://schemas.microsoft.com/office/drawing/2014/chart" uri="{C3380CC4-5D6E-409C-BE32-E72D297353CC}">
              <c16:uniqueId val="{00000002-35C6-4E07-A55B-6A083B3FA7E7}"/>
            </c:ext>
          </c:extLst>
        </c:ser>
        <c:ser>
          <c:idx val="3"/>
          <c:order val="3"/>
          <c:tx>
            <c:strRef>
              <c:f>'K3.4.7 a 8 Soc.služby a dotácie'!$D$209</c:f>
              <c:strCache>
                <c:ptCount val="1"/>
                <c:pt idx="0">
                  <c:v>Ďalšie príjmy</c:v>
                </c:pt>
              </c:strCache>
            </c:strRef>
          </c:tx>
          <c:spPr>
            <a:solidFill>
              <a:srgbClr val="E85E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[2]SoS_GrafyNOVE!$N$222:$T$222</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dotácie'!$F$209:$L$209</c:f>
              <c:numCache>
                <c:formatCode>0%</c:formatCode>
                <c:ptCount val="7"/>
                <c:pt idx="0">
                  <c:v>7.8849617718553519E-2</c:v>
                </c:pt>
                <c:pt idx="1">
                  <c:v>4.8088882231877801E-2</c:v>
                </c:pt>
                <c:pt idx="2">
                  <c:v>4.4837319676510994E-2</c:v>
                </c:pt>
                <c:pt idx="3">
                  <c:v>0.19215226744380215</c:v>
                </c:pt>
                <c:pt idx="4">
                  <c:v>4.2768205402714241E-2</c:v>
                </c:pt>
                <c:pt idx="5">
                  <c:v>4.2777734241374911E-2</c:v>
                </c:pt>
                <c:pt idx="6">
                  <c:v>5.7426606158149686E-2</c:v>
                </c:pt>
              </c:numCache>
            </c:numRef>
          </c:val>
          <c:extLst>
            <c:ext xmlns:c16="http://schemas.microsoft.com/office/drawing/2014/chart" uri="{C3380CC4-5D6E-409C-BE32-E72D297353CC}">
              <c16:uniqueId val="{00000003-35C6-4E07-A55B-6A083B3FA7E7}"/>
            </c:ext>
          </c:extLst>
        </c:ser>
        <c:ser>
          <c:idx val="4"/>
          <c:order val="4"/>
          <c:tx>
            <c:strRef>
              <c:f>'K3.4.7 a 8 Soc.služby a dotácie'!$D$210</c:f>
              <c:strCache>
                <c:ptCount val="1"/>
                <c:pt idx="0">
                  <c:v>Z úhrad za sociálnu službu</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[2]SoS_GrafyNOVE!$N$222:$T$222</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dotácie'!$F$210:$L$210</c:f>
              <c:numCache>
                <c:formatCode>0%</c:formatCode>
                <c:ptCount val="7"/>
                <c:pt idx="0">
                  <c:v>0.15923525964757798</c:v>
                </c:pt>
                <c:pt idx="1">
                  <c:v>0.34882128015281322</c:v>
                </c:pt>
                <c:pt idx="2">
                  <c:v>0.31682707105092089</c:v>
                </c:pt>
                <c:pt idx="3">
                  <c:v>3.1776835883369658E-2</c:v>
                </c:pt>
                <c:pt idx="4">
                  <c:v>0.19077855962544521</c:v>
                </c:pt>
                <c:pt idx="5">
                  <c:v>0.25243057793668416</c:v>
                </c:pt>
                <c:pt idx="6">
                  <c:v>7.5678550823416402E-2</c:v>
                </c:pt>
              </c:numCache>
            </c:numRef>
          </c:val>
          <c:extLst>
            <c:ext xmlns:c16="http://schemas.microsoft.com/office/drawing/2014/chart" uri="{C3380CC4-5D6E-409C-BE32-E72D297353CC}">
              <c16:uniqueId val="{00000004-35C6-4E07-A55B-6A083B3FA7E7}"/>
            </c:ext>
          </c:extLst>
        </c:ser>
        <c:dLbls>
          <c:dLblPos val="ctr"/>
          <c:showLegendKey val="0"/>
          <c:showVal val="1"/>
          <c:showCatName val="0"/>
          <c:showSerName val="0"/>
          <c:showPercent val="0"/>
          <c:showBubbleSize val="0"/>
        </c:dLbls>
        <c:gapWidth val="60"/>
        <c:overlap val="100"/>
        <c:axId val="412080472"/>
        <c:axId val="412080800"/>
      </c:barChart>
      <c:catAx>
        <c:axId val="412080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412080800"/>
        <c:crosses val="autoZero"/>
        <c:auto val="1"/>
        <c:lblAlgn val="ctr"/>
        <c:lblOffset val="100"/>
        <c:noMultiLvlLbl val="0"/>
      </c:catAx>
      <c:valAx>
        <c:axId val="4120808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412080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075941293806069E-2"/>
          <c:y val="0.18370609719547132"/>
          <c:w val="0.87520165537042671"/>
          <c:h val="0.79751301662829244"/>
        </c:manualLayout>
      </c:layout>
      <c:pie3DChart>
        <c:varyColors val="1"/>
        <c:ser>
          <c:idx val="0"/>
          <c:order val="0"/>
          <c:dPt>
            <c:idx val="0"/>
            <c:bubble3D val="0"/>
            <c:spPr>
              <a:solidFill>
                <a:schemeClr val="bg1">
                  <a:lumMod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5D07-427F-A7E0-AE3091A41BD1}"/>
              </c:ext>
            </c:extLst>
          </c:dPt>
          <c:dPt>
            <c:idx val="1"/>
            <c:bubble3D val="0"/>
            <c:spPr>
              <a:solidFill>
                <a:schemeClr val="bg1">
                  <a:lumMod val="8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5D07-427F-A7E0-AE3091A41BD1}"/>
              </c:ext>
            </c:extLst>
          </c:dPt>
          <c:dPt>
            <c:idx val="2"/>
            <c:bubble3D val="0"/>
            <c:spPr>
              <a:solidFill>
                <a:srgbClr val="FF9999"/>
              </a:solidFill>
              <a:ln w="25400">
                <a:solidFill>
                  <a:schemeClr val="lt1"/>
                </a:solidFill>
              </a:ln>
              <a:effectLst/>
              <a:sp3d contourW="25400">
                <a:contourClr>
                  <a:schemeClr val="lt1"/>
                </a:contourClr>
              </a:sp3d>
            </c:spPr>
            <c:extLst>
              <c:ext xmlns:c16="http://schemas.microsoft.com/office/drawing/2014/chart" uri="{C3380CC4-5D6E-409C-BE32-E72D297353CC}">
                <c16:uniqueId val="{00000001-5D07-427F-A7E0-AE3091A41BD1}"/>
              </c:ext>
            </c:extLst>
          </c:dPt>
          <c:dPt>
            <c:idx val="3"/>
            <c:bubble3D val="0"/>
            <c:spPr>
              <a:solidFill>
                <a:srgbClr val="FFD5D5"/>
              </a:solidFill>
              <a:ln w="25400">
                <a:solidFill>
                  <a:schemeClr val="lt1"/>
                </a:solidFill>
              </a:ln>
              <a:effectLst/>
              <a:sp3d contourW="25400">
                <a:contourClr>
                  <a:schemeClr val="lt1"/>
                </a:contourClr>
              </a:sp3d>
            </c:spPr>
            <c:extLst>
              <c:ext xmlns:c16="http://schemas.microsoft.com/office/drawing/2014/chart" uri="{C3380CC4-5D6E-409C-BE32-E72D297353CC}">
                <c16:uniqueId val="{0000000A-5D07-427F-A7E0-AE3091A41BD1}"/>
              </c:ext>
            </c:extLst>
          </c:dPt>
          <c:dPt>
            <c:idx val="4"/>
            <c:bubble3D val="0"/>
            <c:spPr>
              <a:solidFill>
                <a:srgbClr val="B7194B"/>
              </a:solidFill>
              <a:ln w="25400">
                <a:solidFill>
                  <a:schemeClr val="lt1"/>
                </a:solidFill>
              </a:ln>
              <a:effectLst/>
              <a:sp3d contourW="25400">
                <a:contourClr>
                  <a:schemeClr val="lt1"/>
                </a:contourClr>
              </a:sp3d>
            </c:spPr>
            <c:extLst>
              <c:ext xmlns:c16="http://schemas.microsoft.com/office/drawing/2014/chart" uri="{C3380CC4-5D6E-409C-BE32-E72D297353CC}">
                <c16:uniqueId val="{0000000C-5D07-427F-A7E0-AE3091A41BD1}"/>
              </c:ext>
            </c:extLst>
          </c:dPt>
          <c:dPt>
            <c:idx val="5"/>
            <c:bubble3D val="0"/>
            <c:spPr>
              <a:solidFill>
                <a:srgbClr val="E85E89"/>
              </a:solidFill>
              <a:ln w="25400">
                <a:solidFill>
                  <a:schemeClr val="lt1"/>
                </a:solidFill>
              </a:ln>
              <a:effectLst/>
              <a:sp3d contourW="25400">
                <a:contourClr>
                  <a:schemeClr val="lt1"/>
                </a:contourClr>
              </a:sp3d>
            </c:spPr>
            <c:extLst>
              <c:ext xmlns:c16="http://schemas.microsoft.com/office/drawing/2014/chart" uri="{C3380CC4-5D6E-409C-BE32-E72D297353CC}">
                <c16:uniqueId val="{00000007-5D07-427F-A7E0-AE3091A41BD1}"/>
              </c:ext>
            </c:extLst>
          </c:dPt>
          <c:dLbls>
            <c:dLbl>
              <c:idx val="0"/>
              <c:layout>
                <c:manualLayout>
                  <c:x val="-0.25250190848919163"/>
                  <c:y val="-3.0119902837055745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0516528455164385"/>
                      <c:h val="0.13803608643831125"/>
                    </c:manualLayout>
                  </c15:layout>
                </c:ext>
                <c:ext xmlns:c16="http://schemas.microsoft.com/office/drawing/2014/chart" uri="{C3380CC4-5D6E-409C-BE32-E72D297353CC}">
                  <c16:uniqueId val="{00000005-5D07-427F-A7E0-AE3091A41BD1}"/>
                </c:ext>
              </c:extLst>
            </c:dLbl>
            <c:dLbl>
              <c:idx val="1"/>
              <c:layout>
                <c:manualLayout>
                  <c:x val="-0.12707641826413171"/>
                  <c:y val="-0.1141336420305243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07-427F-A7E0-AE3091A41BD1}"/>
                </c:ext>
              </c:extLst>
            </c:dLbl>
            <c:dLbl>
              <c:idx val="2"/>
              <c:layout>
                <c:manualLayout>
                  <c:x val="1.3110751495332647E-2"/>
                  <c:y val="-6.5689393393756207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dLblPos val="bestFit"/>
              <c:showLegendKey val="0"/>
              <c:showVal val="1"/>
              <c:showCatName val="1"/>
              <c:showSerName val="0"/>
              <c:showPercent val="0"/>
              <c:showBubbleSize val="0"/>
              <c:extLst>
                <c:ext xmlns:c15="http://schemas.microsoft.com/office/drawing/2012/chart" uri="{CE6537A1-D6FC-4f65-9D91-7224C49458BB}">
                  <c15:layout>
                    <c:manualLayout>
                      <c:w val="0.24608165497471526"/>
                      <c:h val="0.15454124081401263"/>
                    </c:manualLayout>
                  </c15:layout>
                </c:ext>
                <c:ext xmlns:c16="http://schemas.microsoft.com/office/drawing/2014/chart" uri="{C3380CC4-5D6E-409C-BE32-E72D297353CC}">
                  <c16:uniqueId val="{00000001-5D07-427F-A7E0-AE3091A41BD1}"/>
                </c:ext>
              </c:extLst>
            </c:dLbl>
            <c:dLbl>
              <c:idx val="3"/>
              <c:layout>
                <c:manualLayout>
                  <c:x val="-7.223475955588996E-3"/>
                  <c:y val="-2.491397757027585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07-427F-A7E0-AE3091A41BD1}"/>
                </c:ext>
              </c:extLst>
            </c:dLbl>
            <c:dLbl>
              <c:idx val="4"/>
              <c:layout>
                <c:manualLayout>
                  <c:x val="-0.10859898882712184"/>
                  <c:y val="-0.13757635144083213"/>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Narrow" panose="020B0606020202030204" pitchFamily="34" charset="0"/>
                      <a:ea typeface="+mn-ea"/>
                      <a:cs typeface="+mn-cs"/>
                    </a:defRPr>
                  </a:pPr>
                  <a:endParaRPr lang="sk-SK"/>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D07-427F-A7E0-AE3091A41BD1}"/>
                </c:ext>
              </c:extLst>
            </c:dLbl>
            <c:dLbl>
              <c:idx val="5"/>
              <c:layout>
                <c:manualLayout>
                  <c:x val="0.14466214513726405"/>
                  <c:y val="-0.2863934123430860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07-427F-A7E0-AE3091A41BD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'K3.4.7 a 8 Soc.služby a dotácie'!$D$234:$D$239</c:f>
              <c:strCache>
                <c:ptCount val="6"/>
                <c:pt idx="0">
                  <c:v>Energie, voda, komunikácie</c:v>
                </c:pt>
                <c:pt idx="1">
                  <c:v>Prenájom</c:v>
                </c:pt>
                <c:pt idx="2">
                  <c:v>Údržba, opravy, cestovné a dopravné náklady</c:v>
                </c:pt>
                <c:pt idx="3">
                  <c:v>Materiálové výdavky</c:v>
                </c:pt>
                <c:pt idx="4">
                  <c:v>Služby</c:v>
                </c:pt>
                <c:pt idx="5">
                  <c:v>Mzdové náklady a dohody</c:v>
                </c:pt>
              </c:strCache>
            </c:strRef>
          </c:cat>
          <c:val>
            <c:numRef>
              <c:f>'K3.4.7 a 8 Soc.služby a dotácie'!$E$234:$E$239</c:f>
              <c:numCache>
                <c:formatCode>0.00%</c:formatCode>
                <c:ptCount val="6"/>
                <c:pt idx="0">
                  <c:v>0.06</c:v>
                </c:pt>
                <c:pt idx="1">
                  <c:v>2.9000000000000001E-2</c:v>
                </c:pt>
                <c:pt idx="2">
                  <c:v>2.3E-2</c:v>
                </c:pt>
                <c:pt idx="3">
                  <c:v>0.105</c:v>
                </c:pt>
                <c:pt idx="4">
                  <c:v>6.6000000000000003E-2</c:v>
                </c:pt>
                <c:pt idx="5">
                  <c:v>0.71699999999999997</c:v>
                </c:pt>
              </c:numCache>
            </c:numRef>
          </c:val>
          <c:extLst>
            <c:ext xmlns:c16="http://schemas.microsoft.com/office/drawing/2014/chart" uri="{C3380CC4-5D6E-409C-BE32-E72D297353CC}">
              <c16:uniqueId val="{00000000-5D07-427F-A7E0-AE3091A41BD1}"/>
            </c:ext>
          </c:extLst>
        </c:ser>
        <c:dLbls>
          <c:dLblPos val="bestFit"/>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'K3.4.7 a 8 Soc.služby a dotácie'!$E$261</c:f>
              <c:strCache>
                <c:ptCount val="1"/>
                <c:pt idx="0">
                  <c:v>Energie, voda, komunikácie</c:v>
                </c:pt>
              </c:strCache>
            </c:strRef>
          </c:tx>
          <c:spPr>
            <a:solidFill>
              <a:srgbClr val="E85E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dotácie'!$F$260:$L$260</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dotácie'!$F$261:$L$261</c:f>
              <c:numCache>
                <c:formatCode>0%</c:formatCode>
                <c:ptCount val="7"/>
                <c:pt idx="0">
                  <c:v>7.5404328181701008E-2</c:v>
                </c:pt>
                <c:pt idx="1">
                  <c:v>6.1859086872586774E-2</c:v>
                </c:pt>
                <c:pt idx="2">
                  <c:v>6.1301045269013248E-2</c:v>
                </c:pt>
                <c:pt idx="3">
                  <c:v>4.6974145332226144E-2</c:v>
                </c:pt>
                <c:pt idx="4">
                  <c:v>6.7323508926917186E-2</c:v>
                </c:pt>
                <c:pt idx="5">
                  <c:v>5.2192731899963617E-2</c:v>
                </c:pt>
                <c:pt idx="6">
                  <c:v>3.9034493728291729E-2</c:v>
                </c:pt>
              </c:numCache>
            </c:numRef>
          </c:val>
          <c:extLst>
            <c:ext xmlns:c16="http://schemas.microsoft.com/office/drawing/2014/chart" uri="{C3380CC4-5D6E-409C-BE32-E72D297353CC}">
              <c16:uniqueId val="{00000000-89BE-41FA-A367-0DCE21673535}"/>
            </c:ext>
          </c:extLst>
        </c:ser>
        <c:ser>
          <c:idx val="1"/>
          <c:order val="1"/>
          <c:tx>
            <c:strRef>
              <c:f>'K3.4.7 a 8 Soc.služby a dotácie'!$E$262</c:f>
              <c:strCache>
                <c:ptCount val="1"/>
                <c:pt idx="0">
                  <c:v>Prenájom</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dotácie'!$F$260:$L$260</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dotácie'!$F$262:$L$262</c:f>
              <c:numCache>
                <c:formatCode>0%</c:formatCode>
                <c:ptCount val="7"/>
                <c:pt idx="0">
                  <c:v>4.0537372459246344E-2</c:v>
                </c:pt>
                <c:pt idx="1">
                  <c:v>4.0240512095502314E-2</c:v>
                </c:pt>
                <c:pt idx="2">
                  <c:v>4.1997735112484412E-2</c:v>
                </c:pt>
                <c:pt idx="3">
                  <c:v>1.9390297110526242E-2</c:v>
                </c:pt>
                <c:pt idx="4">
                  <c:v>6.2901071589912339E-3</c:v>
                </c:pt>
                <c:pt idx="5">
                  <c:v>2.8973991493150351E-2</c:v>
                </c:pt>
                <c:pt idx="6">
                  <c:v>1.5934617247786786E-2</c:v>
                </c:pt>
              </c:numCache>
            </c:numRef>
          </c:val>
          <c:extLst>
            <c:ext xmlns:c16="http://schemas.microsoft.com/office/drawing/2014/chart" uri="{C3380CC4-5D6E-409C-BE32-E72D297353CC}">
              <c16:uniqueId val="{00000003-89BE-41FA-A367-0DCE21673535}"/>
            </c:ext>
          </c:extLst>
        </c:ser>
        <c:ser>
          <c:idx val="2"/>
          <c:order val="2"/>
          <c:tx>
            <c:strRef>
              <c:f>'K3.4.7 a 8 Soc.služby a dotácie'!$E$263</c:f>
              <c:strCache>
                <c:ptCount val="1"/>
                <c:pt idx="0">
                  <c:v>Údržba, opravy, cestovné a dopravné náklady</c:v>
                </c:pt>
              </c:strCache>
            </c:strRef>
          </c:tx>
          <c:spPr>
            <a:solidFill>
              <a:srgbClr val="FFD5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dotácie'!$F$260:$L$260</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dotácie'!$F$263:$L$263</c:f>
              <c:numCache>
                <c:formatCode>0%</c:formatCode>
                <c:ptCount val="7"/>
                <c:pt idx="0">
                  <c:v>3.2278005773985992E-2</c:v>
                </c:pt>
                <c:pt idx="1">
                  <c:v>2.1798165651434758E-2</c:v>
                </c:pt>
                <c:pt idx="2">
                  <c:v>1.570798418766382E-2</c:v>
                </c:pt>
                <c:pt idx="3">
                  <c:v>3.044573616134889E-2</c:v>
                </c:pt>
                <c:pt idx="4">
                  <c:v>2.7098942353669216E-2</c:v>
                </c:pt>
                <c:pt idx="5">
                  <c:v>2.1363611518706385E-2</c:v>
                </c:pt>
                <c:pt idx="6">
                  <c:v>2.2792659957517346E-2</c:v>
                </c:pt>
              </c:numCache>
            </c:numRef>
          </c:val>
          <c:extLst>
            <c:ext xmlns:c16="http://schemas.microsoft.com/office/drawing/2014/chart" uri="{C3380CC4-5D6E-409C-BE32-E72D297353CC}">
              <c16:uniqueId val="{00000004-89BE-41FA-A367-0DCE21673535}"/>
            </c:ext>
          </c:extLst>
        </c:ser>
        <c:ser>
          <c:idx val="3"/>
          <c:order val="3"/>
          <c:tx>
            <c:strRef>
              <c:f>'K3.4.7 a 8 Soc.služby a dotácie'!$E$264</c:f>
              <c:strCache>
                <c:ptCount val="1"/>
                <c:pt idx="0">
                  <c:v>Materiálové výdavky</c:v>
                </c:pt>
              </c:strCache>
            </c:strRef>
          </c:tx>
          <c:spPr>
            <a:solidFill>
              <a:srgbClr val="E02C6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dotácie'!$F$260:$L$260</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dotácie'!$F$264:$L$264</c:f>
              <c:numCache>
                <c:formatCode>0%</c:formatCode>
                <c:ptCount val="7"/>
                <c:pt idx="0">
                  <c:v>8.1971688443416013E-2</c:v>
                </c:pt>
                <c:pt idx="1">
                  <c:v>0.10855239135130179</c:v>
                </c:pt>
                <c:pt idx="2">
                  <c:v>7.6462064518692183E-2</c:v>
                </c:pt>
                <c:pt idx="3">
                  <c:v>5.0449958480528072E-2</c:v>
                </c:pt>
                <c:pt idx="4">
                  <c:v>0.11270087063781542</c:v>
                </c:pt>
                <c:pt idx="5">
                  <c:v>0.10456389759657433</c:v>
                </c:pt>
                <c:pt idx="6">
                  <c:v>5.6944706134699923E-2</c:v>
                </c:pt>
              </c:numCache>
            </c:numRef>
          </c:val>
          <c:extLst>
            <c:ext xmlns:c16="http://schemas.microsoft.com/office/drawing/2014/chart" uri="{C3380CC4-5D6E-409C-BE32-E72D297353CC}">
              <c16:uniqueId val="{00000005-89BE-41FA-A367-0DCE21673535}"/>
            </c:ext>
          </c:extLst>
        </c:ser>
        <c:ser>
          <c:idx val="4"/>
          <c:order val="4"/>
          <c:tx>
            <c:strRef>
              <c:f>'K3.4.7 a 8 Soc.služby a dotácie'!$E$265</c:f>
              <c:strCache>
                <c:ptCount val="1"/>
                <c:pt idx="0">
                  <c:v>Služby</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dotácie'!$F$260:$L$260</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dotácie'!$F$265:$L$265</c:f>
              <c:numCache>
                <c:formatCode>0%</c:formatCode>
                <c:ptCount val="7"/>
                <c:pt idx="0">
                  <c:v>4.0799813575340162E-2</c:v>
                </c:pt>
                <c:pt idx="1">
                  <c:v>7.4652108313433024E-2</c:v>
                </c:pt>
                <c:pt idx="2">
                  <c:v>9.7494741216242395E-2</c:v>
                </c:pt>
                <c:pt idx="3">
                  <c:v>7.752065417798483E-2</c:v>
                </c:pt>
                <c:pt idx="4">
                  <c:v>4.7532304317628858E-2</c:v>
                </c:pt>
                <c:pt idx="5">
                  <c:v>6.3725551007882686E-2</c:v>
                </c:pt>
                <c:pt idx="6">
                  <c:v>6.1934286774614628E-2</c:v>
                </c:pt>
              </c:numCache>
            </c:numRef>
          </c:val>
          <c:extLst>
            <c:ext xmlns:c16="http://schemas.microsoft.com/office/drawing/2014/chart" uri="{C3380CC4-5D6E-409C-BE32-E72D297353CC}">
              <c16:uniqueId val="{00000006-89BE-41FA-A367-0DCE21673535}"/>
            </c:ext>
          </c:extLst>
        </c:ser>
        <c:ser>
          <c:idx val="5"/>
          <c:order val="5"/>
          <c:tx>
            <c:strRef>
              <c:f>'K3.4.7 a 8 Soc.služby a dotácie'!$E$266</c:f>
              <c:strCache>
                <c:ptCount val="1"/>
                <c:pt idx="0">
                  <c:v>Mzdové náklady a dohody</c:v>
                </c:pt>
              </c:strCache>
            </c:strRef>
          </c:tx>
          <c:spPr>
            <a:solidFill>
              <a:srgbClr val="B7194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dotácie'!$F$260:$L$260</c:f>
              <c:strCache>
                <c:ptCount val="7"/>
                <c:pt idx="0">
                  <c:v>Zariadenie podporovaného bývania</c:v>
                </c:pt>
                <c:pt idx="1">
                  <c:v>Zariadenie pre seniorov</c:v>
                </c:pt>
                <c:pt idx="2">
                  <c:v>Zariadenie opatrovateľskej služby</c:v>
                </c:pt>
                <c:pt idx="3">
                  <c:v>Rehabilitačné stredisko</c:v>
                </c:pt>
                <c:pt idx="4">
                  <c:v>Domov sociálnych služieb</c:v>
                </c:pt>
                <c:pt idx="5">
                  <c:v>Špecializované zariadenie</c:v>
                </c:pt>
                <c:pt idx="6">
                  <c:v>Denný stacionár</c:v>
                </c:pt>
              </c:strCache>
            </c:strRef>
          </c:cat>
          <c:val>
            <c:numRef>
              <c:f>'K3.4.7 a 8 Soc.služby a dotácie'!$F$266:$L$266</c:f>
              <c:numCache>
                <c:formatCode>0%</c:formatCode>
                <c:ptCount val="7"/>
                <c:pt idx="0">
                  <c:v>0.72900879156631049</c:v>
                </c:pt>
                <c:pt idx="1">
                  <c:v>0.69289773231729546</c:v>
                </c:pt>
                <c:pt idx="2">
                  <c:v>0.70703642969590397</c:v>
                </c:pt>
                <c:pt idx="3">
                  <c:v>0.7752194902253311</c:v>
                </c:pt>
                <c:pt idx="4">
                  <c:v>0.73905427243911259</c:v>
                </c:pt>
                <c:pt idx="5">
                  <c:v>0.72918021648372267</c:v>
                </c:pt>
                <c:pt idx="6">
                  <c:v>0.80335931240839831</c:v>
                </c:pt>
              </c:numCache>
            </c:numRef>
          </c:val>
          <c:extLst>
            <c:ext xmlns:c16="http://schemas.microsoft.com/office/drawing/2014/chart" uri="{C3380CC4-5D6E-409C-BE32-E72D297353CC}">
              <c16:uniqueId val="{00000008-89BE-41FA-A367-0DCE21673535}"/>
            </c:ext>
          </c:extLst>
        </c:ser>
        <c:dLbls>
          <c:dLblPos val="ctr"/>
          <c:showLegendKey val="0"/>
          <c:showVal val="1"/>
          <c:showCatName val="0"/>
          <c:showSerName val="0"/>
          <c:showPercent val="0"/>
          <c:showBubbleSize val="0"/>
        </c:dLbls>
        <c:gapWidth val="59"/>
        <c:overlap val="100"/>
        <c:axId val="412080472"/>
        <c:axId val="412080800"/>
      </c:barChart>
      <c:catAx>
        <c:axId val="412080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412080800"/>
        <c:crosses val="autoZero"/>
        <c:auto val="1"/>
        <c:lblAlgn val="ctr"/>
        <c:lblOffset val="100"/>
        <c:noMultiLvlLbl val="0"/>
      </c:catAx>
      <c:valAx>
        <c:axId val="4120808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412080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8614700855716243"/>
          <c:y val="5.4431576169703989E-2"/>
          <c:w val="0.54063264604153971"/>
          <c:h val="0.85015663384925788"/>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ECFE-4E9B-A4A6-4FBB4C967819}"/>
              </c:ext>
            </c:extLst>
          </c:dPt>
          <c:dPt>
            <c:idx val="1"/>
            <c:bubble3D val="0"/>
            <c:spPr>
              <a:solidFill>
                <a:schemeClr val="bg1">
                  <a:lumMod val="8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ECFE-4E9B-A4A6-4FBB4C967819}"/>
              </c:ext>
            </c:extLst>
          </c:dPt>
          <c:dPt>
            <c:idx val="2"/>
            <c:bubble3D val="0"/>
            <c:spPr>
              <a:solidFill>
                <a:srgbClr val="E02C6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ECFE-4E9B-A4A6-4FBB4C967819}"/>
              </c:ext>
            </c:extLst>
          </c:dPt>
          <c:dPt>
            <c:idx val="3"/>
            <c:bubble3D val="0"/>
            <c:spPr>
              <a:solidFill>
                <a:srgbClr val="FAACB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ECFE-4E9B-A4A6-4FBB4C967819}"/>
              </c:ext>
            </c:extLst>
          </c:dPt>
          <c:dPt>
            <c:idx val="4"/>
            <c:bubble3D val="0"/>
            <c:spPr>
              <a:solidFill>
                <a:schemeClr val="bg1">
                  <a:lumMod val="6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ECFE-4E9B-A4A6-4FBB4C967819}"/>
              </c:ext>
            </c:extLst>
          </c:dPt>
          <c:dPt>
            <c:idx val="5"/>
            <c:bubble3D val="0"/>
            <c:spPr>
              <a:solidFill>
                <a:srgbClr val="FFD5D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ECFE-4E9B-A4A6-4FBB4C967819}"/>
              </c:ext>
            </c:extLst>
          </c:dPt>
          <c:dLbls>
            <c:dLbl>
              <c:idx val="0"/>
              <c:layout>
                <c:manualLayout>
                  <c:x val="-5.4221287823339299E-2"/>
                  <c:y val="-5.9314197109950784E-2"/>
                </c:manualLayout>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1923263048610007"/>
                      <c:h val="0.15250374800340005"/>
                    </c:manualLayout>
                  </c15:layout>
                </c:ext>
                <c:ext xmlns:c16="http://schemas.microsoft.com/office/drawing/2014/chart" uri="{C3380CC4-5D6E-409C-BE32-E72D297353CC}">
                  <c16:uniqueId val="{00000001-ECFE-4E9B-A4A6-4FBB4C967819}"/>
                </c:ext>
              </c:extLst>
            </c:dLbl>
            <c:dLbl>
              <c:idx val="1"/>
              <c:layout>
                <c:manualLayout>
                  <c:x val="8.2510655383342277E-2"/>
                  <c:y val="-3.7071373193719233E-2"/>
                </c:manualLayout>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CFE-4E9B-A4A6-4FBB4C967819}"/>
                </c:ext>
              </c:extLst>
            </c:dLbl>
            <c:dLbl>
              <c:idx val="2"/>
              <c:layout>
                <c:manualLayout>
                  <c:x val="0.12494470672334687"/>
                  <c:y val="0.11121411958115771"/>
                </c:manualLayout>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ECFE-4E9B-A4A6-4FBB4C967819}"/>
                </c:ext>
              </c:extLst>
            </c:dLbl>
            <c:dLbl>
              <c:idx val="3"/>
              <c:layout>
                <c:manualLayout>
                  <c:x val="3.5361709450003831E-2"/>
                  <c:y val="0.14087121813613301"/>
                </c:manualLayout>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ECFE-4E9B-A4A6-4FBB4C967819}"/>
                </c:ext>
              </c:extLst>
            </c:dLbl>
            <c:dLbl>
              <c:idx val="4"/>
              <c:layout>
                <c:manualLayout>
                  <c:x val="3.3004262153336912E-2"/>
                  <c:y val="-3.7071373193719233E-2"/>
                </c:manualLayout>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ECFE-4E9B-A4A6-4FBB4C967819}"/>
                </c:ext>
              </c:extLst>
            </c:dLbl>
            <c:dLbl>
              <c:idx val="5"/>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ECFE-4E9B-A4A6-4FBB4C967819}"/>
                </c:ext>
              </c:extLst>
            </c:dLbl>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'K3.4.7 a 8 Soc.služby a dotácie'!$D$117:$D$122</c:f>
              <c:strCache>
                <c:ptCount val="6"/>
                <c:pt idx="0">
                  <c:v>I.</c:v>
                </c:pt>
                <c:pt idx="1">
                  <c:v>II.</c:v>
                </c:pt>
                <c:pt idx="2">
                  <c:v>III.</c:v>
                </c:pt>
                <c:pt idx="3">
                  <c:v>IV.</c:v>
                </c:pt>
                <c:pt idx="4">
                  <c:v>V.</c:v>
                </c:pt>
                <c:pt idx="5">
                  <c:v>VI.</c:v>
                </c:pt>
              </c:strCache>
            </c:strRef>
          </c:cat>
          <c:val>
            <c:numRef>
              <c:f>'K3.4.7 a 8 Soc.služby a dotácie'!$E$117:$E$122</c:f>
              <c:numCache>
                <c:formatCode>#,##0</c:formatCode>
                <c:ptCount val="6"/>
                <c:pt idx="0">
                  <c:v>100</c:v>
                </c:pt>
                <c:pt idx="1">
                  <c:v>639</c:v>
                </c:pt>
                <c:pt idx="2">
                  <c:v>1457</c:v>
                </c:pt>
                <c:pt idx="3">
                  <c:v>5531</c:v>
                </c:pt>
                <c:pt idx="4">
                  <c:v>7201</c:v>
                </c:pt>
                <c:pt idx="5">
                  <c:v>30799</c:v>
                </c:pt>
              </c:numCache>
            </c:numRef>
          </c:val>
          <c:extLst>
            <c:ext xmlns:c16="http://schemas.microsoft.com/office/drawing/2014/chart" uri="{C3380CC4-5D6E-409C-BE32-E72D297353CC}">
              <c16:uniqueId val="{0000000C-ECFE-4E9B-A4A6-4FBB4C967819}"/>
            </c:ext>
          </c:extLst>
        </c:ser>
        <c:dLbls>
          <c:dLblPos val="outEnd"/>
          <c:showLegendKey val="0"/>
          <c:showVal val="0"/>
          <c:showCatName val="0"/>
          <c:showSerName val="0"/>
          <c:showPercent val="1"/>
          <c:showBubbleSize val="0"/>
          <c:showLeaderLines val="1"/>
        </c:dLbls>
        <c:firstSliceAng val="57"/>
      </c:pieChart>
      <c:spPr>
        <a:noFill/>
        <a:ln>
          <a:noFill/>
        </a:ln>
        <a:effectLst/>
      </c:spPr>
    </c:plotArea>
    <c:legend>
      <c:legendPos val="r"/>
      <c:layout>
        <c:manualLayout>
          <c:xMode val="edge"/>
          <c:yMode val="edge"/>
          <c:x val="3.2870054720621163E-2"/>
          <c:y val="7.7418162754420525E-2"/>
          <c:w val="6.6585077952614563E-2"/>
          <c:h val="0.4077214708052719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100" b="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03159865603118"/>
          <c:y val="6.0821604098354562E-2"/>
          <c:w val="0.78578070189579896"/>
          <c:h val="0.64420860435924165"/>
        </c:manualLayout>
      </c:layout>
      <c:lineChart>
        <c:grouping val="standard"/>
        <c:varyColors val="0"/>
        <c:ser>
          <c:idx val="1"/>
          <c:order val="0"/>
          <c:tx>
            <c:strRef>
              <c:f>'K3.3.8 Náhradné výživné'!$Q$4</c:f>
              <c:strCache>
                <c:ptCount val="1"/>
                <c:pt idx="0">
                  <c:v>neplatené výživné (deti) 2021</c:v>
                </c:pt>
              </c:strCache>
            </c:strRef>
          </c:tx>
          <c:spPr>
            <a:ln>
              <a:solidFill>
                <a:srgbClr val="E85E89"/>
              </a:solidFill>
            </a:ln>
          </c:spPr>
          <c:marker>
            <c:symbol val="square"/>
            <c:size val="6"/>
            <c:spPr>
              <a:solidFill>
                <a:srgbClr val="E85E89"/>
              </a:solidFill>
              <a:ln>
                <a:solidFill>
                  <a:srgbClr val="E85E89"/>
                </a:solidFill>
              </a:ln>
            </c:spPr>
          </c:marker>
          <c:cat>
            <c:strRef>
              <c:f>'K3.3.8 Náhradné výživné'!$P$5:$P$16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'K3.3.8 Náhradné výživné'!$Q$5:$Q$16</c:f>
              <c:numCache>
                <c:formatCode>#,##0</c:formatCode>
                <c:ptCount val="12"/>
                <c:pt idx="0">
                  <c:v>6835</c:v>
                </c:pt>
                <c:pt idx="1">
                  <c:v>6825</c:v>
                </c:pt>
                <c:pt idx="2">
                  <c:v>6839</c:v>
                </c:pt>
                <c:pt idx="3">
                  <c:v>6790</c:v>
                </c:pt>
                <c:pt idx="4">
                  <c:v>6822</c:v>
                </c:pt>
                <c:pt idx="5">
                  <c:v>6780</c:v>
                </c:pt>
                <c:pt idx="6">
                  <c:v>6735</c:v>
                </c:pt>
                <c:pt idx="7">
                  <c:v>6698</c:v>
                </c:pt>
                <c:pt idx="8">
                  <c:v>6721</c:v>
                </c:pt>
                <c:pt idx="9">
                  <c:v>6399</c:v>
                </c:pt>
                <c:pt idx="10">
                  <c:v>6351</c:v>
                </c:pt>
                <c:pt idx="11">
                  <c:v>6374</c:v>
                </c:pt>
              </c:numCache>
            </c:numRef>
          </c:val>
          <c:smooth val="0"/>
          <c:extLst>
            <c:ext xmlns:c16="http://schemas.microsoft.com/office/drawing/2014/chart" uri="{C3380CC4-5D6E-409C-BE32-E72D297353CC}">
              <c16:uniqueId val="{00000000-BFCD-4613-A0E6-2FFBC9CFDF18}"/>
            </c:ext>
          </c:extLst>
        </c:ser>
        <c:ser>
          <c:idx val="0"/>
          <c:order val="1"/>
          <c:tx>
            <c:strRef>
              <c:f>'K3.3.8 Náhradné výživné'!$U$4</c:f>
              <c:strCache>
                <c:ptCount val="1"/>
                <c:pt idx="0">
                  <c:v>neplatené výživné (deti) 2022</c:v>
                </c:pt>
              </c:strCache>
            </c:strRef>
          </c:tx>
          <c:spPr>
            <a:ln>
              <a:solidFill>
                <a:srgbClr val="9BBBD9"/>
              </a:solidFill>
            </a:ln>
          </c:spPr>
          <c:marker>
            <c:symbol val="square"/>
            <c:size val="6"/>
            <c:spPr>
              <a:solidFill>
                <a:srgbClr val="9BBBD9"/>
              </a:solidFill>
              <a:ln>
                <a:solidFill>
                  <a:srgbClr val="9BBBD9"/>
                </a:solidFill>
              </a:ln>
            </c:spPr>
          </c:marker>
          <c:cat>
            <c:strRef>
              <c:f>'K3.3.8 Náhradné výživné'!$P$5:$P$16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'K3.3.8 Náhradné výživné'!$U$5:$U$16</c:f>
              <c:numCache>
                <c:formatCode>#,##0</c:formatCode>
                <c:ptCount val="12"/>
                <c:pt idx="0">
                  <c:v>6291</c:v>
                </c:pt>
                <c:pt idx="1">
                  <c:v>6648</c:v>
                </c:pt>
                <c:pt idx="2">
                  <c:v>7005</c:v>
                </c:pt>
                <c:pt idx="3">
                  <c:v>7172</c:v>
                </c:pt>
                <c:pt idx="4">
                  <c:v>7361</c:v>
                </c:pt>
                <c:pt idx="5">
                  <c:v>7510</c:v>
                </c:pt>
                <c:pt idx="6">
                  <c:v>7627</c:v>
                </c:pt>
                <c:pt idx="7">
                  <c:v>7832</c:v>
                </c:pt>
                <c:pt idx="8">
                  <c:v>7947</c:v>
                </c:pt>
                <c:pt idx="9">
                  <c:v>7673</c:v>
                </c:pt>
                <c:pt idx="10">
                  <c:v>7820</c:v>
                </c:pt>
                <c:pt idx="11">
                  <c:v>7977</c:v>
                </c:pt>
              </c:numCache>
            </c:numRef>
          </c:val>
          <c:smooth val="0"/>
          <c:extLst>
            <c:ext xmlns:c16="http://schemas.microsoft.com/office/drawing/2014/chart" uri="{C3380CC4-5D6E-409C-BE32-E72D297353CC}">
              <c16:uniqueId val="{00000001-BFCD-4613-A0E6-2FFBC9CFDF18}"/>
            </c:ext>
          </c:extLst>
        </c:ser>
        <c:dLbls>
          <c:showLegendKey val="0"/>
          <c:showVal val="0"/>
          <c:showCatName val="0"/>
          <c:showSerName val="0"/>
          <c:showPercent val="0"/>
          <c:showBubbleSize val="0"/>
        </c:dLbls>
        <c:marker val="1"/>
        <c:smooth val="0"/>
        <c:axId val="216822392"/>
        <c:axId val="216822784"/>
      </c:lineChart>
      <c:lineChart>
        <c:grouping val="standard"/>
        <c:varyColors val="0"/>
        <c:ser>
          <c:idx val="2"/>
          <c:order val="2"/>
          <c:tx>
            <c:strRef>
              <c:f>'K3.3.8 Náhradné výživné'!$R$4</c:f>
              <c:strCache>
                <c:ptCount val="1"/>
                <c:pt idx="0">
                  <c:v>sirotský dôchodok (deti) 2021</c:v>
                </c:pt>
              </c:strCache>
            </c:strRef>
          </c:tx>
          <c:spPr>
            <a:ln>
              <a:solidFill>
                <a:schemeClr val="bg1">
                  <a:lumMod val="65000"/>
                </a:schemeClr>
              </a:solidFill>
            </a:ln>
          </c:spPr>
          <c:marker>
            <c:symbol val="triangle"/>
            <c:size val="6"/>
            <c:spPr>
              <a:solidFill>
                <a:schemeClr val="bg1">
                  <a:lumMod val="65000"/>
                </a:schemeClr>
              </a:solidFill>
              <a:ln w="19050">
                <a:solidFill>
                  <a:schemeClr val="bg1">
                    <a:lumMod val="65000"/>
                  </a:schemeClr>
                </a:solidFill>
              </a:ln>
            </c:spPr>
          </c:marker>
          <c:cat>
            <c:strRef>
              <c:f>'K3.3.8 Náhradné výživné'!$P$5:$P$16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'K3.3.8 Náhradné výživné'!$R$5:$R$16</c:f>
              <c:numCache>
                <c:formatCode>#,##0</c:formatCode>
                <c:ptCount val="12"/>
                <c:pt idx="0">
                  <c:v>904</c:v>
                </c:pt>
                <c:pt idx="1">
                  <c:v>931</c:v>
                </c:pt>
                <c:pt idx="2">
                  <c:v>938</c:v>
                </c:pt>
                <c:pt idx="3">
                  <c:v>940</c:v>
                </c:pt>
                <c:pt idx="4">
                  <c:v>952</c:v>
                </c:pt>
                <c:pt idx="5">
                  <c:v>963</c:v>
                </c:pt>
                <c:pt idx="6">
                  <c:v>1007</c:v>
                </c:pt>
                <c:pt idx="7">
                  <c:v>1040</c:v>
                </c:pt>
                <c:pt idx="8">
                  <c:v>1062</c:v>
                </c:pt>
                <c:pt idx="9">
                  <c:v>1028</c:v>
                </c:pt>
                <c:pt idx="10">
                  <c:v>1033</c:v>
                </c:pt>
                <c:pt idx="11">
                  <c:v>1054</c:v>
                </c:pt>
              </c:numCache>
            </c:numRef>
          </c:val>
          <c:smooth val="0"/>
          <c:extLst>
            <c:ext xmlns:c16="http://schemas.microsoft.com/office/drawing/2014/chart" uri="{C3380CC4-5D6E-409C-BE32-E72D297353CC}">
              <c16:uniqueId val="{00000002-BFCD-4613-A0E6-2FFBC9CFDF18}"/>
            </c:ext>
          </c:extLst>
        </c:ser>
        <c:ser>
          <c:idx val="3"/>
          <c:order val="3"/>
          <c:tx>
            <c:strRef>
              <c:f>'K3.3.8 Náhradné výživné'!$V$4</c:f>
              <c:strCache>
                <c:ptCount val="1"/>
                <c:pt idx="0">
                  <c:v>sirotský dôchodok (deti) 2022</c:v>
                </c:pt>
              </c:strCache>
            </c:strRef>
          </c:tx>
          <c:spPr>
            <a:ln>
              <a:solidFill>
                <a:srgbClr val="B7194B"/>
              </a:solidFill>
            </a:ln>
          </c:spPr>
          <c:marker>
            <c:symbol val="triangle"/>
            <c:size val="6"/>
            <c:spPr>
              <a:solidFill>
                <a:srgbClr val="B7194B"/>
              </a:solidFill>
              <a:ln w="15875">
                <a:solidFill>
                  <a:srgbClr val="B7194B"/>
                </a:solidFill>
              </a:ln>
            </c:spPr>
          </c:marker>
          <c:cat>
            <c:strRef>
              <c:f>'K3.3.8 Náhradné výživné'!$P$5:$P$16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'K3.3.8 Náhradné výživné'!$V$5:$V$16</c:f>
              <c:numCache>
                <c:formatCode>#,##0</c:formatCode>
                <c:ptCount val="12"/>
                <c:pt idx="0">
                  <c:v>1074</c:v>
                </c:pt>
                <c:pt idx="1">
                  <c:v>1156</c:v>
                </c:pt>
                <c:pt idx="2">
                  <c:v>1276</c:v>
                </c:pt>
                <c:pt idx="3">
                  <c:v>1360</c:v>
                </c:pt>
                <c:pt idx="4">
                  <c:v>1412</c:v>
                </c:pt>
                <c:pt idx="5">
                  <c:v>1449</c:v>
                </c:pt>
                <c:pt idx="6">
                  <c:v>1513</c:v>
                </c:pt>
                <c:pt idx="7">
                  <c:v>1544</c:v>
                </c:pt>
                <c:pt idx="8">
                  <c:v>1601</c:v>
                </c:pt>
                <c:pt idx="9">
                  <c:v>1566</c:v>
                </c:pt>
                <c:pt idx="10">
                  <c:v>1593</c:v>
                </c:pt>
                <c:pt idx="11">
                  <c:v>1657</c:v>
                </c:pt>
              </c:numCache>
            </c:numRef>
          </c:val>
          <c:smooth val="0"/>
          <c:extLst>
            <c:ext xmlns:c16="http://schemas.microsoft.com/office/drawing/2014/chart" uri="{C3380CC4-5D6E-409C-BE32-E72D297353CC}">
              <c16:uniqueId val="{00000003-BFCD-4613-A0E6-2FFBC9CFDF18}"/>
            </c:ext>
          </c:extLst>
        </c:ser>
        <c:dLbls>
          <c:showLegendKey val="0"/>
          <c:showVal val="0"/>
          <c:showCatName val="0"/>
          <c:showSerName val="0"/>
          <c:showPercent val="0"/>
          <c:showBubbleSize val="0"/>
        </c:dLbls>
        <c:marker val="1"/>
        <c:smooth val="0"/>
        <c:axId val="216823176"/>
        <c:axId val="216823568"/>
      </c:lineChart>
      <c:catAx>
        <c:axId val="216822392"/>
        <c:scaling>
          <c:orientation val="minMax"/>
        </c:scaling>
        <c:delete val="0"/>
        <c:axPos val="b"/>
        <c:numFmt formatCode="General" sourceLinked="1"/>
        <c:majorTickMark val="out"/>
        <c:minorTickMark val="none"/>
        <c:tickLblPos val="nextTo"/>
        <c:txPr>
          <a:bodyPr rot="-2520000" vert="horz"/>
          <a:lstStyle/>
          <a:p>
            <a:pPr>
              <a:defRPr/>
            </a:pPr>
            <a:endParaRPr lang="sk-SK"/>
          </a:p>
        </c:txPr>
        <c:crossAx val="216822784"/>
        <c:crosses val="autoZero"/>
        <c:auto val="1"/>
        <c:lblAlgn val="ctr"/>
        <c:lblOffset val="100"/>
        <c:noMultiLvlLbl val="0"/>
      </c:catAx>
      <c:valAx>
        <c:axId val="216822784"/>
        <c:scaling>
          <c:orientation val="minMax"/>
          <c:min val="6000"/>
        </c:scaling>
        <c:delete val="0"/>
        <c:axPos val="l"/>
        <c:majorGridlines/>
        <c:title>
          <c:tx>
            <c:rich>
              <a:bodyPr/>
              <a:lstStyle/>
              <a:p>
                <a:pPr>
                  <a:defRPr/>
                </a:pPr>
                <a:r>
                  <a:rPr lang="sk-SK"/>
                  <a:t>neplatené výživné</a:t>
                </a:r>
              </a:p>
            </c:rich>
          </c:tx>
          <c:layout>
            <c:manualLayout>
              <c:xMode val="edge"/>
              <c:yMode val="edge"/>
              <c:x val="5.7220715545516923E-3"/>
              <c:y val="0.20756101139531474"/>
            </c:manualLayout>
          </c:layout>
          <c:overlay val="0"/>
        </c:title>
        <c:numFmt formatCode="#,##0" sourceLinked="0"/>
        <c:majorTickMark val="out"/>
        <c:minorTickMark val="none"/>
        <c:tickLblPos val="nextTo"/>
        <c:txPr>
          <a:bodyPr rot="0" vert="horz"/>
          <a:lstStyle/>
          <a:p>
            <a:pPr>
              <a:defRPr/>
            </a:pPr>
            <a:endParaRPr lang="sk-SK"/>
          </a:p>
        </c:txPr>
        <c:crossAx val="216822392"/>
        <c:crosses val="autoZero"/>
        <c:crossBetween val="between"/>
      </c:valAx>
      <c:catAx>
        <c:axId val="216823176"/>
        <c:scaling>
          <c:orientation val="minMax"/>
        </c:scaling>
        <c:delete val="1"/>
        <c:axPos val="b"/>
        <c:numFmt formatCode="General" sourceLinked="1"/>
        <c:majorTickMark val="out"/>
        <c:minorTickMark val="none"/>
        <c:tickLblPos val="none"/>
        <c:crossAx val="216823568"/>
        <c:crosses val="autoZero"/>
        <c:auto val="1"/>
        <c:lblAlgn val="ctr"/>
        <c:lblOffset val="100"/>
        <c:noMultiLvlLbl val="0"/>
      </c:catAx>
      <c:valAx>
        <c:axId val="216823568"/>
        <c:scaling>
          <c:orientation val="minMax"/>
        </c:scaling>
        <c:delete val="0"/>
        <c:axPos val="r"/>
        <c:title>
          <c:tx>
            <c:rich>
              <a:bodyPr/>
              <a:lstStyle/>
              <a:p>
                <a:pPr>
                  <a:defRPr/>
                </a:pPr>
                <a:r>
                  <a:rPr lang="sk-SK"/>
                  <a:t>sirotský dôchodok</a:t>
                </a:r>
              </a:p>
            </c:rich>
          </c:tx>
          <c:layout>
            <c:manualLayout>
              <c:xMode val="edge"/>
              <c:yMode val="edge"/>
              <c:x val="0.96450999139414062"/>
              <c:y val="0.20923475702660921"/>
            </c:manualLayout>
          </c:layout>
          <c:overlay val="0"/>
        </c:title>
        <c:numFmt formatCode="#,##0" sourceLinked="0"/>
        <c:majorTickMark val="out"/>
        <c:minorTickMark val="none"/>
        <c:tickLblPos val="nextTo"/>
        <c:txPr>
          <a:bodyPr rot="0" vert="horz"/>
          <a:lstStyle/>
          <a:p>
            <a:pPr>
              <a:defRPr/>
            </a:pPr>
            <a:endParaRPr lang="sk-SK"/>
          </a:p>
        </c:txPr>
        <c:crossAx val="216823176"/>
        <c:crosses val="max"/>
        <c:crossBetween val="between"/>
      </c:valAx>
    </c:plotArea>
    <c:legend>
      <c:legendPos val="r"/>
      <c:layout>
        <c:manualLayout>
          <c:xMode val="edge"/>
          <c:yMode val="edge"/>
          <c:x val="0.11320882191776058"/>
          <c:y val="0.8540323763877341"/>
          <c:w val="0.73923988668084073"/>
          <c:h val="0.14383633680330024"/>
        </c:manualLayout>
      </c:layout>
      <c:overlay val="0"/>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'K3.4.7 a 8 Soc.služby a dotácie'!$F$319</c:f>
              <c:strCache>
                <c:ptCount val="1"/>
                <c:pt idx="0">
                  <c:v>Počet príjmateľov</c:v>
                </c:pt>
              </c:strCache>
            </c:strRef>
          </c:tx>
          <c:spPr>
            <a:solidFill>
              <a:srgbClr val="B7194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dotácie'!$E$320:$E$328</c:f>
              <c:strCache>
                <c:ptCount val="9"/>
                <c:pt idx="0">
                  <c:v>18 - 24 rokov</c:v>
                </c:pt>
                <c:pt idx="1">
                  <c:v>25 - 39 rokov</c:v>
                </c:pt>
                <c:pt idx="2">
                  <c:v>40 - 49 rokov</c:v>
                </c:pt>
                <c:pt idx="3">
                  <c:v>50 - 59 rokov</c:v>
                </c:pt>
                <c:pt idx="4">
                  <c:v>60 - 61 rokov</c:v>
                </c:pt>
                <c:pt idx="5">
                  <c:v>62 - 69 rokov</c:v>
                </c:pt>
                <c:pt idx="6">
                  <c:v>70 - 79 rokov</c:v>
                </c:pt>
                <c:pt idx="7">
                  <c:v>80 - 89 rokov</c:v>
                </c:pt>
                <c:pt idx="8">
                  <c:v>90 - 99 rokov</c:v>
                </c:pt>
              </c:strCache>
            </c:strRef>
          </c:cat>
          <c:val>
            <c:numRef>
              <c:f>'K3.4.7 a 8 Soc.služby a dotácie'!$F$320:$F$328</c:f>
              <c:numCache>
                <c:formatCode>#,##0</c:formatCode>
                <c:ptCount val="9"/>
                <c:pt idx="0">
                  <c:v>13</c:v>
                </c:pt>
                <c:pt idx="1">
                  <c:v>71</c:v>
                </c:pt>
                <c:pt idx="2">
                  <c:v>101</c:v>
                </c:pt>
                <c:pt idx="3">
                  <c:v>281</c:v>
                </c:pt>
                <c:pt idx="4">
                  <c:v>139</c:v>
                </c:pt>
                <c:pt idx="5">
                  <c:v>1013</c:v>
                </c:pt>
                <c:pt idx="6">
                  <c:v>3783</c:v>
                </c:pt>
                <c:pt idx="7">
                  <c:v>6487</c:v>
                </c:pt>
                <c:pt idx="8">
                  <c:v>1710</c:v>
                </c:pt>
              </c:numCache>
            </c:numRef>
          </c:val>
          <c:extLst>
            <c:ext xmlns:c16="http://schemas.microsoft.com/office/drawing/2014/chart" uri="{C3380CC4-5D6E-409C-BE32-E72D297353CC}">
              <c16:uniqueId val="{00000000-EEFA-40E8-A923-A6438CEF4B64}"/>
            </c:ext>
          </c:extLst>
        </c:ser>
        <c:dLbls>
          <c:dLblPos val="outEnd"/>
          <c:showLegendKey val="0"/>
          <c:showVal val="1"/>
          <c:showCatName val="0"/>
          <c:showSerName val="0"/>
          <c:showPercent val="0"/>
          <c:showBubbleSize val="0"/>
        </c:dLbls>
        <c:gapWidth val="219"/>
        <c:overlap val="-27"/>
        <c:axId val="772800712"/>
        <c:axId val="772795464"/>
      </c:barChart>
      <c:catAx>
        <c:axId val="772800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772795464"/>
        <c:crosses val="autoZero"/>
        <c:auto val="1"/>
        <c:lblAlgn val="ctr"/>
        <c:lblOffset val="100"/>
        <c:noMultiLvlLbl val="0"/>
      </c:catAx>
      <c:valAx>
        <c:axId val="772795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7728007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'K3.4.7 a 8 Soc.služby a dotácie'!$F$319</c:f>
              <c:strCache>
                <c:ptCount val="1"/>
                <c:pt idx="0">
                  <c:v>Počet príjmateľov</c:v>
                </c:pt>
              </c:strCache>
            </c:strRef>
          </c:tx>
          <c:dPt>
            <c:idx val="0"/>
            <c:bubble3D val="0"/>
            <c:spPr>
              <a:pattFill prst="ltUpDiag">
                <a:fgClr>
                  <a:schemeClr val="accent1"/>
                </a:fgClr>
                <a:bgClr>
                  <a:schemeClr val="accent1">
                    <a:lumMod val="20000"/>
                    <a:lumOff val="80000"/>
                  </a:schemeClr>
                </a:bgClr>
              </a:pattFill>
              <a:ln w="19050">
                <a:solidFill>
                  <a:schemeClr val="lt1"/>
                </a:solidFill>
              </a:ln>
              <a:effectLst>
                <a:innerShdw blurRad="114300">
                  <a:schemeClr val="accent1"/>
                </a:innerShdw>
              </a:effectLst>
            </c:spPr>
            <c:extLst>
              <c:ext xmlns:c16="http://schemas.microsoft.com/office/drawing/2014/chart" uri="{C3380CC4-5D6E-409C-BE32-E72D297353CC}">
                <c16:uniqueId val="{00000001-EEDA-454A-B2D7-2858E8CBC26E}"/>
              </c:ext>
            </c:extLst>
          </c:dPt>
          <c:dPt>
            <c:idx val="1"/>
            <c:bubble3D val="0"/>
            <c:spPr>
              <a:pattFill prst="ltUpDiag">
                <a:fgClr>
                  <a:schemeClr val="accent2"/>
                </a:fgClr>
                <a:bgClr>
                  <a:schemeClr val="accent2">
                    <a:lumMod val="20000"/>
                    <a:lumOff val="80000"/>
                  </a:schemeClr>
                </a:bgClr>
              </a:pattFill>
              <a:ln w="19050">
                <a:solidFill>
                  <a:schemeClr val="lt1"/>
                </a:solidFill>
              </a:ln>
              <a:effectLst>
                <a:innerShdw blurRad="114300">
                  <a:schemeClr val="accent2"/>
                </a:innerShdw>
              </a:effectLst>
            </c:spPr>
            <c:extLst>
              <c:ext xmlns:c16="http://schemas.microsoft.com/office/drawing/2014/chart" uri="{C3380CC4-5D6E-409C-BE32-E72D297353CC}">
                <c16:uniqueId val="{00000003-EEDA-454A-B2D7-2858E8CBC26E}"/>
              </c:ext>
            </c:extLst>
          </c:dPt>
          <c:dPt>
            <c:idx val="2"/>
            <c:bubble3D val="0"/>
            <c:spPr>
              <a:pattFill prst="ltUpDiag">
                <a:fgClr>
                  <a:schemeClr val="accent3"/>
                </a:fgClr>
                <a:bgClr>
                  <a:schemeClr val="accent3">
                    <a:lumMod val="20000"/>
                    <a:lumOff val="80000"/>
                  </a:schemeClr>
                </a:bgClr>
              </a:pattFill>
              <a:ln w="19050">
                <a:solidFill>
                  <a:schemeClr val="lt1"/>
                </a:solidFill>
              </a:ln>
              <a:effectLst>
                <a:innerShdw blurRad="114300">
                  <a:schemeClr val="accent3"/>
                </a:innerShdw>
              </a:effectLst>
            </c:spPr>
            <c:extLst>
              <c:ext xmlns:c16="http://schemas.microsoft.com/office/drawing/2014/chart" uri="{C3380CC4-5D6E-409C-BE32-E72D297353CC}">
                <c16:uniqueId val="{00000005-EEDA-454A-B2D7-2858E8CBC26E}"/>
              </c:ext>
            </c:extLst>
          </c:dPt>
          <c:dPt>
            <c:idx val="3"/>
            <c:bubble3D val="0"/>
            <c:spPr>
              <a:pattFill prst="ltUpDiag">
                <a:fgClr>
                  <a:schemeClr val="accent4"/>
                </a:fgClr>
                <a:bgClr>
                  <a:schemeClr val="accent4">
                    <a:lumMod val="20000"/>
                    <a:lumOff val="80000"/>
                  </a:schemeClr>
                </a:bgClr>
              </a:pattFill>
              <a:ln w="19050">
                <a:solidFill>
                  <a:schemeClr val="lt1"/>
                </a:solidFill>
              </a:ln>
              <a:effectLst>
                <a:innerShdw blurRad="114300">
                  <a:schemeClr val="accent4"/>
                </a:innerShdw>
              </a:effectLst>
            </c:spPr>
            <c:extLst>
              <c:ext xmlns:c16="http://schemas.microsoft.com/office/drawing/2014/chart" uri="{C3380CC4-5D6E-409C-BE32-E72D297353CC}">
                <c16:uniqueId val="{00000007-EEDA-454A-B2D7-2858E8CBC26E}"/>
              </c:ext>
            </c:extLst>
          </c:dPt>
          <c:dPt>
            <c:idx val="4"/>
            <c:bubble3D val="0"/>
            <c:spPr>
              <a:pattFill prst="ltUpDiag">
                <a:fgClr>
                  <a:schemeClr val="accent5"/>
                </a:fgClr>
                <a:bgClr>
                  <a:schemeClr val="accent5">
                    <a:lumMod val="20000"/>
                    <a:lumOff val="80000"/>
                  </a:schemeClr>
                </a:bgClr>
              </a:pattFill>
              <a:ln w="19050">
                <a:solidFill>
                  <a:schemeClr val="lt1"/>
                </a:solidFill>
              </a:ln>
              <a:effectLst>
                <a:innerShdw blurRad="114300">
                  <a:schemeClr val="accent5"/>
                </a:innerShdw>
              </a:effectLst>
            </c:spPr>
            <c:extLst>
              <c:ext xmlns:c16="http://schemas.microsoft.com/office/drawing/2014/chart" uri="{C3380CC4-5D6E-409C-BE32-E72D297353CC}">
                <c16:uniqueId val="{00000009-EEDA-454A-B2D7-2858E8CBC26E}"/>
              </c:ext>
            </c:extLst>
          </c:dPt>
          <c:dPt>
            <c:idx val="5"/>
            <c:bubble3D val="0"/>
            <c:spPr>
              <a:pattFill prst="ltUpDiag">
                <a:fgClr>
                  <a:schemeClr val="accent6"/>
                </a:fgClr>
                <a:bgClr>
                  <a:schemeClr val="accent6">
                    <a:lumMod val="20000"/>
                    <a:lumOff val="80000"/>
                  </a:schemeClr>
                </a:bgClr>
              </a:pattFill>
              <a:ln w="19050">
                <a:solidFill>
                  <a:schemeClr val="lt1"/>
                </a:solidFill>
              </a:ln>
              <a:effectLst>
                <a:innerShdw blurRad="114300">
                  <a:schemeClr val="accent6"/>
                </a:innerShdw>
              </a:effectLst>
            </c:spPr>
            <c:extLst>
              <c:ext xmlns:c16="http://schemas.microsoft.com/office/drawing/2014/chart" uri="{C3380CC4-5D6E-409C-BE32-E72D297353CC}">
                <c16:uniqueId val="{0000000B-EEDA-454A-B2D7-2858E8CBC26E}"/>
              </c:ext>
            </c:extLst>
          </c:dPt>
          <c:dPt>
            <c:idx val="6"/>
            <c:bubble3D val="0"/>
            <c:spPr>
              <a:pattFill prst="ltUpDiag">
                <a:fgClr>
                  <a:schemeClr val="accent1">
                    <a:lumMod val="60000"/>
                  </a:schemeClr>
                </a:fgClr>
                <a:bgClr>
                  <a:schemeClr val="accent1">
                    <a:lumMod val="60000"/>
                    <a:lumMod val="20000"/>
                    <a:lumOff val="80000"/>
                  </a:schemeClr>
                </a:bgClr>
              </a:pattFill>
              <a:ln w="19050">
                <a:solidFill>
                  <a:schemeClr val="lt1"/>
                </a:solidFill>
              </a:ln>
              <a:effectLst>
                <a:innerShdw blurRad="114300">
                  <a:schemeClr val="accent1">
                    <a:lumMod val="60000"/>
                  </a:schemeClr>
                </a:innerShdw>
              </a:effectLst>
            </c:spPr>
            <c:extLst>
              <c:ext xmlns:c16="http://schemas.microsoft.com/office/drawing/2014/chart" uri="{C3380CC4-5D6E-409C-BE32-E72D297353CC}">
                <c16:uniqueId val="{0000000D-EEDA-454A-B2D7-2858E8CBC26E}"/>
              </c:ext>
            </c:extLst>
          </c:dPt>
          <c:dPt>
            <c:idx val="7"/>
            <c:bubble3D val="0"/>
            <c:spPr>
              <a:pattFill prst="ltUpDiag">
                <a:fgClr>
                  <a:schemeClr val="accent2">
                    <a:lumMod val="60000"/>
                  </a:schemeClr>
                </a:fgClr>
                <a:bgClr>
                  <a:schemeClr val="accent2">
                    <a:lumMod val="60000"/>
                    <a:lumMod val="20000"/>
                    <a:lumOff val="80000"/>
                  </a:schemeClr>
                </a:bgClr>
              </a:pattFill>
              <a:ln w="19050">
                <a:solidFill>
                  <a:schemeClr val="lt1"/>
                </a:solidFill>
              </a:ln>
              <a:effectLst>
                <a:innerShdw blurRad="114300">
                  <a:schemeClr val="accent2">
                    <a:lumMod val="60000"/>
                  </a:schemeClr>
                </a:innerShdw>
              </a:effectLst>
            </c:spPr>
            <c:extLst>
              <c:ext xmlns:c16="http://schemas.microsoft.com/office/drawing/2014/chart" uri="{C3380CC4-5D6E-409C-BE32-E72D297353CC}">
                <c16:uniqueId val="{0000000F-EEDA-454A-B2D7-2858E8CBC26E}"/>
              </c:ext>
            </c:extLst>
          </c:dPt>
          <c:dPt>
            <c:idx val="8"/>
            <c:bubble3D val="0"/>
            <c:spPr>
              <a:pattFill prst="ltUpDiag">
                <a:fgClr>
                  <a:schemeClr val="accent3">
                    <a:lumMod val="60000"/>
                  </a:schemeClr>
                </a:fgClr>
                <a:bgClr>
                  <a:schemeClr val="accent3">
                    <a:lumMod val="60000"/>
                    <a:lumMod val="20000"/>
                    <a:lumOff val="80000"/>
                  </a:schemeClr>
                </a:bgClr>
              </a:pattFill>
              <a:ln w="19050">
                <a:solidFill>
                  <a:schemeClr val="lt1"/>
                </a:solidFill>
              </a:ln>
              <a:effectLst>
                <a:innerShdw blurRad="114300">
                  <a:schemeClr val="accent3">
                    <a:lumMod val="60000"/>
                  </a:schemeClr>
                </a:innerShdw>
              </a:effectLst>
            </c:spPr>
            <c:extLst>
              <c:ext xmlns:c16="http://schemas.microsoft.com/office/drawing/2014/chart" uri="{C3380CC4-5D6E-409C-BE32-E72D297353CC}">
                <c16:uniqueId val="{00000011-EEDA-454A-B2D7-2858E8CBC26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'K3.4.7 a 8 Soc.služby a dotácie'!$E$320:$E$328</c:f>
              <c:strCache>
                <c:ptCount val="9"/>
                <c:pt idx="0">
                  <c:v>18 - 24 rokov</c:v>
                </c:pt>
                <c:pt idx="1">
                  <c:v>25 - 39 rokov</c:v>
                </c:pt>
                <c:pt idx="2">
                  <c:v>40 - 49 rokov</c:v>
                </c:pt>
                <c:pt idx="3">
                  <c:v>50 - 59 rokov</c:v>
                </c:pt>
                <c:pt idx="4">
                  <c:v>60 - 61 rokov</c:v>
                </c:pt>
                <c:pt idx="5">
                  <c:v>62 - 69 rokov</c:v>
                </c:pt>
                <c:pt idx="6">
                  <c:v>70 - 79 rokov</c:v>
                </c:pt>
                <c:pt idx="7">
                  <c:v>80 - 89 rokov</c:v>
                </c:pt>
                <c:pt idx="8">
                  <c:v>90 - 99 rokov</c:v>
                </c:pt>
              </c:strCache>
            </c:strRef>
          </c:cat>
          <c:val>
            <c:numRef>
              <c:f>'K3.4.7 a 8 Soc.služby a dotácie'!$F$320:$F$328</c:f>
              <c:numCache>
                <c:formatCode>#,##0</c:formatCode>
                <c:ptCount val="9"/>
                <c:pt idx="0">
                  <c:v>13</c:v>
                </c:pt>
                <c:pt idx="1">
                  <c:v>71</c:v>
                </c:pt>
                <c:pt idx="2">
                  <c:v>101</c:v>
                </c:pt>
                <c:pt idx="3">
                  <c:v>281</c:v>
                </c:pt>
                <c:pt idx="4">
                  <c:v>139</c:v>
                </c:pt>
                <c:pt idx="5">
                  <c:v>1013</c:v>
                </c:pt>
                <c:pt idx="6">
                  <c:v>3783</c:v>
                </c:pt>
                <c:pt idx="7">
                  <c:v>6487</c:v>
                </c:pt>
                <c:pt idx="8">
                  <c:v>1710</c:v>
                </c:pt>
              </c:numCache>
            </c:numRef>
          </c:val>
          <c:extLst>
            <c:ext xmlns:c16="http://schemas.microsoft.com/office/drawing/2014/chart" uri="{C3380CC4-5D6E-409C-BE32-E72D297353CC}">
              <c16:uniqueId val="{00000000-11D8-4DFE-99F5-7C69C9EC66E0}"/>
            </c:ext>
          </c:extLst>
        </c:ser>
        <c:dLbls>
          <c:showLegendKey val="0"/>
          <c:showVal val="1"/>
          <c:showCatName val="0"/>
          <c:showSerName val="0"/>
          <c:showPercent val="0"/>
          <c:showBubbleSize val="0"/>
          <c:showLeaderLines val="1"/>
        </c:dLbls>
        <c:firstSliceAng val="0"/>
        <c:holeSize val="70"/>
      </c:doughnutChart>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666666666666666E-2"/>
          <c:y val="6.9444444444444448E-2"/>
          <c:w val="0.95277777777777772"/>
          <c:h val="0.65219743365412652"/>
        </c:manualLayout>
      </c:layout>
      <c:pie3DChart>
        <c:varyColors val="1"/>
        <c:ser>
          <c:idx val="0"/>
          <c:order val="0"/>
          <c:tx>
            <c:strRef>
              <c:f>'K3.4.7 a 8 Soc.služby a dotácie'!$D$352:$D$357</c:f>
              <c:strCache>
                <c:ptCount val="6"/>
                <c:pt idx="0">
                  <c:v>Z rozpočtovej kapitoly MPSVR</c:v>
                </c:pt>
                <c:pt idx="1">
                  <c:v>Z rozpočtu VÚC</c:v>
                </c:pt>
                <c:pt idx="2">
                  <c:v>Z rozpočtu obcí</c:v>
                </c:pt>
                <c:pt idx="3">
                  <c:v>Zo zdrojov EÚ</c:v>
                </c:pt>
                <c:pt idx="4">
                  <c:v>Ďalšie príjmy</c:v>
                </c:pt>
                <c:pt idx="5">
                  <c:v>Z úhrad</c:v>
                </c:pt>
              </c:strCache>
            </c:strRef>
          </c:tx>
          <c:dPt>
            <c:idx val="0"/>
            <c:bubble3D val="0"/>
            <c:spPr>
              <a:solidFill>
                <a:srgbClr val="D1D1D1"/>
              </a:solidFill>
              <a:ln w="25400">
                <a:solidFill>
                  <a:schemeClr val="lt1"/>
                </a:solidFill>
              </a:ln>
              <a:effectLst/>
              <a:sp3d contourW="25400">
                <a:contourClr>
                  <a:schemeClr val="lt1"/>
                </a:contourClr>
              </a:sp3d>
            </c:spPr>
            <c:extLst>
              <c:ext xmlns:c16="http://schemas.microsoft.com/office/drawing/2014/chart" uri="{C3380CC4-5D6E-409C-BE32-E72D297353CC}">
                <c16:uniqueId val="{00000004-7D83-4E70-8A83-1512A183EAA9}"/>
              </c:ext>
            </c:extLst>
          </c:dPt>
          <c:dPt>
            <c:idx val="1"/>
            <c:bubble3D val="0"/>
            <c:explosion val="4"/>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D-7D83-4E70-8A83-1512A183EAA9}"/>
              </c:ext>
            </c:extLst>
          </c:dPt>
          <c:dPt>
            <c:idx val="2"/>
            <c:bubble3D val="0"/>
            <c:spPr>
              <a:solidFill>
                <a:srgbClr val="B7194A"/>
              </a:solidFill>
              <a:ln w="25400">
                <a:solidFill>
                  <a:schemeClr val="lt1"/>
                </a:solidFill>
              </a:ln>
              <a:effectLst/>
              <a:sp3d contourW="25400">
                <a:contourClr>
                  <a:schemeClr val="lt1"/>
                </a:contourClr>
              </a:sp3d>
            </c:spPr>
            <c:extLst>
              <c:ext xmlns:c16="http://schemas.microsoft.com/office/drawing/2014/chart" uri="{C3380CC4-5D6E-409C-BE32-E72D297353CC}">
                <c16:uniqueId val="{00000001-7D83-4E70-8A83-1512A183EAA9}"/>
              </c:ext>
            </c:extLst>
          </c:dPt>
          <c:dPt>
            <c:idx val="3"/>
            <c:bubble3D val="0"/>
            <c:spPr>
              <a:solidFill>
                <a:srgbClr val="FAACBF"/>
              </a:solidFill>
              <a:ln w="25400">
                <a:solidFill>
                  <a:schemeClr val="lt1"/>
                </a:solidFill>
              </a:ln>
              <a:effectLst/>
              <a:sp3d contourW="25400">
                <a:contourClr>
                  <a:schemeClr val="lt1"/>
                </a:contourClr>
              </a:sp3d>
            </c:spPr>
            <c:extLst>
              <c:ext xmlns:c16="http://schemas.microsoft.com/office/drawing/2014/chart" uri="{C3380CC4-5D6E-409C-BE32-E72D297353CC}">
                <c16:uniqueId val="{0000000C-7D83-4E70-8A83-1512A183EAA9}"/>
              </c:ext>
            </c:extLst>
          </c:dPt>
          <c:dPt>
            <c:idx val="4"/>
            <c:bubble3D val="0"/>
            <c:spPr>
              <a:solidFill>
                <a:srgbClr val="FFD5D5"/>
              </a:solidFill>
              <a:ln w="25400">
                <a:solidFill>
                  <a:schemeClr val="lt1"/>
                </a:solidFill>
              </a:ln>
              <a:effectLst/>
              <a:sp3d contourW="25400">
                <a:contourClr>
                  <a:schemeClr val="lt1"/>
                </a:contourClr>
              </a:sp3d>
            </c:spPr>
            <c:extLst>
              <c:ext xmlns:c16="http://schemas.microsoft.com/office/drawing/2014/chart" uri="{C3380CC4-5D6E-409C-BE32-E72D297353CC}">
                <c16:uniqueId val="{00000005-7D83-4E70-8A83-1512A183EAA9}"/>
              </c:ext>
            </c:extLst>
          </c:dPt>
          <c:dPt>
            <c:idx val="5"/>
            <c:bubble3D val="0"/>
            <c:spPr>
              <a:solidFill>
                <a:srgbClr val="E02C64"/>
              </a:solidFill>
              <a:ln w="25400">
                <a:solidFill>
                  <a:schemeClr val="lt1"/>
                </a:solidFill>
              </a:ln>
              <a:effectLst/>
              <a:sp3d contourW="25400">
                <a:contourClr>
                  <a:schemeClr val="lt1"/>
                </a:contourClr>
              </a:sp3d>
            </c:spPr>
            <c:extLst>
              <c:ext xmlns:c16="http://schemas.microsoft.com/office/drawing/2014/chart" uri="{C3380CC4-5D6E-409C-BE32-E72D297353CC}">
                <c16:uniqueId val="{00000008-7D83-4E70-8A83-1512A183EAA9}"/>
              </c:ext>
            </c:extLst>
          </c:dPt>
          <c:dLbls>
            <c:dLbl>
              <c:idx val="2"/>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Narrow" panose="020B0606020202030204" pitchFamily="34" charset="0"/>
                      <a:ea typeface="+mn-ea"/>
                      <a:cs typeface="+mn-cs"/>
                    </a:defRPr>
                  </a:pPr>
                  <a:endParaRPr lang="sk-SK"/>
                </a:p>
              </c:txPr>
              <c:dLblPos val="bestFit"/>
              <c:showLegendKey val="0"/>
              <c:showVal val="1"/>
              <c:showCatName val="1"/>
              <c:showSerName val="0"/>
              <c:showPercent val="0"/>
              <c:showBubbleSize val="0"/>
              <c:extLst>
                <c:ext xmlns:c16="http://schemas.microsoft.com/office/drawing/2014/chart" uri="{C3380CC4-5D6E-409C-BE32-E72D297353CC}">
                  <c16:uniqueId val="{00000001-7D83-4E70-8A83-1512A183EAA9}"/>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'K3.4.7 a 8 Soc.služby a dotácie'!$D$352:$D$357</c:f>
              <c:strCache>
                <c:ptCount val="6"/>
                <c:pt idx="0">
                  <c:v>Z rozpočtovej kapitoly MPSVR</c:v>
                </c:pt>
                <c:pt idx="1">
                  <c:v>Z rozpočtu VÚC</c:v>
                </c:pt>
                <c:pt idx="2">
                  <c:v>Z rozpočtu obcí</c:v>
                </c:pt>
                <c:pt idx="3">
                  <c:v>Zo zdrojov EÚ</c:v>
                </c:pt>
                <c:pt idx="4">
                  <c:v>Ďalšie príjmy</c:v>
                </c:pt>
                <c:pt idx="5">
                  <c:v>Z úhrad</c:v>
                </c:pt>
              </c:strCache>
            </c:strRef>
          </c:cat>
          <c:val>
            <c:numRef>
              <c:f>'K3.4.7 a 8 Soc.služby a dotácie'!$E$352:$E$357</c:f>
              <c:numCache>
                <c:formatCode>0%</c:formatCode>
                <c:ptCount val="6"/>
                <c:pt idx="0">
                  <c:v>0.13960384121490568</c:v>
                </c:pt>
                <c:pt idx="1">
                  <c:v>2.2298733275823317E-4</c:v>
                </c:pt>
                <c:pt idx="2">
                  <c:v>0.44032835657778163</c:v>
                </c:pt>
                <c:pt idx="3">
                  <c:v>0.17838881860375022</c:v>
                </c:pt>
                <c:pt idx="4">
                  <c:v>6.3696601106667361E-2</c:v>
                </c:pt>
                <c:pt idx="5">
                  <c:v>0.18711230880276669</c:v>
                </c:pt>
              </c:numCache>
            </c:numRef>
          </c:val>
          <c:extLst>
            <c:ext xmlns:c16="http://schemas.microsoft.com/office/drawing/2014/chart" uri="{C3380CC4-5D6E-409C-BE32-E72D297353CC}">
              <c16:uniqueId val="{00000000-7D83-4E70-8A83-1512A183EAA9}"/>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manualLayout>
          <c:xMode val="edge"/>
          <c:yMode val="edge"/>
          <c:x val="4.7354549431321086E-2"/>
          <c:y val="0.75404928550597838"/>
          <c:w val="0.95264545056867889"/>
          <c:h val="0.218172936716243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'K3.4.7 a 8 Soc.služby a dotácie'!$F$351</c:f>
              <c:strCache>
                <c:ptCount val="1"/>
                <c:pt idx="0">
                  <c:v>verejný</c:v>
                </c:pt>
              </c:strCache>
            </c:strRef>
          </c:tx>
          <c:spPr>
            <a:solidFill>
              <a:srgbClr val="FAAC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dotácie'!$D$352:$D$357</c:f>
              <c:strCache>
                <c:ptCount val="6"/>
                <c:pt idx="0">
                  <c:v>Z rozpočtovej kapitoly MPSVR</c:v>
                </c:pt>
                <c:pt idx="1">
                  <c:v>Z rozpočtu VÚC</c:v>
                </c:pt>
                <c:pt idx="2">
                  <c:v>Z rozpočtu obcí</c:v>
                </c:pt>
                <c:pt idx="3">
                  <c:v>Zo zdrojov EÚ</c:v>
                </c:pt>
                <c:pt idx="4">
                  <c:v>Ďalšie príjmy</c:v>
                </c:pt>
                <c:pt idx="5">
                  <c:v>Z úhrad</c:v>
                </c:pt>
              </c:strCache>
            </c:strRef>
          </c:cat>
          <c:val>
            <c:numRef>
              <c:f>'K3.4.7 a 8 Soc.služby a dotácie'!$F$352:$F$357</c:f>
              <c:numCache>
                <c:formatCode>0.0%</c:formatCode>
                <c:ptCount val="6"/>
                <c:pt idx="0">
                  <c:v>0.13490671656142039</c:v>
                </c:pt>
                <c:pt idx="1">
                  <c:v>3.0761542221539515E-4</c:v>
                </c:pt>
                <c:pt idx="2">
                  <c:v>0.47504797677068838</c:v>
                </c:pt>
                <c:pt idx="3">
                  <c:v>0.18696276564376049</c:v>
                </c:pt>
                <c:pt idx="4">
                  <c:v>4.6882343219745382E-2</c:v>
                </c:pt>
                <c:pt idx="5">
                  <c:v>0.16498843732437751</c:v>
                </c:pt>
              </c:numCache>
            </c:numRef>
          </c:val>
          <c:extLst>
            <c:ext xmlns:c16="http://schemas.microsoft.com/office/drawing/2014/chart" uri="{C3380CC4-5D6E-409C-BE32-E72D297353CC}">
              <c16:uniqueId val="{00000000-83CB-4F0A-874B-265684B4C0F8}"/>
            </c:ext>
          </c:extLst>
        </c:ser>
        <c:ser>
          <c:idx val="1"/>
          <c:order val="1"/>
          <c:tx>
            <c:strRef>
              <c:f>'K3.4.7 a 8 Soc.služby a dotácie'!$G$351</c:f>
              <c:strCache>
                <c:ptCount val="1"/>
                <c:pt idx="0">
                  <c:v>neverejný</c:v>
                </c:pt>
              </c:strCache>
            </c:strRef>
          </c:tx>
          <c:spPr>
            <a:solidFill>
              <a:srgbClr val="B7194A"/>
            </a:solidFill>
            <a:ln>
              <a:noFill/>
            </a:ln>
            <a:effectLst/>
          </c:spPr>
          <c:invertIfNegative val="0"/>
          <c:dLbls>
            <c:dLbl>
              <c:idx val="0"/>
              <c:layout>
                <c:manualLayout>
                  <c:x val="5.57588460640939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CB-4F0A-874B-265684B4C0F8}"/>
                </c:ext>
              </c:extLst>
            </c:dLbl>
            <c:dLbl>
              <c:idx val="1"/>
              <c:tx>
                <c:rich>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Arial Narrow" panose="020B0606020202030204" pitchFamily="34" charset="0"/>
                        <a:ea typeface="+mn-ea"/>
                        <a:cs typeface="+mn-cs"/>
                      </a:defRPr>
                    </a:pPr>
                    <a:fld id="{2DE21A04-6F59-4781-8113-114B4983C379}" type="VALUE">
                      <a:rPr lang="en-US">
                        <a:solidFill>
                          <a:sysClr val="windowText" lastClr="000000"/>
                        </a:solidFill>
                      </a:rPr>
                      <a:pPr>
                        <a:defRPr sz="900" b="1" i="0" u="none" strike="noStrike" kern="1200" baseline="0">
                          <a:solidFill>
                            <a:schemeClr val="bg1"/>
                          </a:solidFill>
                          <a:latin typeface="Arial Narrow" panose="020B0606020202030204" pitchFamily="34" charset="0"/>
                          <a:ea typeface="+mn-ea"/>
                          <a:cs typeface="+mn-cs"/>
                        </a:defRPr>
                      </a:pPr>
                      <a:t>[HODNOTA]</a:t>
                    </a:fld>
                    <a:endParaRPr lang="sk-SK"/>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2-83CB-4F0A-874B-265684B4C0F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'K3.4.7 a 8 Soc.služby a dotácie'!$D$352:$D$357</c:f>
              <c:strCache>
                <c:ptCount val="6"/>
                <c:pt idx="0">
                  <c:v>Z rozpočtovej kapitoly MPSVR</c:v>
                </c:pt>
                <c:pt idx="1">
                  <c:v>Z rozpočtu VÚC</c:v>
                </c:pt>
                <c:pt idx="2">
                  <c:v>Z rozpočtu obcí</c:v>
                </c:pt>
                <c:pt idx="3">
                  <c:v>Zo zdrojov EÚ</c:v>
                </c:pt>
                <c:pt idx="4">
                  <c:v>Ďalšie príjmy</c:v>
                </c:pt>
                <c:pt idx="5">
                  <c:v>Z úhrad</c:v>
                </c:pt>
              </c:strCache>
            </c:strRef>
          </c:cat>
          <c:val>
            <c:numRef>
              <c:f>'K3.4.7 a 8 Soc.služby a dotácie'!$G$352:$G$357</c:f>
              <c:numCache>
                <c:formatCode>0.0%</c:formatCode>
                <c:ptCount val="6"/>
                <c:pt idx="0">
                  <c:v>0.1519803382483618</c:v>
                </c:pt>
                <c:pt idx="1">
                  <c:v>0</c:v>
                </c:pt>
                <c:pt idx="2">
                  <c:v>0.34884530939030933</c:v>
                </c:pt>
                <c:pt idx="3">
                  <c:v>0.15579730795754071</c:v>
                </c:pt>
                <c:pt idx="4">
                  <c:v>0.10800076699306045</c:v>
                </c:pt>
                <c:pt idx="5">
                  <c:v>0.24540676305098144</c:v>
                </c:pt>
              </c:numCache>
            </c:numRef>
          </c:val>
          <c:extLst>
            <c:ext xmlns:c16="http://schemas.microsoft.com/office/drawing/2014/chart" uri="{C3380CC4-5D6E-409C-BE32-E72D297353CC}">
              <c16:uniqueId val="{00000001-83CB-4F0A-874B-265684B4C0F8}"/>
            </c:ext>
          </c:extLst>
        </c:ser>
        <c:dLbls>
          <c:dLblPos val="ctr"/>
          <c:showLegendKey val="0"/>
          <c:showVal val="1"/>
          <c:showCatName val="0"/>
          <c:showSerName val="0"/>
          <c:showPercent val="0"/>
          <c:showBubbleSize val="0"/>
        </c:dLbls>
        <c:gapWidth val="62"/>
        <c:overlap val="100"/>
        <c:axId val="566077488"/>
        <c:axId val="566079784"/>
      </c:barChart>
      <c:catAx>
        <c:axId val="566077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566079784"/>
        <c:crosses val="autoZero"/>
        <c:auto val="1"/>
        <c:lblAlgn val="ctr"/>
        <c:lblOffset val="100"/>
        <c:noMultiLvlLbl val="0"/>
      </c:catAx>
      <c:valAx>
        <c:axId val="5660797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56607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180"/>
      <c:depthPercent val="100"/>
      <c:rAngAx val="0"/>
      <c:perspective val="1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4136544034508E-2"/>
          <c:y val="5.2365550437314307E-2"/>
          <c:w val="0.90825220308946475"/>
          <c:h val="0.70529605211466573"/>
        </c:manualLayout>
      </c:layout>
      <c:pie3DChart>
        <c:varyColors val="1"/>
        <c:ser>
          <c:idx val="0"/>
          <c:order val="0"/>
          <c:tx>
            <c:strRef>
              <c:f>'K3.4.7 a 8 Soc.služby a dotácie'!$D$374:$D$378</c:f>
              <c:strCache>
                <c:ptCount val="5"/>
                <c:pt idx="0">
                  <c:v>    Energie, voda, komunikácie a prenájom</c:v>
                </c:pt>
                <c:pt idx="1">
                  <c:v>    Údržba, opravy, cestovné a dopravné náklady</c:v>
                </c:pt>
                <c:pt idx="2">
                  <c:v>    Materiálové výdavky</c:v>
                </c:pt>
                <c:pt idx="3">
                  <c:v>    Služby</c:v>
                </c:pt>
                <c:pt idx="4">
                  <c:v>Mzdové náklady a dohody</c:v>
                </c:pt>
              </c:strCache>
            </c:strRef>
          </c:tx>
          <c:dPt>
            <c:idx val="0"/>
            <c:bubble3D val="0"/>
            <c:spPr>
              <a:solidFill>
                <a:srgbClr val="D1D1D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236-4B7C-88AD-5D6D0D963EF2}"/>
              </c:ext>
            </c:extLst>
          </c:dPt>
          <c:dPt>
            <c:idx val="1"/>
            <c:bubble3D val="0"/>
            <c:spPr>
              <a:solidFill>
                <a:srgbClr val="B7194A"/>
              </a:solidFill>
              <a:ln w="25400">
                <a:solidFill>
                  <a:schemeClr val="lt1"/>
                </a:solidFill>
              </a:ln>
              <a:effectLst/>
              <a:sp3d contourW="25400">
                <a:contourClr>
                  <a:schemeClr val="lt1"/>
                </a:contourClr>
              </a:sp3d>
            </c:spPr>
            <c:extLst>
              <c:ext xmlns:c16="http://schemas.microsoft.com/office/drawing/2014/chart" uri="{C3380CC4-5D6E-409C-BE32-E72D297353CC}">
                <c16:uniqueId val="{00000003-F236-4B7C-88AD-5D6D0D963EF2}"/>
              </c:ext>
            </c:extLst>
          </c:dPt>
          <c:dPt>
            <c:idx val="2"/>
            <c:bubble3D val="0"/>
            <c:spPr>
              <a:solidFill>
                <a:srgbClr val="FAACBF"/>
              </a:solidFill>
              <a:ln w="25400">
                <a:solidFill>
                  <a:schemeClr val="lt1"/>
                </a:solidFill>
              </a:ln>
              <a:effectLst/>
              <a:sp3d contourW="25400">
                <a:contourClr>
                  <a:schemeClr val="lt1"/>
                </a:contourClr>
              </a:sp3d>
            </c:spPr>
            <c:extLst>
              <c:ext xmlns:c16="http://schemas.microsoft.com/office/drawing/2014/chart" uri="{C3380CC4-5D6E-409C-BE32-E72D297353CC}">
                <c16:uniqueId val="{00000005-F236-4B7C-88AD-5D6D0D963EF2}"/>
              </c:ext>
            </c:extLst>
          </c:dPt>
          <c:dPt>
            <c:idx val="3"/>
            <c:bubble3D val="0"/>
            <c:spPr>
              <a:solidFill>
                <a:schemeClr val="bg1">
                  <a:lumMod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F236-4B7C-88AD-5D6D0D963EF2}"/>
              </c:ext>
            </c:extLst>
          </c:dPt>
          <c:dPt>
            <c:idx val="4"/>
            <c:bubble3D val="0"/>
            <c:spPr>
              <a:solidFill>
                <a:srgbClr val="E85E89"/>
              </a:solidFill>
              <a:ln w="25400">
                <a:solidFill>
                  <a:schemeClr val="lt1"/>
                </a:solidFill>
              </a:ln>
              <a:effectLst/>
              <a:sp3d contourW="25400">
                <a:contourClr>
                  <a:schemeClr val="lt1"/>
                </a:contourClr>
              </a:sp3d>
            </c:spPr>
            <c:extLst>
              <c:ext xmlns:c16="http://schemas.microsoft.com/office/drawing/2014/chart" uri="{C3380CC4-5D6E-409C-BE32-E72D297353CC}">
                <c16:uniqueId val="{00000009-F236-4B7C-88AD-5D6D0D963EF2}"/>
              </c:ext>
            </c:extLst>
          </c:dPt>
          <c:dLbls>
            <c:dLbl>
              <c:idx val="0"/>
              <c:layout>
                <c:manualLayout>
                  <c:x val="0.38338548788190946"/>
                  <c:y val="-8.5875189450486694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3131197929321715"/>
                      <c:h val="0.18881758512334804"/>
                    </c:manualLayout>
                  </c15:layout>
                </c:ext>
                <c:ext xmlns:c16="http://schemas.microsoft.com/office/drawing/2014/chart" uri="{C3380CC4-5D6E-409C-BE32-E72D297353CC}">
                  <c16:uniqueId val="{00000001-F236-4B7C-88AD-5D6D0D963EF2}"/>
                </c:ext>
              </c:extLst>
            </c:dLbl>
            <c:dLbl>
              <c:idx val="1"/>
              <c:layout>
                <c:manualLayout>
                  <c:x val="3.4446218010168249E-2"/>
                  <c:y val="6.1307450843119012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2322139978816657"/>
                      <c:h val="0.1682580417227274"/>
                    </c:manualLayout>
                  </c15:layout>
                </c:ext>
                <c:ext xmlns:c16="http://schemas.microsoft.com/office/drawing/2014/chart" uri="{C3380CC4-5D6E-409C-BE32-E72D297353CC}">
                  <c16:uniqueId val="{00000003-F236-4B7C-88AD-5D6D0D963EF2}"/>
                </c:ext>
              </c:extLst>
            </c:dLbl>
            <c:dLbl>
              <c:idx val="2"/>
              <c:layout>
                <c:manualLayout>
                  <c:x val="-0.24726017473493753"/>
                  <c:y val="6.904965621205233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6-4B7C-88AD-5D6D0D963EF2}"/>
                </c:ext>
              </c:extLst>
            </c:dLbl>
            <c:dLbl>
              <c:idx val="3"/>
              <c:layout>
                <c:manualLayout>
                  <c:x val="-0.2346398843029352"/>
                  <c:y val="-6.269002622097688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6-4B7C-88AD-5D6D0D963EF2}"/>
                </c:ext>
              </c:extLst>
            </c:dLbl>
            <c:dLbl>
              <c:idx val="4"/>
              <c:layout>
                <c:manualLayout>
                  <c:x val="-0.21051599591210249"/>
                  <c:y val="0.11096772690302574"/>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30950211394002902"/>
                      <c:h val="0.16051610728763258"/>
                    </c:manualLayout>
                  </c15:layout>
                </c:ext>
                <c:ext xmlns:c16="http://schemas.microsoft.com/office/drawing/2014/chart" uri="{C3380CC4-5D6E-409C-BE32-E72D297353CC}">
                  <c16:uniqueId val="{00000009-F236-4B7C-88AD-5D6D0D963EF2}"/>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'K3.4.7 a 8 Soc.služby a dotácie'!$D$374:$D$378</c:f>
              <c:strCache>
                <c:ptCount val="5"/>
                <c:pt idx="0">
                  <c:v>    Energie, voda, komunikácie a prenájom</c:v>
                </c:pt>
                <c:pt idx="1">
                  <c:v>    Údržba, opravy, cestovné a dopravné náklady</c:v>
                </c:pt>
                <c:pt idx="2">
                  <c:v>    Materiálové výdavky</c:v>
                </c:pt>
                <c:pt idx="3">
                  <c:v>    Služby</c:v>
                </c:pt>
                <c:pt idx="4">
                  <c:v>Mzdové náklady a dohody</c:v>
                </c:pt>
              </c:strCache>
            </c:strRef>
          </c:cat>
          <c:val>
            <c:numRef>
              <c:f>'K3.4.7 a 8 Soc.služby a dotácie'!$E$374:$E$378</c:f>
              <c:numCache>
                <c:formatCode>#,##0</c:formatCode>
                <c:ptCount val="5"/>
                <c:pt idx="0">
                  <c:v>365474</c:v>
                </c:pt>
                <c:pt idx="1">
                  <c:v>312317</c:v>
                </c:pt>
                <c:pt idx="2">
                  <c:v>495466</c:v>
                </c:pt>
                <c:pt idx="3">
                  <c:v>3607962</c:v>
                </c:pt>
                <c:pt idx="4">
                  <c:v>65125644</c:v>
                </c:pt>
              </c:numCache>
            </c:numRef>
          </c:val>
          <c:extLst>
            <c:ext xmlns:c16="http://schemas.microsoft.com/office/drawing/2014/chart" uri="{C3380CC4-5D6E-409C-BE32-E72D297353CC}">
              <c16:uniqueId val="{0000000C-F236-4B7C-88AD-5D6D0D963EF2}"/>
            </c:ext>
          </c:extLst>
        </c:ser>
        <c:dLbls>
          <c:dLblPos val="bestFit"/>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sk-SK"/>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499625997268527E-2"/>
          <c:y val="6.2059238363892807E-2"/>
          <c:w val="0.89125527812439864"/>
          <c:h val="0.66093310973645858"/>
        </c:manualLayout>
      </c:layout>
      <c:barChart>
        <c:barDir val="col"/>
        <c:grouping val="percentStacked"/>
        <c:varyColors val="0"/>
        <c:ser>
          <c:idx val="0"/>
          <c:order val="0"/>
          <c:tx>
            <c:strRef>
              <c:f>'K3.4.9 ESSPROS príjmy'!$N$3</c:f>
              <c:strCache>
                <c:ptCount val="1"/>
                <c:pt idx="0">
                  <c:v>Sociálne príspevky zamestnávateľov</c:v>
                </c:pt>
              </c:strCache>
            </c:strRef>
          </c:tx>
          <c:spPr>
            <a:solidFill>
              <a:srgbClr val="B7194B"/>
            </a:solidFill>
            <a:ln>
              <a:solidFill>
                <a:srgbClr val="B7194B"/>
              </a:solidFill>
            </a:ln>
          </c:spPr>
          <c:invertIfNegative val="0"/>
          <c:dPt>
            <c:idx val="25"/>
            <c:invertIfNegative val="0"/>
            <c:bubble3D val="0"/>
            <c:extLst>
              <c:ext xmlns:c16="http://schemas.microsoft.com/office/drawing/2014/chart" uri="{C3380CC4-5D6E-409C-BE32-E72D297353CC}">
                <c16:uniqueId val="{00000000-5507-4FC1-B849-C2A59C4AAADA}"/>
              </c:ext>
            </c:extLst>
          </c:dPt>
          <c:cat>
            <c:strRef>
              <c:f>'K3.4.9 ESSPROS príjmy'!$M$4:$M$32</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'K3.4.9 ESSPROS príjmy'!$N$4:$N$32</c:f>
              <c:numCache>
                <c:formatCode>#\ ##0.0</c:formatCode>
                <c:ptCount val="29"/>
                <c:pt idx="0" formatCode="#,##0.00">
                  <c:v>33.799999999999997</c:v>
                </c:pt>
                <c:pt idx="1">
                  <c:v>35.6</c:v>
                </c:pt>
                <c:pt idx="2">
                  <c:v>34.200000000000003</c:v>
                </c:pt>
                <c:pt idx="3">
                  <c:v>50.7</c:v>
                </c:pt>
                <c:pt idx="4">
                  <c:v>11.7</c:v>
                </c:pt>
                <c:pt idx="5">
                  <c:v>34.6</c:v>
                </c:pt>
                <c:pt idx="6" formatCode="General">
                  <c:v>70</c:v>
                </c:pt>
                <c:pt idx="7">
                  <c:v>24.2</c:v>
                </c:pt>
                <c:pt idx="8">
                  <c:v>23.5</c:v>
                </c:pt>
                <c:pt idx="9">
                  <c:v>41.1</c:v>
                </c:pt>
                <c:pt idx="10">
                  <c:v>36.5</c:v>
                </c:pt>
                <c:pt idx="11">
                  <c:v>25.8</c:v>
                </c:pt>
                <c:pt idx="12">
                  <c:v>31.8</c:v>
                </c:pt>
                <c:pt idx="13">
                  <c:v>29.1</c:v>
                </c:pt>
                <c:pt idx="14">
                  <c:v>39.299999999999997</c:v>
                </c:pt>
                <c:pt idx="15">
                  <c:v>14.2</c:v>
                </c:pt>
                <c:pt idx="16">
                  <c:v>24.9</c:v>
                </c:pt>
                <c:pt idx="17">
                  <c:v>32.299999999999997</c:v>
                </c:pt>
                <c:pt idx="18">
                  <c:v>18.3</c:v>
                </c:pt>
                <c:pt idx="19">
                  <c:v>28.9</c:v>
                </c:pt>
                <c:pt idx="20">
                  <c:v>34</c:v>
                </c:pt>
                <c:pt idx="21">
                  <c:v>38.5</c:v>
                </c:pt>
                <c:pt idx="22">
                  <c:v>29.4</c:v>
                </c:pt>
                <c:pt idx="23">
                  <c:v>8.9</c:v>
                </c:pt>
                <c:pt idx="24">
                  <c:v>25.1</c:v>
                </c:pt>
                <c:pt idx="25">
                  <c:v>50.9</c:v>
                </c:pt>
                <c:pt idx="26">
                  <c:v>29</c:v>
                </c:pt>
                <c:pt idx="27">
                  <c:v>37</c:v>
                </c:pt>
              </c:numCache>
            </c:numRef>
          </c:val>
          <c:extLst>
            <c:ext xmlns:c16="http://schemas.microsoft.com/office/drawing/2014/chart" uri="{C3380CC4-5D6E-409C-BE32-E72D297353CC}">
              <c16:uniqueId val="{00000001-5507-4FC1-B849-C2A59C4AAADA}"/>
            </c:ext>
          </c:extLst>
        </c:ser>
        <c:ser>
          <c:idx val="1"/>
          <c:order val="1"/>
          <c:tx>
            <c:strRef>
              <c:f>'K3.4.9 ESSPROS príjmy'!$O$3</c:f>
              <c:strCache>
                <c:ptCount val="1"/>
                <c:pt idx="0">
                  <c:v>Sociálne príspevky chránených osôb</c:v>
                </c:pt>
              </c:strCache>
            </c:strRef>
          </c:tx>
          <c:spPr>
            <a:solidFill>
              <a:srgbClr val="E02C64"/>
            </a:solidFill>
            <a:ln>
              <a:solidFill>
                <a:srgbClr val="E02C64"/>
              </a:solidFill>
            </a:ln>
          </c:spPr>
          <c:invertIfNegative val="0"/>
          <c:dPt>
            <c:idx val="25"/>
            <c:invertIfNegative val="0"/>
            <c:bubble3D val="0"/>
            <c:spPr>
              <a:pattFill prst="pct90">
                <a:fgClr>
                  <a:srgbClr val="E02C64"/>
                </a:fgClr>
                <a:bgClr>
                  <a:schemeClr val="bg1"/>
                </a:bgClr>
              </a:pattFill>
              <a:ln>
                <a:solidFill>
                  <a:srgbClr val="E02C64"/>
                </a:solidFill>
              </a:ln>
            </c:spPr>
            <c:extLst>
              <c:ext xmlns:c16="http://schemas.microsoft.com/office/drawing/2014/chart" uri="{C3380CC4-5D6E-409C-BE32-E72D297353CC}">
                <c16:uniqueId val="{00000003-5507-4FC1-B849-C2A59C4AAADA}"/>
              </c:ext>
            </c:extLst>
          </c:dPt>
          <c:cat>
            <c:strRef>
              <c:f>'K3.4.9 ESSPROS príjmy'!$M$4:$M$32</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'K3.4.9 ESSPROS príjmy'!$O$4:$O$32</c:f>
              <c:numCache>
                <c:formatCode>#\ ##0.0</c:formatCode>
                <c:ptCount val="29"/>
                <c:pt idx="0" formatCode="#,##0.00">
                  <c:v>20.6</c:v>
                </c:pt>
                <c:pt idx="1">
                  <c:v>18.399999999999999</c:v>
                </c:pt>
                <c:pt idx="2">
                  <c:v>21.4</c:v>
                </c:pt>
                <c:pt idx="3">
                  <c:v>21.2</c:v>
                </c:pt>
                <c:pt idx="4">
                  <c:v>8.6999999999999993</c:v>
                </c:pt>
                <c:pt idx="5">
                  <c:v>29.6</c:v>
                </c:pt>
                <c:pt idx="6">
                  <c:v>2.2000000000000002</c:v>
                </c:pt>
                <c:pt idx="7">
                  <c:v>12.1</c:v>
                </c:pt>
                <c:pt idx="8">
                  <c:v>22.1</c:v>
                </c:pt>
                <c:pt idx="9">
                  <c:v>11</c:v>
                </c:pt>
                <c:pt idx="10">
                  <c:v>15.9</c:v>
                </c:pt>
                <c:pt idx="11">
                  <c:v>29.7</c:v>
                </c:pt>
                <c:pt idx="12">
                  <c:v>13.7</c:v>
                </c:pt>
                <c:pt idx="13">
                  <c:v>25.2</c:v>
                </c:pt>
                <c:pt idx="14">
                  <c:v>16.3</c:v>
                </c:pt>
                <c:pt idx="15">
                  <c:v>36.799999999999997</c:v>
                </c:pt>
                <c:pt idx="16">
                  <c:v>23.6</c:v>
                </c:pt>
                <c:pt idx="17">
                  <c:v>32.5</c:v>
                </c:pt>
                <c:pt idx="18">
                  <c:v>7.2</c:v>
                </c:pt>
                <c:pt idx="19">
                  <c:v>27.5</c:v>
                </c:pt>
                <c:pt idx="20">
                  <c:v>25.8</c:v>
                </c:pt>
                <c:pt idx="21">
                  <c:v>19.600000000000001</c:v>
                </c:pt>
                <c:pt idx="22">
                  <c:v>15.3</c:v>
                </c:pt>
                <c:pt idx="23">
                  <c:v>66.3</c:v>
                </c:pt>
                <c:pt idx="24">
                  <c:v>36.4</c:v>
                </c:pt>
                <c:pt idx="25">
                  <c:v>23.3</c:v>
                </c:pt>
                <c:pt idx="26">
                  <c:v>15.2</c:v>
                </c:pt>
                <c:pt idx="27">
                  <c:v>9.1</c:v>
                </c:pt>
              </c:numCache>
            </c:numRef>
          </c:val>
          <c:extLst>
            <c:ext xmlns:c16="http://schemas.microsoft.com/office/drawing/2014/chart" uri="{C3380CC4-5D6E-409C-BE32-E72D297353CC}">
              <c16:uniqueId val="{00000004-5507-4FC1-B849-C2A59C4AAADA}"/>
            </c:ext>
          </c:extLst>
        </c:ser>
        <c:ser>
          <c:idx val="2"/>
          <c:order val="2"/>
          <c:tx>
            <c:strRef>
              <c:f>'K3.4.9 ESSPROS príjmy'!$P$3</c:f>
              <c:strCache>
                <c:ptCount val="1"/>
                <c:pt idx="0">
                  <c:v>Verejná správa</c:v>
                </c:pt>
              </c:strCache>
            </c:strRef>
          </c:tx>
          <c:spPr>
            <a:solidFill>
              <a:schemeClr val="bg1">
                <a:lumMod val="85000"/>
              </a:schemeClr>
            </a:solidFill>
            <a:ln>
              <a:solidFill>
                <a:schemeClr val="bg1">
                  <a:lumMod val="50000"/>
                </a:schemeClr>
              </a:solidFill>
            </a:ln>
          </c:spPr>
          <c:invertIfNegative val="0"/>
          <c:dPt>
            <c:idx val="25"/>
            <c:invertIfNegative val="0"/>
            <c:bubble3D val="0"/>
            <c:spPr>
              <a:pattFill prst="pct40">
                <a:fgClr>
                  <a:schemeClr val="bg1">
                    <a:lumMod val="85000"/>
                  </a:schemeClr>
                </a:fgClr>
                <a:bgClr>
                  <a:schemeClr val="bg1"/>
                </a:bgClr>
              </a:pattFill>
              <a:ln>
                <a:solidFill>
                  <a:schemeClr val="bg1">
                    <a:lumMod val="50000"/>
                  </a:schemeClr>
                </a:solidFill>
              </a:ln>
            </c:spPr>
            <c:extLst>
              <c:ext xmlns:c16="http://schemas.microsoft.com/office/drawing/2014/chart" uri="{C3380CC4-5D6E-409C-BE32-E72D297353CC}">
                <c16:uniqueId val="{00000006-5507-4FC1-B849-C2A59C4AAADA}"/>
              </c:ext>
            </c:extLst>
          </c:dPt>
          <c:cat>
            <c:strRef>
              <c:f>'K3.4.9 ESSPROS príjmy'!$M$4:$M$32</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'K3.4.9 ESSPROS príjmy'!$P$4:$P$32</c:f>
              <c:numCache>
                <c:formatCode>#\ ##0.0</c:formatCode>
                <c:ptCount val="29"/>
                <c:pt idx="0" formatCode="#,##0.00">
                  <c:v>42.6</c:v>
                </c:pt>
                <c:pt idx="1">
                  <c:v>44</c:v>
                </c:pt>
                <c:pt idx="2">
                  <c:v>42.9</c:v>
                </c:pt>
                <c:pt idx="3">
                  <c:v>26.3</c:v>
                </c:pt>
                <c:pt idx="4" formatCode="General">
                  <c:v>78</c:v>
                </c:pt>
                <c:pt idx="5">
                  <c:v>34.299999999999997</c:v>
                </c:pt>
                <c:pt idx="6">
                  <c:v>27.6</c:v>
                </c:pt>
                <c:pt idx="7">
                  <c:v>62.4</c:v>
                </c:pt>
                <c:pt idx="8">
                  <c:v>49</c:v>
                </c:pt>
                <c:pt idx="9">
                  <c:v>46.4</c:v>
                </c:pt>
                <c:pt idx="10">
                  <c:v>45</c:v>
                </c:pt>
                <c:pt idx="11">
                  <c:v>40.200000000000003</c:v>
                </c:pt>
                <c:pt idx="12">
                  <c:v>53</c:v>
                </c:pt>
                <c:pt idx="13">
                  <c:v>41.6</c:v>
                </c:pt>
                <c:pt idx="14">
                  <c:v>44.1</c:v>
                </c:pt>
                <c:pt idx="15">
                  <c:v>47.5</c:v>
                </c:pt>
                <c:pt idx="16">
                  <c:v>48.6</c:v>
                </c:pt>
                <c:pt idx="17">
                  <c:v>34.700000000000003</c:v>
                </c:pt>
                <c:pt idx="18">
                  <c:v>57.1</c:v>
                </c:pt>
                <c:pt idx="19">
                  <c:v>30.7</c:v>
                </c:pt>
                <c:pt idx="20">
                  <c:v>39</c:v>
                </c:pt>
                <c:pt idx="21">
                  <c:v>29.3</c:v>
                </c:pt>
                <c:pt idx="22">
                  <c:v>48.3</c:v>
                </c:pt>
                <c:pt idx="23">
                  <c:v>24.2</c:v>
                </c:pt>
                <c:pt idx="24">
                  <c:v>36.9</c:v>
                </c:pt>
                <c:pt idx="25">
                  <c:v>22.8</c:v>
                </c:pt>
                <c:pt idx="26">
                  <c:v>51.2</c:v>
                </c:pt>
                <c:pt idx="27">
                  <c:v>52.3</c:v>
                </c:pt>
              </c:numCache>
            </c:numRef>
          </c:val>
          <c:extLst>
            <c:ext xmlns:c16="http://schemas.microsoft.com/office/drawing/2014/chart" uri="{C3380CC4-5D6E-409C-BE32-E72D297353CC}">
              <c16:uniqueId val="{00000007-5507-4FC1-B849-C2A59C4AAADA}"/>
            </c:ext>
          </c:extLst>
        </c:ser>
        <c:ser>
          <c:idx val="3"/>
          <c:order val="3"/>
          <c:tx>
            <c:strRef>
              <c:f>'K3.4.9 ESSPROS príjmy'!$Q$3</c:f>
              <c:strCache>
                <c:ptCount val="1"/>
                <c:pt idx="0">
                  <c:v>Iné príjmy</c:v>
                </c:pt>
              </c:strCache>
            </c:strRef>
          </c:tx>
          <c:spPr>
            <a:solidFill>
              <a:srgbClr val="E85E89"/>
            </a:solidFill>
            <a:ln>
              <a:solidFill>
                <a:srgbClr val="E85E89"/>
              </a:solidFill>
            </a:ln>
          </c:spPr>
          <c:invertIfNegative val="0"/>
          <c:dPt>
            <c:idx val="25"/>
            <c:invertIfNegative val="0"/>
            <c:bubble3D val="0"/>
            <c:spPr>
              <a:pattFill prst="pct40">
                <a:fgClr>
                  <a:srgbClr val="E85E89"/>
                </a:fgClr>
                <a:bgClr>
                  <a:schemeClr val="bg1"/>
                </a:bgClr>
              </a:pattFill>
              <a:ln>
                <a:solidFill>
                  <a:srgbClr val="E85E89"/>
                </a:solidFill>
              </a:ln>
            </c:spPr>
            <c:extLst>
              <c:ext xmlns:c16="http://schemas.microsoft.com/office/drawing/2014/chart" uri="{C3380CC4-5D6E-409C-BE32-E72D297353CC}">
                <c16:uniqueId val="{00000009-5507-4FC1-B849-C2A59C4AAADA}"/>
              </c:ext>
            </c:extLst>
          </c:dPt>
          <c:cat>
            <c:strRef>
              <c:f>'K3.4.9 ESSPROS príjmy'!$M$4:$M$32</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'K3.4.9 ESSPROS príjmy'!$Q$4:$Q$32</c:f>
              <c:numCache>
                <c:formatCode>#\ ##0.0</c:formatCode>
                <c:ptCount val="29"/>
                <c:pt idx="0" formatCode="#,##0.00">
                  <c:v>3.1</c:v>
                </c:pt>
                <c:pt idx="1">
                  <c:v>2.1</c:v>
                </c:pt>
                <c:pt idx="2">
                  <c:v>1.5</c:v>
                </c:pt>
                <c:pt idx="3">
                  <c:v>1.8</c:v>
                </c:pt>
                <c:pt idx="4">
                  <c:v>1.6</c:v>
                </c:pt>
                <c:pt idx="5">
                  <c:v>1.5</c:v>
                </c:pt>
                <c:pt idx="6">
                  <c:v>0.2</c:v>
                </c:pt>
                <c:pt idx="7">
                  <c:v>1.3</c:v>
                </c:pt>
                <c:pt idx="8">
                  <c:v>5.4</c:v>
                </c:pt>
                <c:pt idx="9">
                  <c:v>1.4</c:v>
                </c:pt>
                <c:pt idx="10">
                  <c:v>2.7</c:v>
                </c:pt>
                <c:pt idx="11">
                  <c:v>4.3</c:v>
                </c:pt>
                <c:pt idx="12">
                  <c:v>1.6</c:v>
                </c:pt>
                <c:pt idx="13">
                  <c:v>4.0999999999999996</c:v>
                </c:pt>
                <c:pt idx="14">
                  <c:v>0.3</c:v>
                </c:pt>
                <c:pt idx="15">
                  <c:v>1.4</c:v>
                </c:pt>
                <c:pt idx="16">
                  <c:v>2.9</c:v>
                </c:pt>
                <c:pt idx="17">
                  <c:v>0.4</c:v>
                </c:pt>
                <c:pt idx="18">
                  <c:v>17.3</c:v>
                </c:pt>
                <c:pt idx="19">
                  <c:v>12.9</c:v>
                </c:pt>
                <c:pt idx="20">
                  <c:v>1.3</c:v>
                </c:pt>
                <c:pt idx="21">
                  <c:v>12.6</c:v>
                </c:pt>
                <c:pt idx="22">
                  <c:v>6.9</c:v>
                </c:pt>
                <c:pt idx="23">
                  <c:v>0.6</c:v>
                </c:pt>
                <c:pt idx="24">
                  <c:v>1.6</c:v>
                </c:pt>
                <c:pt idx="25">
                  <c:v>3.1</c:v>
                </c:pt>
                <c:pt idx="26">
                  <c:v>4.5999999999999996</c:v>
                </c:pt>
                <c:pt idx="27">
                  <c:v>1.6</c:v>
                </c:pt>
              </c:numCache>
            </c:numRef>
          </c:val>
          <c:extLst>
            <c:ext xmlns:c16="http://schemas.microsoft.com/office/drawing/2014/chart" uri="{C3380CC4-5D6E-409C-BE32-E72D297353CC}">
              <c16:uniqueId val="{0000000A-5507-4FC1-B849-C2A59C4AAADA}"/>
            </c:ext>
          </c:extLst>
        </c:ser>
        <c:dLbls>
          <c:showLegendKey val="0"/>
          <c:showVal val="0"/>
          <c:showCatName val="0"/>
          <c:showSerName val="0"/>
          <c:showPercent val="0"/>
          <c:showBubbleSize val="0"/>
        </c:dLbls>
        <c:gapWidth val="50"/>
        <c:overlap val="100"/>
        <c:axId val="219206528"/>
        <c:axId val="219206920"/>
      </c:barChart>
      <c:catAx>
        <c:axId val="219206528"/>
        <c:scaling>
          <c:orientation val="minMax"/>
        </c:scaling>
        <c:delete val="0"/>
        <c:axPos val="b"/>
        <c:numFmt formatCode="General" sourceLinked="1"/>
        <c:majorTickMark val="out"/>
        <c:minorTickMark val="none"/>
        <c:tickLblPos val="nextTo"/>
        <c:txPr>
          <a:bodyPr rot="-5400000" vert="horz"/>
          <a:lstStyle/>
          <a:p>
            <a:pPr>
              <a:defRPr/>
            </a:pPr>
            <a:endParaRPr lang="sk-SK"/>
          </a:p>
        </c:txPr>
        <c:crossAx val="219206920"/>
        <c:crosses val="autoZero"/>
        <c:auto val="1"/>
        <c:lblAlgn val="ctr"/>
        <c:lblOffset val="100"/>
        <c:noMultiLvlLbl val="0"/>
      </c:catAx>
      <c:valAx>
        <c:axId val="219206920"/>
        <c:scaling>
          <c:orientation val="minMax"/>
        </c:scaling>
        <c:delete val="0"/>
        <c:axPos val="l"/>
        <c:majorGridlines/>
        <c:numFmt formatCode="0%" sourceLinked="1"/>
        <c:majorTickMark val="out"/>
        <c:minorTickMark val="none"/>
        <c:tickLblPos val="nextTo"/>
        <c:crossAx val="219206528"/>
        <c:crosses val="autoZero"/>
        <c:crossBetween val="between"/>
        <c:majorUnit val="0.1"/>
      </c:valAx>
    </c:plotArea>
    <c:legend>
      <c:legendPos val="b"/>
      <c:layout>
        <c:manualLayout>
          <c:xMode val="edge"/>
          <c:yMode val="edge"/>
          <c:x val="1.5756898346152757E-3"/>
          <c:y val="0.89614072708996473"/>
          <c:w val="0.99118429570339417"/>
          <c:h val="0.10385926723898582"/>
        </c:manualLayout>
      </c:layout>
      <c:overlay val="0"/>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title>
    <c:autoTitleDeleted val="0"/>
    <c:plotArea>
      <c:layout>
        <c:manualLayout>
          <c:layoutTarget val="inner"/>
          <c:xMode val="edge"/>
          <c:yMode val="edge"/>
          <c:x val="0"/>
          <c:y val="5.9661615741730671E-2"/>
          <c:w val="1"/>
          <c:h val="0.764376153813486"/>
        </c:manualLayout>
      </c:layout>
      <c:ofPieChart>
        <c:ofPieType val="pie"/>
        <c:varyColors val="1"/>
        <c:ser>
          <c:idx val="0"/>
          <c:order val="0"/>
          <c:tx>
            <c:strRef>
              <c:f>'K3.4.9 ESSPROS príjmy'!$N$37</c:f>
              <c:strCache>
                <c:ptCount val="1"/>
              </c:strCache>
            </c:strRef>
          </c:tx>
          <c:dPt>
            <c:idx val="0"/>
            <c:bubble3D val="0"/>
            <c:spPr>
              <a:solidFill>
                <a:srgbClr val="E85E89"/>
              </a:solidFill>
            </c:spPr>
            <c:extLst>
              <c:ext xmlns:c16="http://schemas.microsoft.com/office/drawing/2014/chart" uri="{C3380CC4-5D6E-409C-BE32-E72D297353CC}">
                <c16:uniqueId val="{00000001-79B2-41A1-8038-70B32F6EEE96}"/>
              </c:ext>
            </c:extLst>
          </c:dPt>
          <c:dPt>
            <c:idx val="1"/>
            <c:bubble3D val="0"/>
            <c:explosion val="6"/>
            <c:spPr>
              <a:solidFill>
                <a:srgbClr val="B7194B"/>
              </a:solidFill>
            </c:spPr>
            <c:extLst>
              <c:ext xmlns:c16="http://schemas.microsoft.com/office/drawing/2014/chart" uri="{C3380CC4-5D6E-409C-BE32-E72D297353CC}">
                <c16:uniqueId val="{00000003-79B2-41A1-8038-70B32F6EEE96}"/>
              </c:ext>
            </c:extLst>
          </c:dPt>
          <c:dPt>
            <c:idx val="2"/>
            <c:bubble3D val="0"/>
            <c:spPr>
              <a:solidFill>
                <a:sysClr val="window" lastClr="FFFFFF">
                  <a:lumMod val="85000"/>
                </a:sysClr>
              </a:solidFill>
            </c:spPr>
            <c:extLst>
              <c:ext xmlns:c16="http://schemas.microsoft.com/office/drawing/2014/chart" uri="{C3380CC4-5D6E-409C-BE32-E72D297353CC}">
                <c16:uniqueId val="{00000005-79B2-41A1-8038-70B32F6EEE96}"/>
              </c:ext>
            </c:extLst>
          </c:dPt>
          <c:dPt>
            <c:idx val="3"/>
            <c:bubble3D val="0"/>
            <c:spPr>
              <a:solidFill>
                <a:srgbClr val="FFD5D5"/>
              </a:solidFill>
            </c:spPr>
            <c:extLst>
              <c:ext xmlns:c16="http://schemas.microsoft.com/office/drawing/2014/chart" uri="{C3380CC4-5D6E-409C-BE32-E72D297353CC}">
                <c16:uniqueId val="{00000007-79B2-41A1-8038-70B32F6EEE96}"/>
              </c:ext>
            </c:extLst>
          </c:dPt>
          <c:dPt>
            <c:idx val="4"/>
            <c:bubble3D val="0"/>
            <c:spPr>
              <a:solidFill>
                <a:srgbClr val="E85E89"/>
              </a:solidFill>
            </c:spPr>
            <c:extLst>
              <c:ext xmlns:c16="http://schemas.microsoft.com/office/drawing/2014/chart" uri="{C3380CC4-5D6E-409C-BE32-E72D297353CC}">
                <c16:uniqueId val="{00000009-79B2-41A1-8038-70B32F6EEE96}"/>
              </c:ext>
            </c:extLst>
          </c:dPt>
          <c:dPt>
            <c:idx val="5"/>
            <c:bubble3D val="0"/>
            <c:explosion val="36"/>
            <c:spPr>
              <a:solidFill>
                <a:srgbClr val="B7194B"/>
              </a:solidFill>
            </c:spPr>
            <c:extLst>
              <c:ext xmlns:c16="http://schemas.microsoft.com/office/drawing/2014/chart" uri="{C3380CC4-5D6E-409C-BE32-E72D297353CC}">
                <c16:uniqueId val="{0000000B-79B2-41A1-8038-70B32F6EEE96}"/>
              </c:ext>
            </c:extLst>
          </c:dPt>
          <c:dPt>
            <c:idx val="6"/>
            <c:bubble3D val="0"/>
            <c:spPr>
              <a:solidFill>
                <a:srgbClr val="FAACBF"/>
              </a:solidFill>
            </c:spPr>
            <c:extLst>
              <c:ext xmlns:c16="http://schemas.microsoft.com/office/drawing/2014/chart" uri="{C3380CC4-5D6E-409C-BE32-E72D297353CC}">
                <c16:uniqueId val="{0000000D-79B2-41A1-8038-70B32F6EEE96}"/>
              </c:ext>
            </c:extLst>
          </c:dPt>
          <c:dLbls>
            <c:dLbl>
              <c:idx val="0"/>
              <c:numFmt formatCode="0.0%" sourceLinked="0"/>
              <c:spPr>
                <a:noFill/>
                <a:ln>
                  <a:noFill/>
                </a:ln>
                <a:effectLst/>
              </c:spPr>
              <c:txPr>
                <a:bodyPr/>
                <a:lstStyle/>
                <a:p>
                  <a:pPr>
                    <a:defRPr>
                      <a:solidFill>
                        <a:schemeClr val="bg1"/>
                      </a:solidFill>
                    </a:defRPr>
                  </a:pPr>
                  <a:endParaRPr lang="sk-SK"/>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B2-41A1-8038-70B32F6EEE96}"/>
                </c:ext>
              </c:extLst>
            </c:dLbl>
            <c:dLbl>
              <c:idx val="1"/>
              <c:layout>
                <c:manualLayout>
                  <c:x val="1.5449233905387224E-3"/>
                  <c:y val="-3.176704859729536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9B2-41A1-8038-70B32F6EEE96}"/>
                </c:ext>
              </c:extLst>
            </c:dLbl>
            <c:dLbl>
              <c:idx val="2"/>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B2-41A1-8038-70B32F6EEE96}"/>
                </c:ext>
              </c:extLst>
            </c:dLbl>
            <c:dLbl>
              <c:idx val="4"/>
              <c:layout>
                <c:manualLayout>
                  <c:x val="4.5536718309054813E-2"/>
                  <c:y val="0.1042180075449424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9B2-41A1-8038-70B32F6EEE96}"/>
                </c:ext>
              </c:extLst>
            </c:dLbl>
            <c:dLbl>
              <c:idx val="5"/>
              <c:layout>
                <c:manualLayout>
                  <c:x val="-3.6145703004417523E-2"/>
                  <c:y val="1.986583292097000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9B2-41A1-8038-70B32F6EEE96}"/>
                </c:ext>
              </c:extLst>
            </c:dLbl>
            <c:dLbl>
              <c:idx val="6"/>
              <c:layout>
                <c:manualLayout>
                  <c:x val="-0.20228872211518167"/>
                  <c:y val="2.8450045766716704E-2"/>
                </c:manualLayout>
              </c:layout>
              <c:tx>
                <c:rich>
                  <a:bodyPr/>
                  <a:lstStyle/>
                  <a:p>
                    <a:r>
                      <a:rPr lang="en-US" baseline="0"/>
                      <a:t>Sociálne príspevky </a:t>
                    </a:r>
                    <a:fld id="{759E9074-E5BD-4868-8356-D2DD11AC3317}" type="PERCENTAGE">
                      <a:rPr lang="en-US" baseline="0"/>
                      <a:pPr/>
                      <a:t>[PERCENTO]</a:t>
                    </a:fld>
                    <a:endParaRPr 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79B2-41A1-8038-70B32F6EEE96}"/>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'K3.4.9 ESSPROS príjmy'!$M$38:$M$43</c:f>
              <c:strCache>
                <c:ptCount val="6"/>
                <c:pt idx="0">
                  <c:v>Príspevky verejnej správy</c:v>
                </c:pt>
                <c:pt idx="1">
                  <c:v>Iné príjmy</c:v>
                </c:pt>
                <c:pt idx="2">
                  <c:v>Zamestnávatelia</c:v>
                </c:pt>
                <c:pt idx="3">
                  <c:v>Zamestnanci</c:v>
                </c:pt>
                <c:pt idx="4">
                  <c:v>SZČO</c:v>
                </c:pt>
                <c:pt idx="5">
                  <c:v>Dobrovoľní platitelia</c:v>
                </c:pt>
              </c:strCache>
            </c:strRef>
          </c:cat>
          <c:val>
            <c:numRef>
              <c:f>'K3.4.9 ESSPROS príjmy'!$N$38:$N$43</c:f>
              <c:numCache>
                <c:formatCode>0.0%</c:formatCode>
                <c:ptCount val="6"/>
                <c:pt idx="0">
                  <c:v>0.2278</c:v>
                </c:pt>
                <c:pt idx="1">
                  <c:v>3.0599999999999999E-2</c:v>
                </c:pt>
                <c:pt idx="2">
                  <c:v>0.50870000000000004</c:v>
                </c:pt>
                <c:pt idx="3">
                  <c:v>0.19189999999999999</c:v>
                </c:pt>
                <c:pt idx="4">
                  <c:v>3.6400000000000002E-2</c:v>
                </c:pt>
                <c:pt idx="5">
                  <c:v>4.5999999999999999E-3</c:v>
                </c:pt>
              </c:numCache>
            </c:numRef>
          </c:val>
          <c:extLst>
            <c:ext xmlns:c16="http://schemas.microsoft.com/office/drawing/2014/chart" uri="{C3380CC4-5D6E-409C-BE32-E72D297353CC}">
              <c16:uniqueId val="{0000000E-79B2-41A1-8038-70B32F6EEE96}"/>
            </c:ext>
          </c:extLst>
        </c:ser>
        <c:dLbls>
          <c:showLegendKey val="0"/>
          <c:showVal val="0"/>
          <c:showCatName val="0"/>
          <c:showSerName val="0"/>
          <c:showPercent val="0"/>
          <c:showBubbleSize val="0"/>
          <c:showLeaderLines val="1"/>
        </c:dLbls>
        <c:gapWidth val="74"/>
        <c:splitType val="pos"/>
        <c:splitPos val="4"/>
        <c:secondPieSize val="87"/>
        <c:serLines/>
      </c:ofPieChart>
      <c:spPr>
        <a:noFill/>
        <a:ln w="25400">
          <a:noFill/>
        </a:ln>
      </c:spPr>
    </c:plotArea>
    <c:plotVisOnly val="1"/>
    <c:dispBlanksAs val="zero"/>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201388888888882E-2"/>
          <c:y val="6.100463375443891E-2"/>
          <c:w val="0.84854466134465134"/>
          <c:h val="0.76731680906044553"/>
        </c:manualLayout>
      </c:layout>
      <c:barChart>
        <c:barDir val="col"/>
        <c:grouping val="clustered"/>
        <c:varyColors val="0"/>
        <c:ser>
          <c:idx val="0"/>
          <c:order val="0"/>
          <c:tx>
            <c:strRef>
              <c:f>'[3]výdavky +Tab_33'!$B$30</c:f>
              <c:strCache>
                <c:ptCount val="1"/>
                <c:pt idx="0">
                  <c:v>v PPS na obyvateľa</c:v>
                </c:pt>
              </c:strCache>
            </c:strRef>
          </c:tx>
          <c:spPr>
            <a:solidFill>
              <a:srgbClr val="B7194A"/>
            </a:solidFill>
            <a:ln>
              <a:noFill/>
            </a:ln>
          </c:spPr>
          <c:invertIfNegative val="0"/>
          <c:dPt>
            <c:idx val="0"/>
            <c:invertIfNegative val="0"/>
            <c:bubble3D val="0"/>
            <c:spPr>
              <a:solidFill>
                <a:srgbClr val="FAACBF"/>
              </a:solidFill>
              <a:ln>
                <a:noFill/>
              </a:ln>
            </c:spPr>
            <c:extLst>
              <c:ext xmlns:c16="http://schemas.microsoft.com/office/drawing/2014/chart" uri="{C3380CC4-5D6E-409C-BE32-E72D297353CC}">
                <c16:uniqueId val="{00000001-5DD3-40EB-9058-96085E3EA5BD}"/>
              </c:ext>
            </c:extLst>
          </c:dPt>
          <c:dPt>
            <c:idx val="7"/>
            <c:invertIfNegative val="0"/>
            <c:bubble3D val="0"/>
            <c:extLst>
              <c:ext xmlns:c16="http://schemas.microsoft.com/office/drawing/2014/chart" uri="{C3380CC4-5D6E-409C-BE32-E72D297353CC}">
                <c16:uniqueId val="{00000002-5DD3-40EB-9058-96085E3EA5BD}"/>
              </c:ext>
            </c:extLst>
          </c:dPt>
          <c:dPt>
            <c:idx val="8"/>
            <c:invertIfNegative val="0"/>
            <c:bubble3D val="0"/>
            <c:extLst>
              <c:ext xmlns:c16="http://schemas.microsoft.com/office/drawing/2014/chart" uri="{C3380CC4-5D6E-409C-BE32-E72D297353CC}">
                <c16:uniqueId val="{00000003-5DD3-40EB-9058-96085E3EA5BD}"/>
              </c:ext>
            </c:extLst>
          </c:dPt>
          <c:dPt>
            <c:idx val="17"/>
            <c:invertIfNegative val="0"/>
            <c:bubble3D val="0"/>
            <c:extLst>
              <c:ext xmlns:c16="http://schemas.microsoft.com/office/drawing/2014/chart" uri="{C3380CC4-5D6E-409C-BE32-E72D297353CC}">
                <c16:uniqueId val="{00000004-5DD3-40EB-9058-96085E3EA5BD}"/>
              </c:ext>
            </c:extLst>
          </c:dPt>
          <c:dPt>
            <c:idx val="19"/>
            <c:invertIfNegative val="0"/>
            <c:bubble3D val="0"/>
            <c:extLst>
              <c:ext xmlns:c16="http://schemas.microsoft.com/office/drawing/2014/chart" uri="{C3380CC4-5D6E-409C-BE32-E72D297353CC}">
                <c16:uniqueId val="{00000005-5DD3-40EB-9058-96085E3EA5BD}"/>
              </c:ext>
            </c:extLst>
          </c:dPt>
          <c:dPt>
            <c:idx val="20"/>
            <c:invertIfNegative val="0"/>
            <c:bubble3D val="0"/>
            <c:extLst>
              <c:ext xmlns:c16="http://schemas.microsoft.com/office/drawing/2014/chart" uri="{C3380CC4-5D6E-409C-BE32-E72D297353CC}">
                <c16:uniqueId val="{00000006-5DD3-40EB-9058-96085E3EA5BD}"/>
              </c:ext>
            </c:extLst>
          </c:dPt>
          <c:dPt>
            <c:idx val="25"/>
            <c:invertIfNegative val="0"/>
            <c:bubble3D val="0"/>
            <c:spPr>
              <a:pattFill prst="wdUpDiag">
                <a:fgClr>
                  <a:srgbClr val="B7194A"/>
                </a:fgClr>
                <a:bgClr>
                  <a:sysClr val="window" lastClr="FFFFFF"/>
                </a:bgClr>
              </a:pattFill>
              <a:ln>
                <a:solidFill>
                  <a:srgbClr val="B7194B"/>
                </a:solidFill>
              </a:ln>
            </c:spPr>
            <c:extLst>
              <c:ext xmlns:c16="http://schemas.microsoft.com/office/drawing/2014/chart" uri="{C3380CC4-5D6E-409C-BE32-E72D297353CC}">
                <c16:uniqueId val="{00000008-5DD3-40EB-9058-96085E3EA5BD}"/>
              </c:ext>
            </c:extLst>
          </c:dPt>
          <c:cat>
            <c:strRef>
              <c:f>'[3]výdavky +Tab_33'!$A$31:$A$58</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'[3]výdavky +Tab_33'!$B$31:$B$58</c:f>
              <c:numCache>
                <c:formatCode>General</c:formatCode>
                <c:ptCount val="28"/>
                <c:pt idx="0">
                  <c:v>9536.74</c:v>
                </c:pt>
                <c:pt idx="1">
                  <c:v>11191.08</c:v>
                </c:pt>
                <c:pt idx="2">
                  <c:v>3257.71</c:v>
                </c:pt>
                <c:pt idx="3">
                  <c:v>6312.74</c:v>
                </c:pt>
                <c:pt idx="4">
                  <c:v>12342.14</c:v>
                </c:pt>
                <c:pt idx="5">
                  <c:v>12568.42</c:v>
                </c:pt>
                <c:pt idx="6">
                  <c:v>4820.08</c:v>
                </c:pt>
                <c:pt idx="7">
                  <c:v>8173.4</c:v>
                </c:pt>
                <c:pt idx="8">
                  <c:v>5356.84</c:v>
                </c:pt>
                <c:pt idx="9">
                  <c:v>7230.46</c:v>
                </c:pt>
                <c:pt idx="10">
                  <c:v>11929.51</c:v>
                </c:pt>
                <c:pt idx="11">
                  <c:v>4558.63</c:v>
                </c:pt>
                <c:pt idx="12">
                  <c:v>9316.4699999999993</c:v>
                </c:pt>
                <c:pt idx="13">
                  <c:v>6235.53</c:v>
                </c:pt>
                <c:pt idx="14">
                  <c:v>3716.91</c:v>
                </c:pt>
                <c:pt idx="15">
                  <c:v>5217.05</c:v>
                </c:pt>
                <c:pt idx="16">
                  <c:v>16554.599999999999</c:v>
                </c:pt>
                <c:pt idx="17">
                  <c:v>4234.3999999999996</c:v>
                </c:pt>
                <c:pt idx="18">
                  <c:v>5660.04</c:v>
                </c:pt>
                <c:pt idx="19">
                  <c:v>12610.37</c:v>
                </c:pt>
                <c:pt idx="20">
                  <c:v>12175.59</c:v>
                </c:pt>
                <c:pt idx="21">
                  <c:v>5808.98</c:v>
                </c:pt>
                <c:pt idx="22">
                  <c:v>6088.59</c:v>
                </c:pt>
                <c:pt idx="23">
                  <c:v>4063.58</c:v>
                </c:pt>
                <c:pt idx="24">
                  <c:v>6677.03</c:v>
                </c:pt>
                <c:pt idx="25">
                  <c:v>4066.29</c:v>
                </c:pt>
                <c:pt idx="26">
                  <c:v>10632.55</c:v>
                </c:pt>
                <c:pt idx="27">
                  <c:v>10317.299999999999</c:v>
                </c:pt>
              </c:numCache>
            </c:numRef>
          </c:val>
          <c:extLst>
            <c:ext xmlns:c16="http://schemas.microsoft.com/office/drawing/2014/chart" uri="{C3380CC4-5D6E-409C-BE32-E72D297353CC}">
              <c16:uniqueId val="{00000009-5DD3-40EB-9058-96085E3EA5BD}"/>
            </c:ext>
          </c:extLst>
        </c:ser>
        <c:dLbls>
          <c:showLegendKey val="0"/>
          <c:showVal val="0"/>
          <c:showCatName val="0"/>
          <c:showSerName val="0"/>
          <c:showPercent val="0"/>
          <c:showBubbleSize val="0"/>
        </c:dLbls>
        <c:gapWidth val="42"/>
        <c:axId val="-1432966192"/>
        <c:axId val="-1432972176"/>
      </c:barChart>
      <c:lineChart>
        <c:grouping val="standard"/>
        <c:varyColors val="0"/>
        <c:ser>
          <c:idx val="1"/>
          <c:order val="1"/>
          <c:tx>
            <c:strRef>
              <c:f>'[3]výdavky +Tab_33'!$C$30</c:f>
              <c:strCache>
                <c:ptCount val="1"/>
                <c:pt idx="0">
                  <c:v>% z HDP</c:v>
                </c:pt>
              </c:strCache>
            </c:strRef>
          </c:tx>
          <c:spPr>
            <a:ln>
              <a:noFill/>
            </a:ln>
          </c:spPr>
          <c:marker>
            <c:symbol val="triangle"/>
            <c:size val="7"/>
            <c:spPr>
              <a:solidFill>
                <a:schemeClr val="accent2">
                  <a:lumMod val="40000"/>
                  <a:lumOff val="60000"/>
                </a:schemeClr>
              </a:solidFill>
              <a:ln w="15875">
                <a:solidFill>
                  <a:schemeClr val="tx2"/>
                </a:solidFill>
              </a:ln>
            </c:spPr>
          </c:marker>
          <c:dLbls>
            <c:dLbl>
              <c:idx val="28"/>
              <c:layout>
                <c:manualLayout>
                  <c:x val="-3.0376063053487962E-2"/>
                  <c:y val="6.54762050400511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D3-40EB-9058-96085E3EA5BD}"/>
                </c:ext>
              </c:extLst>
            </c:dLbl>
            <c:dLbl>
              <c:idx val="29"/>
              <c:layout>
                <c:manualLayout>
                  <c:x val="-2.8244580372780059E-2"/>
                  <c:y val="0.1406390619083063"/>
                </c:manualLayout>
              </c:layout>
              <c:spPr>
                <a:solidFill>
                  <a:schemeClr val="tx1"/>
                </a:solidFill>
              </c:spPr>
              <c:txPr>
                <a:bodyPr rot="-5400000" vert="horz"/>
                <a:lstStyle/>
                <a:p>
                  <a:pPr>
                    <a:defRPr/>
                  </a:pPr>
                  <a:endParaRPr lang="sk-SK"/>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DD3-40EB-9058-96085E3EA5BD}"/>
                </c:ext>
              </c:extLst>
            </c:dLbl>
            <c:dLbl>
              <c:idx val="30"/>
              <c:spPr/>
              <c:txPr>
                <a:bodyPr rot="-5400000" vert="horz"/>
                <a:lstStyle/>
                <a:p>
                  <a:pPr>
                    <a:defRPr/>
                  </a:pPr>
                  <a:endParaRPr lang="sk-SK"/>
                </a:p>
              </c:txPr>
              <c:dLblPos val="t"/>
              <c:showLegendKey val="0"/>
              <c:showVal val="1"/>
              <c:showCatName val="0"/>
              <c:showSerName val="0"/>
              <c:showPercent val="0"/>
              <c:showBubbleSize val="0"/>
              <c:extLst>
                <c:ext xmlns:c16="http://schemas.microsoft.com/office/drawing/2014/chart" uri="{C3380CC4-5D6E-409C-BE32-E72D297353CC}">
                  <c16:uniqueId val="{0000000C-5DD3-40EB-9058-96085E3EA5BD}"/>
                </c:ext>
              </c:extLst>
            </c:dLbl>
            <c:spPr>
              <a:noFill/>
              <a:ln>
                <a:noFill/>
              </a:ln>
              <a:effectLst/>
            </c:spPr>
            <c:txPr>
              <a:bodyPr rot="-5400000" vert="horz"/>
              <a:lstStyle/>
              <a:p>
                <a:pPr>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'[3]výdavky +Tab_33'!$A$31:$A$58</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'[3]výdavky +Tab_33'!$C$31:$C$58</c:f>
              <c:numCache>
                <c:formatCode>General</c:formatCode>
                <c:ptCount val="28"/>
                <c:pt idx="0">
                  <c:v>31.7</c:v>
                </c:pt>
                <c:pt idx="1">
                  <c:v>32.700000000000003</c:v>
                </c:pt>
                <c:pt idx="2">
                  <c:v>18.7</c:v>
                </c:pt>
                <c:pt idx="3">
                  <c:v>22</c:v>
                </c:pt>
                <c:pt idx="4">
                  <c:v>32.9</c:v>
                </c:pt>
                <c:pt idx="5">
                  <c:v>33</c:v>
                </c:pt>
                <c:pt idx="6">
                  <c:v>19.2</c:v>
                </c:pt>
                <c:pt idx="7">
                  <c:v>15.5</c:v>
                </c:pt>
                <c:pt idx="8">
                  <c:v>29.4</c:v>
                </c:pt>
                <c:pt idx="9">
                  <c:v>30</c:v>
                </c:pt>
                <c:pt idx="10">
                  <c:v>38.1</c:v>
                </c:pt>
                <c:pt idx="11">
                  <c:v>24.1</c:v>
                </c:pt>
                <c:pt idx="12">
                  <c:v>34.299999999999997</c:v>
                </c:pt>
                <c:pt idx="13">
                  <c:v>24.1</c:v>
                </c:pt>
                <c:pt idx="14">
                  <c:v>17.399999999999999</c:v>
                </c:pt>
                <c:pt idx="15">
                  <c:v>19.5</c:v>
                </c:pt>
                <c:pt idx="16">
                  <c:v>24.2</c:v>
                </c:pt>
                <c:pt idx="17">
                  <c:v>18.3</c:v>
                </c:pt>
                <c:pt idx="18">
                  <c:v>19.899999999999999</c:v>
                </c:pt>
                <c:pt idx="19">
                  <c:v>32.799999999999997</c:v>
                </c:pt>
                <c:pt idx="20">
                  <c:v>34</c:v>
                </c:pt>
                <c:pt idx="21">
                  <c:v>23.7</c:v>
                </c:pt>
                <c:pt idx="22">
                  <c:v>27.5</c:v>
                </c:pt>
                <c:pt idx="23">
                  <c:v>17.7</c:v>
                </c:pt>
                <c:pt idx="24">
                  <c:v>26</c:v>
                </c:pt>
                <c:pt idx="25">
                  <c:v>19.600000000000001</c:v>
                </c:pt>
                <c:pt idx="26">
                  <c:v>31.9</c:v>
                </c:pt>
                <c:pt idx="27">
                  <c:v>29.3</c:v>
                </c:pt>
              </c:numCache>
            </c:numRef>
          </c:val>
          <c:smooth val="0"/>
          <c:extLst>
            <c:ext xmlns:c16="http://schemas.microsoft.com/office/drawing/2014/chart" uri="{C3380CC4-5D6E-409C-BE32-E72D297353CC}">
              <c16:uniqueId val="{0000000D-5DD3-40EB-9058-96085E3EA5BD}"/>
            </c:ext>
          </c:extLst>
        </c:ser>
        <c:dLbls>
          <c:showLegendKey val="0"/>
          <c:showVal val="0"/>
          <c:showCatName val="0"/>
          <c:showSerName val="0"/>
          <c:showPercent val="0"/>
          <c:showBubbleSize val="0"/>
        </c:dLbls>
        <c:marker val="1"/>
        <c:smooth val="0"/>
        <c:axId val="-1432973264"/>
        <c:axId val="-1432971088"/>
      </c:lineChart>
      <c:catAx>
        <c:axId val="-1432966192"/>
        <c:scaling>
          <c:orientation val="minMax"/>
        </c:scaling>
        <c:delete val="0"/>
        <c:axPos val="b"/>
        <c:numFmt formatCode="General" sourceLinked="1"/>
        <c:majorTickMark val="out"/>
        <c:minorTickMark val="none"/>
        <c:tickLblPos val="nextTo"/>
        <c:txPr>
          <a:bodyPr rot="-5400000" vert="horz"/>
          <a:lstStyle/>
          <a:p>
            <a:pPr>
              <a:defRPr/>
            </a:pPr>
            <a:endParaRPr lang="sk-SK"/>
          </a:p>
        </c:txPr>
        <c:crossAx val="-1432972176"/>
        <c:crosses val="autoZero"/>
        <c:auto val="1"/>
        <c:lblAlgn val="ctr"/>
        <c:lblOffset val="100"/>
        <c:noMultiLvlLbl val="0"/>
      </c:catAx>
      <c:valAx>
        <c:axId val="-1432972176"/>
        <c:scaling>
          <c:orientation val="minMax"/>
        </c:scaling>
        <c:delete val="0"/>
        <c:axPos val="l"/>
        <c:majorGridlines/>
        <c:numFmt formatCode="#,##0" sourceLinked="0"/>
        <c:majorTickMark val="out"/>
        <c:minorTickMark val="none"/>
        <c:tickLblPos val="nextTo"/>
        <c:crossAx val="-1432966192"/>
        <c:crosses val="autoZero"/>
        <c:crossBetween val="between"/>
      </c:valAx>
      <c:catAx>
        <c:axId val="-1432973264"/>
        <c:scaling>
          <c:orientation val="minMax"/>
        </c:scaling>
        <c:delete val="1"/>
        <c:axPos val="b"/>
        <c:numFmt formatCode="General" sourceLinked="1"/>
        <c:majorTickMark val="out"/>
        <c:minorTickMark val="none"/>
        <c:tickLblPos val="none"/>
        <c:crossAx val="-1432971088"/>
        <c:crosses val="autoZero"/>
        <c:auto val="1"/>
        <c:lblAlgn val="ctr"/>
        <c:lblOffset val="100"/>
        <c:noMultiLvlLbl val="0"/>
      </c:catAx>
      <c:valAx>
        <c:axId val="-1432971088"/>
        <c:scaling>
          <c:orientation val="minMax"/>
        </c:scaling>
        <c:delete val="0"/>
        <c:axPos val="r"/>
        <c:title>
          <c:tx>
            <c:rich>
              <a:bodyPr rot="-5400000" vert="horz"/>
              <a:lstStyle/>
              <a:p>
                <a:pPr>
                  <a:defRPr/>
                </a:pPr>
                <a:r>
                  <a:rPr lang="sk-SK"/>
                  <a:t>% HDP</a:t>
                </a:r>
              </a:p>
            </c:rich>
          </c:tx>
          <c:layout/>
          <c:overlay val="0"/>
        </c:title>
        <c:numFmt formatCode="General" sourceLinked="1"/>
        <c:majorTickMark val="out"/>
        <c:minorTickMark val="none"/>
        <c:tickLblPos val="nextTo"/>
        <c:crossAx val="-1432973264"/>
        <c:crosses val="max"/>
        <c:crossBetween val="between"/>
      </c:valAx>
    </c:plotArea>
    <c:legend>
      <c:legendPos val="r"/>
      <c:layout>
        <c:manualLayout>
          <c:xMode val="edge"/>
          <c:yMode val="edge"/>
          <c:x val="5.6230297601688677E-2"/>
          <c:y val="8.0925733339936266E-3"/>
          <c:w val="0.20196636403077772"/>
          <c:h val="0.15378497499133365"/>
        </c:manualLayout>
      </c:layout>
      <c:overlay val="1"/>
    </c:legend>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5909911550073581E-2"/>
          <c:y val="5.0552073342107026E-2"/>
          <c:w val="0.94525984251968509"/>
          <c:h val="0.88506829099192785"/>
        </c:manualLayout>
      </c:layout>
      <c:ofPieChart>
        <c:ofPieType val="bar"/>
        <c:varyColors val="1"/>
        <c:ser>
          <c:idx val="0"/>
          <c:order val="0"/>
          <c:dPt>
            <c:idx val="0"/>
            <c:bubble3D val="0"/>
            <c:explosion val="21"/>
            <c:extLst>
              <c:ext xmlns:c16="http://schemas.microsoft.com/office/drawing/2014/chart" uri="{C3380CC4-5D6E-409C-BE32-E72D297353CC}">
                <c16:uniqueId val="{00000001-E7CA-445B-A8BA-547A5D9775C9}"/>
              </c:ext>
            </c:extLst>
          </c:dPt>
          <c:dPt>
            <c:idx val="1"/>
            <c:bubble3D val="0"/>
            <c:explosion val="22"/>
            <c:spPr>
              <a:solidFill>
                <a:srgbClr val="B7194A"/>
              </a:solidFill>
            </c:spPr>
            <c:extLst>
              <c:ext xmlns:c16="http://schemas.microsoft.com/office/drawing/2014/chart" uri="{C3380CC4-5D6E-409C-BE32-E72D297353CC}">
                <c16:uniqueId val="{00000003-E7CA-445B-A8BA-547A5D9775C9}"/>
              </c:ext>
            </c:extLst>
          </c:dPt>
          <c:dPt>
            <c:idx val="2"/>
            <c:bubble3D val="0"/>
            <c:spPr>
              <a:pattFill prst="pct5">
                <a:fgClr>
                  <a:srgbClr val="B7194A"/>
                </a:fgClr>
                <a:bgClr>
                  <a:sysClr val="window" lastClr="FFFFFF"/>
                </a:bgClr>
              </a:pattFill>
              <a:ln>
                <a:solidFill>
                  <a:srgbClr val="B7194A"/>
                </a:solidFill>
              </a:ln>
            </c:spPr>
            <c:extLst>
              <c:ext xmlns:c16="http://schemas.microsoft.com/office/drawing/2014/chart" uri="{C3380CC4-5D6E-409C-BE32-E72D297353CC}">
                <c16:uniqueId val="{00000005-E7CA-445B-A8BA-547A5D9775C9}"/>
              </c:ext>
            </c:extLst>
          </c:dPt>
          <c:dPt>
            <c:idx val="3"/>
            <c:bubble3D val="0"/>
            <c:spPr>
              <a:pattFill prst="pct25">
                <a:fgClr>
                  <a:sysClr val="window" lastClr="FFFFFF">
                    <a:lumMod val="65000"/>
                  </a:sysClr>
                </a:fgClr>
                <a:bgClr>
                  <a:sysClr val="window" lastClr="FFFFFF"/>
                </a:bgClr>
              </a:pattFill>
              <a:ln>
                <a:solidFill>
                  <a:srgbClr val="B7194A"/>
                </a:solidFill>
              </a:ln>
            </c:spPr>
            <c:extLst>
              <c:ext xmlns:c16="http://schemas.microsoft.com/office/drawing/2014/chart" uri="{C3380CC4-5D6E-409C-BE32-E72D297353CC}">
                <c16:uniqueId val="{00000007-E7CA-445B-A8BA-547A5D9775C9}"/>
              </c:ext>
            </c:extLst>
          </c:dPt>
          <c:dPt>
            <c:idx val="4"/>
            <c:bubble3D val="0"/>
            <c:spPr>
              <a:solidFill>
                <a:srgbClr val="B7194A"/>
              </a:solidFill>
              <a:ln>
                <a:solidFill>
                  <a:srgbClr val="B7194A"/>
                </a:solidFill>
              </a:ln>
            </c:spPr>
            <c:extLst>
              <c:ext xmlns:c16="http://schemas.microsoft.com/office/drawing/2014/chart" uri="{C3380CC4-5D6E-409C-BE32-E72D297353CC}">
                <c16:uniqueId val="{00000009-E7CA-445B-A8BA-547A5D9775C9}"/>
              </c:ext>
            </c:extLst>
          </c:dPt>
          <c:dPt>
            <c:idx val="5"/>
            <c:bubble3D val="0"/>
            <c:spPr>
              <a:solidFill>
                <a:schemeClr val="accent3">
                  <a:lumMod val="75000"/>
                </a:schemeClr>
              </a:solidFill>
              <a:ln>
                <a:solidFill>
                  <a:schemeClr val="accent3">
                    <a:lumMod val="75000"/>
                  </a:schemeClr>
                </a:solidFill>
              </a:ln>
            </c:spPr>
            <c:extLst>
              <c:ext xmlns:c16="http://schemas.microsoft.com/office/drawing/2014/chart" uri="{C3380CC4-5D6E-409C-BE32-E72D297353CC}">
                <c16:uniqueId val="{0000000B-E7CA-445B-A8BA-547A5D9775C9}"/>
              </c:ext>
            </c:extLst>
          </c:dPt>
          <c:dPt>
            <c:idx val="6"/>
            <c:bubble3D val="0"/>
            <c:spPr>
              <a:pattFill prst="smCheck">
                <a:fgClr>
                  <a:srgbClr val="FFD5D5"/>
                </a:fgClr>
                <a:bgClr>
                  <a:sysClr val="window" lastClr="FFFFFF"/>
                </a:bgClr>
              </a:pattFill>
              <a:ln>
                <a:solidFill>
                  <a:srgbClr val="B7194A"/>
                </a:solidFill>
              </a:ln>
            </c:spPr>
            <c:extLst>
              <c:ext xmlns:c16="http://schemas.microsoft.com/office/drawing/2014/chart" uri="{C3380CC4-5D6E-409C-BE32-E72D297353CC}">
                <c16:uniqueId val="{0000000D-E7CA-445B-A8BA-547A5D9775C9}"/>
              </c:ext>
            </c:extLst>
          </c:dPt>
          <c:dPt>
            <c:idx val="7"/>
            <c:bubble3D val="0"/>
            <c:spPr>
              <a:pattFill prst="ltHorz">
                <a:fgClr>
                  <a:sysClr val="window" lastClr="FFFFFF">
                    <a:lumMod val="50000"/>
                  </a:sysClr>
                </a:fgClr>
                <a:bgClr>
                  <a:sysClr val="window" lastClr="FFFFFF"/>
                </a:bgClr>
              </a:pattFill>
              <a:ln>
                <a:solidFill>
                  <a:schemeClr val="bg2">
                    <a:lumMod val="75000"/>
                  </a:schemeClr>
                </a:solidFill>
              </a:ln>
            </c:spPr>
            <c:extLst>
              <c:ext xmlns:c16="http://schemas.microsoft.com/office/drawing/2014/chart" uri="{C3380CC4-5D6E-409C-BE32-E72D297353CC}">
                <c16:uniqueId val="{0000000F-E7CA-445B-A8BA-547A5D9775C9}"/>
              </c:ext>
            </c:extLst>
          </c:dPt>
          <c:dPt>
            <c:idx val="8"/>
            <c:bubble3D val="0"/>
            <c:spPr>
              <a:solidFill>
                <a:srgbClr val="E85E89"/>
              </a:solidFill>
              <a:ln>
                <a:solidFill>
                  <a:srgbClr val="E85E89"/>
                </a:solidFill>
              </a:ln>
            </c:spPr>
            <c:extLst>
              <c:ext xmlns:c16="http://schemas.microsoft.com/office/drawing/2014/chart" uri="{C3380CC4-5D6E-409C-BE32-E72D297353CC}">
                <c16:uniqueId val="{00000011-E7CA-445B-A8BA-547A5D9775C9}"/>
              </c:ext>
            </c:extLst>
          </c:dPt>
          <c:dPt>
            <c:idx val="9"/>
            <c:bubble3D val="0"/>
            <c:spPr>
              <a:solidFill>
                <a:sysClr val="window" lastClr="FFFFFF">
                  <a:lumMod val="75000"/>
                </a:sysClr>
              </a:solidFill>
              <a:ln>
                <a:noFill/>
              </a:ln>
            </c:spPr>
            <c:extLst>
              <c:ext xmlns:c16="http://schemas.microsoft.com/office/drawing/2014/chart" uri="{C3380CC4-5D6E-409C-BE32-E72D297353CC}">
                <c16:uniqueId val="{00000013-E7CA-445B-A8BA-547A5D9775C9}"/>
              </c:ext>
            </c:extLst>
          </c:dPt>
          <c:dLbls>
            <c:dLbl>
              <c:idx val="0"/>
              <c:layout>
                <c:manualLayout>
                  <c:x val="2.7125180780973829E-3"/>
                  <c:y val="0.25090988626421706"/>
                </c:manualLayout>
              </c:layout>
              <c:tx>
                <c:rich>
                  <a:bodyPr/>
                  <a:lstStyle/>
                  <a:p>
                    <a:r>
                      <a:rPr lang="en-US"/>
                      <a:t>Iné výdavky</a:t>
                    </a:r>
                    <a:r>
                      <a:rPr lang="en-US" baseline="0"/>
                      <a:t>; 0,2 %</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CA-445B-A8BA-547A5D9775C9}"/>
                </c:ext>
              </c:extLst>
            </c:dLbl>
            <c:dLbl>
              <c:idx val="1"/>
              <c:layout>
                <c:manualLayout>
                  <c:x val="1.2471655328798186E-2"/>
                  <c:y val="-0.13762604301328005"/>
                </c:manualLayout>
              </c:layout>
              <c:tx>
                <c:rich>
                  <a:bodyPr/>
                  <a:lstStyle/>
                  <a:p>
                    <a:r>
                      <a:rPr lang="en-US"/>
                      <a:t>Administratívne výdavky</a:t>
                    </a:r>
                    <a:r>
                      <a:rPr lang="en-US" baseline="0"/>
                      <a:t>; 2,29 %</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CA-445B-A8BA-547A5D9775C9}"/>
                </c:ext>
              </c:extLst>
            </c:dLbl>
            <c:dLbl>
              <c:idx val="2"/>
              <c:layout>
                <c:manualLayout>
                  <c:x val="-7.3048412301063542E-2"/>
                  <c:y val="-1.5952355894673198E-2"/>
                </c:manualLayout>
              </c:layout>
              <c:tx>
                <c:rich>
                  <a:bodyPr/>
                  <a:lstStyle/>
                  <a:p>
                    <a:r>
                      <a:rPr lang="en-US"/>
                      <a:t>Choroba, zdravotná starostlivosť</a:t>
                    </a:r>
                    <a:r>
                      <a:rPr lang="en-US" baseline="0"/>
                      <a:t>; 29,96 % </a:t>
                    </a:r>
                  </a:p>
                </c:rich>
              </c:tx>
              <c:showLegendKey val="0"/>
              <c:showVal val="1"/>
              <c:showCatName val="1"/>
              <c:showSerName val="0"/>
              <c:showPercent val="0"/>
              <c:showBubbleSize val="0"/>
              <c:extLst>
                <c:ext xmlns:c15="http://schemas.microsoft.com/office/drawing/2012/chart" uri="{CE6537A1-D6FC-4f65-9D91-7224C49458BB}">
                  <c15:layout>
                    <c:manualLayout>
                      <c:w val="0.43273749740819972"/>
                      <c:h val="0.10906515580736544"/>
                    </c:manualLayout>
                  </c15:layout>
                </c:ext>
                <c:ext xmlns:c16="http://schemas.microsoft.com/office/drawing/2014/chart" uri="{C3380CC4-5D6E-409C-BE32-E72D297353CC}">
                  <c16:uniqueId val="{00000005-E7CA-445B-A8BA-547A5D9775C9}"/>
                </c:ext>
              </c:extLst>
            </c:dLbl>
            <c:dLbl>
              <c:idx val="3"/>
              <c:layout>
                <c:manualLayout>
                  <c:x val="-0.22957167860518612"/>
                  <c:y val="1.0019717823981818E-2"/>
                </c:manualLayout>
              </c:layout>
              <c:tx>
                <c:rich>
                  <a:bodyPr/>
                  <a:lstStyle/>
                  <a:p>
                    <a:pPr>
                      <a:defRPr/>
                    </a:pPr>
                    <a:r>
                      <a:rPr lang="en-US"/>
                      <a:t>Zdravotné postihnutie</a:t>
                    </a:r>
                    <a:r>
                      <a:rPr lang="en-US" baseline="0"/>
                      <a:t>; 8,08 %</a:t>
                    </a:r>
                  </a:p>
                </c:rich>
              </c:tx>
              <c:spPr/>
              <c:showLegendKey val="0"/>
              <c:showVal val="1"/>
              <c:showCatName val="1"/>
              <c:showSerName val="0"/>
              <c:showPercent val="0"/>
              <c:showBubbleSize val="0"/>
              <c:extLst>
                <c:ext xmlns:c15="http://schemas.microsoft.com/office/drawing/2012/chart" uri="{CE6537A1-D6FC-4f65-9D91-7224C49458BB}">
                  <c15:layout>
                    <c:manualLayout>
                      <c:w val="0.27798441379798616"/>
                      <c:h val="0.1721085855769445"/>
                    </c:manualLayout>
                  </c15:layout>
                </c:ext>
                <c:ext xmlns:c16="http://schemas.microsoft.com/office/drawing/2014/chart" uri="{C3380CC4-5D6E-409C-BE32-E72D297353CC}">
                  <c16:uniqueId val="{00000007-E7CA-445B-A8BA-547A5D9775C9}"/>
                </c:ext>
              </c:extLst>
            </c:dLbl>
            <c:dLbl>
              <c:idx val="4"/>
              <c:layout>
                <c:manualLayout>
                  <c:x val="-8.4622859130651082E-2"/>
                  <c:y val="-2.674234973147787E-2"/>
                </c:manualLayout>
              </c:layout>
              <c:tx>
                <c:rich>
                  <a:bodyPr/>
                  <a:lstStyle/>
                  <a:p>
                    <a:pPr>
                      <a:defRPr>
                        <a:solidFill>
                          <a:schemeClr val="bg1"/>
                        </a:solidFill>
                      </a:defRPr>
                    </a:pPr>
                    <a:r>
                      <a:rPr lang="en-US">
                        <a:solidFill>
                          <a:schemeClr val="bg1"/>
                        </a:solidFill>
                      </a:rPr>
                      <a:t>Staroba</a:t>
                    </a:r>
                    <a:r>
                      <a:rPr lang="en-US" baseline="0">
                        <a:solidFill>
                          <a:schemeClr val="bg1"/>
                        </a:solidFill>
                      </a:rPr>
                      <a:t>; 39,89 %</a:t>
                    </a:r>
                  </a:p>
                </c:rich>
              </c:tx>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7CA-445B-A8BA-547A5D9775C9}"/>
                </c:ext>
              </c:extLst>
            </c:dLbl>
            <c:dLbl>
              <c:idx val="5"/>
              <c:layout>
                <c:manualLayout>
                  <c:x val="-0.30024564246971736"/>
                  <c:y val="-0.11938813736793963"/>
                </c:manualLayout>
              </c:layout>
              <c:tx>
                <c:rich>
                  <a:bodyPr/>
                  <a:lstStyle/>
                  <a:p>
                    <a:r>
                      <a:rPr lang="en-US"/>
                      <a:t>Sociálne vylúčenie a bývanie</a:t>
                    </a:r>
                    <a:r>
                      <a:rPr lang="en-US" baseline="0"/>
                      <a:t>; 1,09 %</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7CA-445B-A8BA-547A5D9775C9}"/>
                </c:ext>
              </c:extLst>
            </c:dLbl>
            <c:dLbl>
              <c:idx val="6"/>
              <c:layout>
                <c:manualLayout>
                  <c:x val="-0.37107229545503129"/>
                  <c:y val="-3.1052141095613123E-2"/>
                </c:manualLayout>
              </c:layout>
              <c:tx>
                <c:rich>
                  <a:bodyPr/>
                  <a:lstStyle/>
                  <a:p>
                    <a:r>
                      <a:rPr lang="en-US"/>
                      <a:t>Pozostalí</a:t>
                    </a:r>
                    <a:r>
                      <a:rPr lang="en-US" baseline="0"/>
                      <a:t>; 4,54 %</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7CA-445B-A8BA-547A5D9775C9}"/>
                </c:ext>
              </c:extLst>
            </c:dLbl>
            <c:dLbl>
              <c:idx val="7"/>
              <c:layout>
                <c:manualLayout>
                  <c:x val="-0.30151097326111753"/>
                  <c:y val="-1.136569719802338E-2"/>
                </c:manualLayout>
              </c:layout>
              <c:tx>
                <c:rich>
                  <a:bodyPr/>
                  <a:lstStyle/>
                  <a:p>
                    <a:pPr>
                      <a:defRPr/>
                    </a:pPr>
                    <a:r>
                      <a:rPr lang="en-US"/>
                      <a:t>Rodina, deti</a:t>
                    </a:r>
                    <a:r>
                      <a:rPr lang="en-US" baseline="0"/>
                      <a:t>; 9,64 %</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layout>
                    <c:manualLayout>
                      <c:w val="0.26007960059778185"/>
                      <c:h val="8.2868587600985394E-2"/>
                    </c:manualLayout>
                  </c15:layout>
                </c:ext>
                <c:ext xmlns:c16="http://schemas.microsoft.com/office/drawing/2014/chart" uri="{C3380CC4-5D6E-409C-BE32-E72D297353CC}">
                  <c16:uniqueId val="{0000000F-E7CA-445B-A8BA-547A5D9775C9}"/>
                </c:ext>
              </c:extLst>
            </c:dLbl>
            <c:dLbl>
              <c:idx val="8"/>
              <c:layout>
                <c:manualLayout>
                  <c:x val="-0.13594673835945115"/>
                  <c:y val="5.6270207304427167E-2"/>
                </c:manualLayout>
              </c:layout>
              <c:tx>
                <c:rich>
                  <a:bodyPr/>
                  <a:lstStyle/>
                  <a:p>
                    <a:r>
                      <a:rPr lang="en-US"/>
                      <a:t>Nezamestnanosť</a:t>
                    </a:r>
                    <a:r>
                      <a:rPr lang="en-US" baseline="0"/>
                      <a:t>; 4,31 %</a:t>
                    </a:r>
                  </a:p>
                </c:rich>
              </c:tx>
              <c:showLegendKey val="0"/>
              <c:showVal val="1"/>
              <c:showCatName val="1"/>
              <c:showSerName val="0"/>
              <c:showPercent val="0"/>
              <c:showBubbleSize val="0"/>
              <c:extLst>
                <c:ext xmlns:c15="http://schemas.microsoft.com/office/drawing/2012/chart" uri="{CE6537A1-D6FC-4f65-9D91-7224C49458BB}">
                  <c15:layout>
                    <c:manualLayout>
                      <c:w val="0.26062976976848584"/>
                      <c:h val="7.5442032429169567E-2"/>
                    </c:manualLayout>
                  </c15:layout>
                </c:ext>
                <c:ext xmlns:c16="http://schemas.microsoft.com/office/drawing/2014/chart" uri="{C3380CC4-5D6E-409C-BE32-E72D297353CC}">
                  <c16:uniqueId val="{00000011-E7CA-445B-A8BA-547A5D9775C9}"/>
                </c:ext>
              </c:extLst>
            </c:dLbl>
            <c:dLbl>
              <c:idx val="9"/>
              <c:tx>
                <c:rich>
                  <a:bodyPr/>
                  <a:lstStyle/>
                  <a:p>
                    <a:r>
                      <a:rPr lang="en-US"/>
                      <a:t>Sociálne</a:t>
                    </a:r>
                    <a:r>
                      <a:rPr lang="en-US" baseline="0"/>
                      <a:t> dávky</a:t>
                    </a:r>
                    <a:r>
                      <a:rPr lang="en-US"/>
                      <a:t>; 97,5%</a:t>
                    </a: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7CA-445B-A8BA-547A5D9775C9}"/>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'[3]výdavky +Tab_33'!$B$16:$B$24</c:f>
              <c:strCache>
                <c:ptCount val="9"/>
                <c:pt idx="0">
                  <c:v>Iné výdavky</c:v>
                </c:pt>
                <c:pt idx="1">
                  <c:v>Administratívne výdavky</c:v>
                </c:pt>
                <c:pt idx="2">
                  <c:v>Choroba, zdravotná starostlivosť</c:v>
                </c:pt>
                <c:pt idx="3">
                  <c:v>Zdravotné postihnutie</c:v>
                </c:pt>
                <c:pt idx="4">
                  <c:v>Staroba</c:v>
                </c:pt>
                <c:pt idx="5">
                  <c:v>Sociálne vylúčenie a bývanie</c:v>
                </c:pt>
                <c:pt idx="6">
                  <c:v>Pozostalí</c:v>
                </c:pt>
                <c:pt idx="7">
                  <c:v>Rodina, deti</c:v>
                </c:pt>
                <c:pt idx="8">
                  <c:v>Nezamestnanosť</c:v>
                </c:pt>
              </c:strCache>
            </c:strRef>
          </c:cat>
          <c:val>
            <c:numRef>
              <c:f>'[3]výdavky +Tab_33'!$C$16:$C$24</c:f>
              <c:numCache>
                <c:formatCode>General</c:formatCode>
                <c:ptCount val="9"/>
                <c:pt idx="0">
                  <c:v>2.0999999999999999E-3</c:v>
                </c:pt>
                <c:pt idx="1">
                  <c:v>2.29E-2</c:v>
                </c:pt>
                <c:pt idx="2">
                  <c:v>0.29959999999999998</c:v>
                </c:pt>
                <c:pt idx="3">
                  <c:v>8.0799999999999997E-2</c:v>
                </c:pt>
                <c:pt idx="4">
                  <c:v>0.39889999999999998</c:v>
                </c:pt>
                <c:pt idx="5">
                  <c:v>1.09E-2</c:v>
                </c:pt>
                <c:pt idx="6">
                  <c:v>4.5400000000000003E-2</c:v>
                </c:pt>
                <c:pt idx="7">
                  <c:v>9.64E-2</c:v>
                </c:pt>
                <c:pt idx="8">
                  <c:v>4.3099999999999999E-2</c:v>
                </c:pt>
              </c:numCache>
            </c:numRef>
          </c:val>
          <c:extLst>
            <c:ext xmlns:c16="http://schemas.microsoft.com/office/drawing/2014/chart" uri="{C3380CC4-5D6E-409C-BE32-E72D297353CC}">
              <c16:uniqueId val="{00000014-E7CA-445B-A8BA-547A5D9775C9}"/>
            </c:ext>
          </c:extLst>
        </c:ser>
        <c:dLbls>
          <c:showLegendKey val="0"/>
          <c:showVal val="0"/>
          <c:showCatName val="0"/>
          <c:showSerName val="0"/>
          <c:showPercent val="0"/>
          <c:showBubbleSize val="0"/>
          <c:showLeaderLines val="1"/>
        </c:dLbls>
        <c:gapWidth val="157"/>
        <c:splitType val="pos"/>
        <c:splitPos val="7"/>
        <c:secondPieSize val="98"/>
        <c:serLines/>
      </c:ofPieChart>
    </c:plotArea>
    <c:plotVisOnly val="1"/>
    <c:dispBlanksAs val="zero"/>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500437445319363E-2"/>
          <c:y val="5.0925925925925923E-2"/>
          <c:w val="0.84859645669291361"/>
          <c:h val="0.73738412698412692"/>
        </c:manualLayout>
      </c:layout>
      <c:barChart>
        <c:barDir val="col"/>
        <c:grouping val="clustered"/>
        <c:varyColors val="0"/>
        <c:ser>
          <c:idx val="2"/>
          <c:order val="0"/>
          <c:tx>
            <c:strRef>
              <c:f>'[3]výdavky na dôchodky'!$B$3</c:f>
              <c:strCache>
                <c:ptCount val="1"/>
                <c:pt idx="0">
                  <c:v>v PPS na osobu</c:v>
                </c:pt>
              </c:strCache>
            </c:strRef>
          </c:tx>
          <c:spPr>
            <a:solidFill>
              <a:sysClr val="window" lastClr="FFFFFF">
                <a:lumMod val="85000"/>
              </a:sysClr>
            </a:solidFill>
            <a:ln w="9525">
              <a:solidFill>
                <a:sysClr val="window" lastClr="FFFFFF">
                  <a:lumMod val="50000"/>
                </a:sysClr>
              </a:solidFill>
            </a:ln>
          </c:spPr>
          <c:invertIfNegative val="0"/>
          <c:dPt>
            <c:idx val="7"/>
            <c:invertIfNegative val="0"/>
            <c:bubble3D val="0"/>
            <c:extLst>
              <c:ext xmlns:c16="http://schemas.microsoft.com/office/drawing/2014/chart" uri="{C3380CC4-5D6E-409C-BE32-E72D297353CC}">
                <c16:uniqueId val="{00000000-63B8-4FD7-BD35-2AB3B2DC5255}"/>
              </c:ext>
            </c:extLst>
          </c:dPt>
          <c:dPt>
            <c:idx val="24"/>
            <c:invertIfNegative val="0"/>
            <c:bubble3D val="0"/>
            <c:spPr>
              <a:pattFill prst="wdUpDiag">
                <a:fgClr>
                  <a:sysClr val="window" lastClr="FFFFFF">
                    <a:lumMod val="85000"/>
                  </a:sysClr>
                </a:fgClr>
                <a:bgClr>
                  <a:sysClr val="window" lastClr="FFFFFF"/>
                </a:bgClr>
              </a:pattFill>
              <a:ln w="9525">
                <a:solidFill>
                  <a:sysClr val="window" lastClr="FFFFFF">
                    <a:lumMod val="50000"/>
                  </a:sysClr>
                </a:solidFill>
              </a:ln>
            </c:spPr>
            <c:extLst>
              <c:ext xmlns:c16="http://schemas.microsoft.com/office/drawing/2014/chart" uri="{C3380CC4-5D6E-409C-BE32-E72D297353CC}">
                <c16:uniqueId val="{00000002-63B8-4FD7-BD35-2AB3B2DC5255}"/>
              </c:ext>
            </c:extLst>
          </c:dPt>
          <c:dPt>
            <c:idx val="26"/>
            <c:invertIfNegative val="0"/>
            <c:bubble3D val="0"/>
            <c:extLst>
              <c:ext xmlns:c16="http://schemas.microsoft.com/office/drawing/2014/chart" uri="{C3380CC4-5D6E-409C-BE32-E72D297353CC}">
                <c16:uniqueId val="{00000003-63B8-4FD7-BD35-2AB3B2DC5255}"/>
              </c:ext>
            </c:extLst>
          </c:dPt>
          <c:cat>
            <c:strRef>
              <c:f>'[3]výdavky na dôchodky'!$A$4:$A$30</c:f>
              <c:strCache>
                <c:ptCount val="27"/>
                <c:pt idx="0">
                  <c:v>BE</c:v>
                </c:pt>
                <c:pt idx="1">
                  <c:v>BG</c:v>
                </c:pt>
                <c:pt idx="2">
                  <c:v>CZ</c:v>
                </c:pt>
                <c:pt idx="3">
                  <c:v>DK</c:v>
                </c:pt>
                <c:pt idx="4">
                  <c:v>DE</c:v>
                </c:pt>
                <c:pt idx="5">
                  <c:v>EE</c:v>
                </c:pt>
                <c:pt idx="6">
                  <c:v>IE</c:v>
                </c:pt>
                <c:pt idx="7">
                  <c:v>GR</c:v>
                </c:pt>
                <c:pt idx="8">
                  <c:v>ES</c:v>
                </c:pt>
                <c:pt idx="9">
                  <c:v>FR</c:v>
                </c:pt>
                <c:pt idx="10">
                  <c:v>CR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strCache>
            </c:strRef>
          </c:cat>
          <c:val>
            <c:numRef>
              <c:f>'[3]výdavky na dôchodky'!$B$4:$B$30</c:f>
              <c:numCache>
                <c:formatCode>General</c:formatCode>
                <c:ptCount val="27"/>
                <c:pt idx="0">
                  <c:v>4673.26</c:v>
                </c:pt>
                <c:pt idx="1">
                  <c:v>1409.28</c:v>
                </c:pt>
                <c:pt idx="2">
                  <c:v>2670.1</c:v>
                </c:pt>
                <c:pt idx="3">
                  <c:v>4832.6499999999996</c:v>
                </c:pt>
                <c:pt idx="4">
                  <c:v>4814.92</c:v>
                </c:pt>
                <c:pt idx="5">
                  <c:v>2173.14</c:v>
                </c:pt>
                <c:pt idx="6">
                  <c:v>2638.83</c:v>
                </c:pt>
                <c:pt idx="7">
                  <c:v>3242.85</c:v>
                </c:pt>
                <c:pt idx="8">
                  <c:v>3497.98</c:v>
                </c:pt>
                <c:pt idx="9">
                  <c:v>4966.3</c:v>
                </c:pt>
                <c:pt idx="10">
                  <c:v>2086.3000000000002</c:v>
                </c:pt>
                <c:pt idx="11">
                  <c:v>4780.7</c:v>
                </c:pt>
                <c:pt idx="12">
                  <c:v>2455.83</c:v>
                </c:pt>
                <c:pt idx="13">
                  <c:v>1742.46</c:v>
                </c:pt>
                <c:pt idx="14">
                  <c:v>1995.39</c:v>
                </c:pt>
                <c:pt idx="15">
                  <c:v>6858.29</c:v>
                </c:pt>
                <c:pt idx="16">
                  <c:v>1740.85</c:v>
                </c:pt>
                <c:pt idx="17">
                  <c:v>1995.61</c:v>
                </c:pt>
                <c:pt idx="18">
                  <c:v>4908.43</c:v>
                </c:pt>
                <c:pt idx="19">
                  <c:v>5507.48</c:v>
                </c:pt>
                <c:pt idx="20">
                  <c:v>2791.56</c:v>
                </c:pt>
                <c:pt idx="21">
                  <c:v>3316.72</c:v>
                </c:pt>
                <c:pt idx="22">
                  <c:v>2046.98</c:v>
                </c:pt>
                <c:pt idx="23">
                  <c:v>2706.08</c:v>
                </c:pt>
                <c:pt idx="24">
                  <c:v>1829.97</c:v>
                </c:pt>
                <c:pt idx="25">
                  <c:v>4620.72</c:v>
                </c:pt>
                <c:pt idx="26">
                  <c:v>3939.54</c:v>
                </c:pt>
              </c:numCache>
            </c:numRef>
          </c:val>
          <c:extLst>
            <c:ext xmlns:c16="http://schemas.microsoft.com/office/drawing/2014/chart" uri="{C3380CC4-5D6E-409C-BE32-E72D297353CC}">
              <c16:uniqueId val="{00000004-63B8-4FD7-BD35-2AB3B2DC5255}"/>
            </c:ext>
          </c:extLst>
        </c:ser>
        <c:ser>
          <c:idx val="0"/>
          <c:order val="1"/>
          <c:tx>
            <c:strRef>
              <c:f>'[3]výdavky na dôchodky'!$C$3</c:f>
              <c:strCache>
                <c:ptCount val="1"/>
                <c:pt idx="0">
                  <c:v>eur na obyvateľa (v s.c. 2010)</c:v>
                </c:pt>
              </c:strCache>
            </c:strRef>
          </c:tx>
          <c:spPr>
            <a:solidFill>
              <a:srgbClr val="FAACBF"/>
            </a:solidFill>
            <a:ln>
              <a:solidFill>
                <a:srgbClr val="B7194A"/>
              </a:solidFill>
            </a:ln>
          </c:spPr>
          <c:invertIfNegative val="0"/>
          <c:dPt>
            <c:idx val="7"/>
            <c:invertIfNegative val="0"/>
            <c:bubble3D val="0"/>
            <c:extLst>
              <c:ext xmlns:c16="http://schemas.microsoft.com/office/drawing/2014/chart" uri="{C3380CC4-5D6E-409C-BE32-E72D297353CC}">
                <c16:uniqueId val="{00000005-63B8-4FD7-BD35-2AB3B2DC5255}"/>
              </c:ext>
            </c:extLst>
          </c:dPt>
          <c:dPt>
            <c:idx val="24"/>
            <c:invertIfNegative val="0"/>
            <c:bubble3D val="0"/>
            <c:spPr>
              <a:pattFill prst="wdUpDiag">
                <a:fgClr>
                  <a:srgbClr val="FAACBF"/>
                </a:fgClr>
                <a:bgClr>
                  <a:sysClr val="window" lastClr="FFFFFF"/>
                </a:bgClr>
              </a:pattFill>
              <a:ln>
                <a:solidFill>
                  <a:srgbClr val="B7194A"/>
                </a:solidFill>
              </a:ln>
            </c:spPr>
            <c:extLst>
              <c:ext xmlns:c16="http://schemas.microsoft.com/office/drawing/2014/chart" uri="{C3380CC4-5D6E-409C-BE32-E72D297353CC}">
                <c16:uniqueId val="{00000007-63B8-4FD7-BD35-2AB3B2DC5255}"/>
              </c:ext>
            </c:extLst>
          </c:dPt>
          <c:dPt>
            <c:idx val="26"/>
            <c:invertIfNegative val="0"/>
            <c:bubble3D val="0"/>
            <c:extLst>
              <c:ext xmlns:c16="http://schemas.microsoft.com/office/drawing/2014/chart" uri="{C3380CC4-5D6E-409C-BE32-E72D297353CC}">
                <c16:uniqueId val="{00000008-63B8-4FD7-BD35-2AB3B2DC5255}"/>
              </c:ext>
            </c:extLst>
          </c:dPt>
          <c:cat>
            <c:strRef>
              <c:f>'[3]výdavky na dôchodky'!$A$4:$A$30</c:f>
              <c:strCache>
                <c:ptCount val="27"/>
                <c:pt idx="0">
                  <c:v>BE</c:v>
                </c:pt>
                <c:pt idx="1">
                  <c:v>BG</c:v>
                </c:pt>
                <c:pt idx="2">
                  <c:v>CZ</c:v>
                </c:pt>
                <c:pt idx="3">
                  <c:v>DK</c:v>
                </c:pt>
                <c:pt idx="4">
                  <c:v>DE</c:v>
                </c:pt>
                <c:pt idx="5">
                  <c:v>EE</c:v>
                </c:pt>
                <c:pt idx="6">
                  <c:v>IE</c:v>
                </c:pt>
                <c:pt idx="7">
                  <c:v>GR</c:v>
                </c:pt>
                <c:pt idx="8">
                  <c:v>ES</c:v>
                </c:pt>
                <c:pt idx="9">
                  <c:v>FR</c:v>
                </c:pt>
                <c:pt idx="10">
                  <c:v>CR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strCache>
            </c:strRef>
          </c:cat>
          <c:val>
            <c:numRef>
              <c:f>'[3]výdavky na dôchodky'!$C$4:$C$30</c:f>
              <c:numCache>
                <c:formatCode>General</c:formatCode>
                <c:ptCount val="27"/>
                <c:pt idx="0">
                  <c:v>4621.47</c:v>
                </c:pt>
                <c:pt idx="1">
                  <c:v>579.74</c:v>
                </c:pt>
                <c:pt idx="2">
                  <c:v>1621.46</c:v>
                </c:pt>
                <c:pt idx="3">
                  <c:v>6259.67</c:v>
                </c:pt>
                <c:pt idx="4">
                  <c:v>4532.37</c:v>
                </c:pt>
                <c:pt idx="5">
                  <c:v>1365.5</c:v>
                </c:pt>
                <c:pt idx="6">
                  <c:v>3333.29</c:v>
                </c:pt>
                <c:pt idx="7">
                  <c:v>2872.05</c:v>
                </c:pt>
                <c:pt idx="8">
                  <c:v>3117.38</c:v>
                </c:pt>
                <c:pt idx="9">
                  <c:v>4920.1499999999996</c:v>
                </c:pt>
                <c:pt idx="10">
                  <c:v>1294.08</c:v>
                </c:pt>
                <c:pt idx="11">
                  <c:v>4488.18</c:v>
                </c:pt>
                <c:pt idx="12">
                  <c:v>2288.67</c:v>
                </c:pt>
                <c:pt idx="13">
                  <c:v>1029.68</c:v>
                </c:pt>
                <c:pt idx="14">
                  <c:v>1052.3800000000001</c:v>
                </c:pt>
                <c:pt idx="15">
                  <c:v>8579.7000000000007</c:v>
                </c:pt>
                <c:pt idx="16">
                  <c:v>993.75</c:v>
                </c:pt>
                <c:pt idx="17">
                  <c:v>1534.22</c:v>
                </c:pt>
                <c:pt idx="18">
                  <c:v>5055.32</c:v>
                </c:pt>
                <c:pt idx="19">
                  <c:v>5347.97</c:v>
                </c:pt>
                <c:pt idx="20">
                  <c:v>1494.76</c:v>
                </c:pt>
                <c:pt idx="21">
                  <c:v>2630.72</c:v>
                </c:pt>
                <c:pt idx="22">
                  <c:v>858.8</c:v>
                </c:pt>
                <c:pt idx="23">
                  <c:v>2141.2600000000002</c:v>
                </c:pt>
                <c:pt idx="24">
                  <c:v>1274.05</c:v>
                </c:pt>
                <c:pt idx="25">
                  <c:v>5101.1099999999997</c:v>
                </c:pt>
                <c:pt idx="26">
                  <c:v>4737.03</c:v>
                </c:pt>
              </c:numCache>
            </c:numRef>
          </c:val>
          <c:extLst>
            <c:ext xmlns:c16="http://schemas.microsoft.com/office/drawing/2014/chart" uri="{C3380CC4-5D6E-409C-BE32-E72D297353CC}">
              <c16:uniqueId val="{00000009-63B8-4FD7-BD35-2AB3B2DC5255}"/>
            </c:ext>
          </c:extLst>
        </c:ser>
        <c:dLbls>
          <c:showLegendKey val="0"/>
          <c:showVal val="0"/>
          <c:showCatName val="0"/>
          <c:showSerName val="0"/>
          <c:showPercent val="0"/>
          <c:showBubbleSize val="0"/>
        </c:dLbls>
        <c:gapWidth val="60"/>
        <c:axId val="-1432968912"/>
        <c:axId val="-1432968368"/>
      </c:barChart>
      <c:lineChart>
        <c:grouping val="standard"/>
        <c:varyColors val="0"/>
        <c:ser>
          <c:idx val="1"/>
          <c:order val="2"/>
          <c:tx>
            <c:strRef>
              <c:f>'[3]výdavky na dôchodky'!$D$3</c:f>
              <c:strCache>
                <c:ptCount val="1"/>
                <c:pt idx="0">
                  <c:v>% HDP</c:v>
                </c:pt>
              </c:strCache>
            </c:strRef>
          </c:tx>
          <c:spPr>
            <a:ln>
              <a:noFill/>
            </a:ln>
          </c:spPr>
          <c:marker>
            <c:symbol val="triangle"/>
            <c:size val="7"/>
            <c:spPr>
              <a:solidFill>
                <a:schemeClr val="accent2">
                  <a:lumMod val="20000"/>
                  <a:lumOff val="80000"/>
                </a:schemeClr>
              </a:solidFill>
              <a:ln w="15875">
                <a:solidFill>
                  <a:schemeClr val="accent1"/>
                </a:solidFill>
              </a:ln>
            </c:spPr>
          </c:marker>
          <c:dLbls>
            <c:dLbl>
              <c:idx val="18"/>
              <c:layout>
                <c:manualLayout>
                  <c:x val="-3.1226328407472959E-2"/>
                  <c:y val="-5.6835981933393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B8-4FD7-BD35-2AB3B2DC5255}"/>
                </c:ext>
              </c:extLst>
            </c:dLbl>
            <c:dLbl>
              <c:idx val="30"/>
              <c:spPr/>
              <c:txPr>
                <a:bodyPr rot="-5400000" vert="horz"/>
                <a:lstStyle/>
                <a:p>
                  <a:pPr>
                    <a:defRPr/>
                  </a:pPr>
                  <a:endParaRPr lang="sk-SK"/>
                </a:p>
              </c:txPr>
              <c:dLblPos val="t"/>
              <c:showLegendKey val="0"/>
              <c:showVal val="1"/>
              <c:showCatName val="0"/>
              <c:showSerName val="0"/>
              <c:showPercent val="0"/>
              <c:showBubbleSize val="0"/>
              <c:extLst>
                <c:ext xmlns:c16="http://schemas.microsoft.com/office/drawing/2014/chart" uri="{C3380CC4-5D6E-409C-BE32-E72D297353CC}">
                  <c16:uniqueId val="{0000000B-63B8-4FD7-BD35-2AB3B2DC5255}"/>
                </c:ext>
              </c:extLst>
            </c:dLbl>
            <c:dLbl>
              <c:idx val="32"/>
              <c:layout>
                <c:manualLayout>
                  <c:x val="-2.9021527777777802E-2"/>
                  <c:y val="-0.1694845238095238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B8-4FD7-BD35-2AB3B2DC5255}"/>
                </c:ext>
              </c:extLst>
            </c:dLbl>
            <c:spPr>
              <a:noFill/>
              <a:ln>
                <a:noFill/>
              </a:ln>
              <a:effectLst/>
            </c:spPr>
            <c:txPr>
              <a:bodyPr rot="-5400000" vert="horz"/>
              <a:lstStyle/>
              <a:p>
                <a:pPr>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'[3]výdavky na dôchodky'!$A$4:$A$30</c:f>
              <c:strCache>
                <c:ptCount val="27"/>
                <c:pt idx="0">
                  <c:v>BE</c:v>
                </c:pt>
                <c:pt idx="1">
                  <c:v>BG</c:v>
                </c:pt>
                <c:pt idx="2">
                  <c:v>CZ</c:v>
                </c:pt>
                <c:pt idx="3">
                  <c:v>DK</c:v>
                </c:pt>
                <c:pt idx="4">
                  <c:v>DE</c:v>
                </c:pt>
                <c:pt idx="5">
                  <c:v>EE</c:v>
                </c:pt>
                <c:pt idx="6">
                  <c:v>IE</c:v>
                </c:pt>
                <c:pt idx="7">
                  <c:v>GR</c:v>
                </c:pt>
                <c:pt idx="8">
                  <c:v>ES</c:v>
                </c:pt>
                <c:pt idx="9">
                  <c:v>FR</c:v>
                </c:pt>
                <c:pt idx="10">
                  <c:v>CR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strCache>
            </c:strRef>
          </c:cat>
          <c:val>
            <c:numRef>
              <c:f>'[3]výdavky na dôchodky'!$D$4:$D$30</c:f>
              <c:numCache>
                <c:formatCode>General</c:formatCode>
                <c:ptCount val="27"/>
                <c:pt idx="0">
                  <c:v>13.6</c:v>
                </c:pt>
                <c:pt idx="1">
                  <c:v>8.1</c:v>
                </c:pt>
                <c:pt idx="2">
                  <c:v>9.3000000000000007</c:v>
                </c:pt>
                <c:pt idx="3">
                  <c:v>12.9</c:v>
                </c:pt>
                <c:pt idx="4">
                  <c:v>12.6</c:v>
                </c:pt>
                <c:pt idx="5">
                  <c:v>8.6999999999999993</c:v>
                </c:pt>
                <c:pt idx="6">
                  <c:v>5</c:v>
                </c:pt>
                <c:pt idx="7">
                  <c:v>17.8</c:v>
                </c:pt>
                <c:pt idx="8">
                  <c:v>14.5</c:v>
                </c:pt>
                <c:pt idx="9">
                  <c:v>15.9</c:v>
                </c:pt>
                <c:pt idx="10">
                  <c:v>11.1</c:v>
                </c:pt>
                <c:pt idx="11">
                  <c:v>17.600000000000001</c:v>
                </c:pt>
                <c:pt idx="12">
                  <c:v>9.5</c:v>
                </c:pt>
                <c:pt idx="13">
                  <c:v>8.1</c:v>
                </c:pt>
                <c:pt idx="14">
                  <c:v>7.5</c:v>
                </c:pt>
                <c:pt idx="15">
                  <c:v>10</c:v>
                </c:pt>
                <c:pt idx="16">
                  <c:v>7.5</c:v>
                </c:pt>
                <c:pt idx="17">
                  <c:v>7</c:v>
                </c:pt>
                <c:pt idx="18">
                  <c:v>12.8</c:v>
                </c:pt>
                <c:pt idx="19">
                  <c:v>15.4</c:v>
                </c:pt>
                <c:pt idx="20">
                  <c:v>11.4</c:v>
                </c:pt>
                <c:pt idx="21">
                  <c:v>15</c:v>
                </c:pt>
                <c:pt idx="22">
                  <c:v>8.9</c:v>
                </c:pt>
                <c:pt idx="23">
                  <c:v>10.6</c:v>
                </c:pt>
                <c:pt idx="24">
                  <c:v>8.8000000000000007</c:v>
                </c:pt>
                <c:pt idx="25">
                  <c:v>13.9</c:v>
                </c:pt>
                <c:pt idx="26">
                  <c:v>11.2</c:v>
                </c:pt>
              </c:numCache>
            </c:numRef>
          </c:val>
          <c:smooth val="0"/>
          <c:extLst>
            <c:ext xmlns:c16="http://schemas.microsoft.com/office/drawing/2014/chart" uri="{C3380CC4-5D6E-409C-BE32-E72D297353CC}">
              <c16:uniqueId val="{0000000D-63B8-4FD7-BD35-2AB3B2DC5255}"/>
            </c:ext>
          </c:extLst>
        </c:ser>
        <c:dLbls>
          <c:showLegendKey val="0"/>
          <c:showVal val="0"/>
          <c:showCatName val="0"/>
          <c:showSerName val="0"/>
          <c:showPercent val="0"/>
          <c:showBubbleSize val="0"/>
        </c:dLbls>
        <c:marker val="1"/>
        <c:smooth val="0"/>
        <c:axId val="-1432967824"/>
        <c:axId val="-1432967280"/>
      </c:lineChart>
      <c:catAx>
        <c:axId val="-1432968912"/>
        <c:scaling>
          <c:orientation val="minMax"/>
        </c:scaling>
        <c:delete val="0"/>
        <c:axPos val="b"/>
        <c:majorGridlines/>
        <c:numFmt formatCode="General" sourceLinked="1"/>
        <c:majorTickMark val="out"/>
        <c:minorTickMark val="none"/>
        <c:tickLblPos val="nextTo"/>
        <c:txPr>
          <a:bodyPr rot="-5400000" vert="horz"/>
          <a:lstStyle/>
          <a:p>
            <a:pPr>
              <a:defRPr/>
            </a:pPr>
            <a:endParaRPr lang="sk-SK"/>
          </a:p>
        </c:txPr>
        <c:crossAx val="-1432968368"/>
        <c:crosses val="autoZero"/>
        <c:auto val="1"/>
        <c:lblAlgn val="ctr"/>
        <c:lblOffset val="100"/>
        <c:noMultiLvlLbl val="0"/>
      </c:catAx>
      <c:valAx>
        <c:axId val="-1432968368"/>
        <c:scaling>
          <c:orientation val="minMax"/>
        </c:scaling>
        <c:delete val="0"/>
        <c:axPos val="l"/>
        <c:majorGridlines/>
        <c:numFmt formatCode="#,##0" sourceLinked="0"/>
        <c:majorTickMark val="out"/>
        <c:minorTickMark val="none"/>
        <c:tickLblPos val="nextTo"/>
        <c:crossAx val="-1432968912"/>
        <c:crosses val="autoZero"/>
        <c:crossBetween val="between"/>
      </c:valAx>
      <c:catAx>
        <c:axId val="-1432967824"/>
        <c:scaling>
          <c:orientation val="minMax"/>
        </c:scaling>
        <c:delete val="1"/>
        <c:axPos val="b"/>
        <c:numFmt formatCode="General" sourceLinked="1"/>
        <c:majorTickMark val="out"/>
        <c:minorTickMark val="none"/>
        <c:tickLblPos val="none"/>
        <c:crossAx val="-1432967280"/>
        <c:crosses val="autoZero"/>
        <c:auto val="1"/>
        <c:lblAlgn val="ctr"/>
        <c:lblOffset val="100"/>
        <c:noMultiLvlLbl val="0"/>
      </c:catAx>
      <c:valAx>
        <c:axId val="-1432967280"/>
        <c:scaling>
          <c:orientation val="minMax"/>
          <c:max val="20"/>
        </c:scaling>
        <c:delete val="0"/>
        <c:axPos val="r"/>
        <c:numFmt formatCode="General" sourceLinked="1"/>
        <c:majorTickMark val="out"/>
        <c:minorTickMark val="none"/>
        <c:tickLblPos val="nextTo"/>
        <c:crossAx val="-1432967824"/>
        <c:crosses val="max"/>
        <c:crossBetween val="between"/>
      </c:valAx>
    </c:plotArea>
    <c:legend>
      <c:legendPos val="b"/>
      <c:layout>
        <c:manualLayout>
          <c:xMode val="edge"/>
          <c:yMode val="edge"/>
          <c:x val="0.10288190379965956"/>
          <c:y val="0.9167936459077185"/>
          <c:w val="0.79423601957183032"/>
          <c:h val="7.8574559851899289E-2"/>
        </c:manualLayout>
      </c:layout>
      <c:overlay val="0"/>
    </c:legend>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17694694541178E-2"/>
          <c:y val="5.6230699627436834E-2"/>
          <c:w val="0.88931049168061826"/>
          <c:h val="0.71688440429082045"/>
        </c:manualLayout>
      </c:layout>
      <c:lineChart>
        <c:grouping val="standard"/>
        <c:varyColors val="0"/>
        <c:ser>
          <c:idx val="0"/>
          <c:order val="0"/>
          <c:tx>
            <c:strRef>
              <c:f>'K3.4 Sociálna pomoc'!$H$39</c:f>
              <c:strCache>
                <c:ptCount val="1"/>
                <c:pt idx="0">
                  <c:v>2021</c:v>
                </c:pt>
              </c:strCache>
            </c:strRef>
          </c:tx>
          <c:spPr>
            <a:ln>
              <a:solidFill>
                <a:schemeClr val="bg1">
                  <a:lumMod val="50000"/>
                </a:schemeClr>
              </a:solidFill>
            </a:ln>
          </c:spPr>
          <c:marker>
            <c:spPr>
              <a:solidFill>
                <a:srgbClr val="E02C64"/>
              </a:solidFill>
              <a:ln>
                <a:solidFill>
                  <a:srgbClr val="E02C64"/>
                </a:solidFill>
              </a:ln>
            </c:spPr>
          </c:marker>
          <c:dPt>
            <c:idx val="1"/>
            <c:marker>
              <c:spPr>
                <a:solidFill>
                  <a:srgbClr val="E02C64"/>
                </a:solidFill>
                <a:ln>
                  <a:solidFill>
                    <a:schemeClr val="bg1">
                      <a:lumMod val="65000"/>
                    </a:schemeClr>
                  </a:solidFill>
                </a:ln>
              </c:spPr>
            </c:marker>
            <c:bubble3D val="0"/>
            <c:extLst>
              <c:ext xmlns:c16="http://schemas.microsoft.com/office/drawing/2014/chart" uri="{C3380CC4-5D6E-409C-BE32-E72D297353CC}">
                <c16:uniqueId val="{00000002-B92E-4218-8999-1B211A13B222}"/>
              </c:ext>
            </c:extLst>
          </c:dPt>
          <c:cat>
            <c:strRef>
              <c:f>'K3.4 Sociálna pomoc'!$G$40:$G$51</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pomoc'!$H$40:$H$51</c:f>
              <c:numCache>
                <c:formatCode>General</c:formatCode>
                <c:ptCount val="12"/>
                <c:pt idx="0">
                  <c:v>60822</c:v>
                </c:pt>
                <c:pt idx="1">
                  <c:v>60628</c:v>
                </c:pt>
                <c:pt idx="2">
                  <c:v>60494</c:v>
                </c:pt>
                <c:pt idx="3">
                  <c:v>60381</c:v>
                </c:pt>
                <c:pt idx="4">
                  <c:v>58732</c:v>
                </c:pt>
                <c:pt idx="5">
                  <c:v>57752</c:v>
                </c:pt>
                <c:pt idx="6">
                  <c:v>56631</c:v>
                </c:pt>
                <c:pt idx="7">
                  <c:v>57747</c:v>
                </c:pt>
                <c:pt idx="8">
                  <c:v>58718</c:v>
                </c:pt>
                <c:pt idx="9">
                  <c:v>58368</c:v>
                </c:pt>
                <c:pt idx="10">
                  <c:v>57775</c:v>
                </c:pt>
                <c:pt idx="11">
                  <c:v>57651</c:v>
                </c:pt>
              </c:numCache>
            </c:numRef>
          </c:val>
          <c:smooth val="0"/>
          <c:extLst>
            <c:ext xmlns:c16="http://schemas.microsoft.com/office/drawing/2014/chart" uri="{C3380CC4-5D6E-409C-BE32-E72D297353CC}">
              <c16:uniqueId val="{00000000-574E-4FD8-BF9E-5759F9067377}"/>
            </c:ext>
          </c:extLst>
        </c:ser>
        <c:ser>
          <c:idx val="1"/>
          <c:order val="1"/>
          <c:tx>
            <c:strRef>
              <c:f>'K3.4 Sociálna pomoc'!$I$39</c:f>
              <c:strCache>
                <c:ptCount val="1"/>
                <c:pt idx="0">
                  <c:v>2022 bez odídencov z UA</c:v>
                </c:pt>
              </c:strCache>
            </c:strRef>
          </c:tx>
          <c:spPr>
            <a:ln w="25400">
              <a:solidFill>
                <a:srgbClr val="E02C64"/>
              </a:solidFill>
            </a:ln>
          </c:spPr>
          <c:marker>
            <c:spPr>
              <a:solidFill>
                <a:srgbClr val="B7194B"/>
              </a:solidFill>
              <a:ln>
                <a:solidFill>
                  <a:srgbClr val="B7194B"/>
                </a:solidFill>
              </a:ln>
            </c:spPr>
          </c:marker>
          <c:cat>
            <c:strRef>
              <c:f>'K3.4 Sociálna pomoc'!$G$40:$G$51</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pomoc'!$I$40:$I$51</c:f>
              <c:numCache>
                <c:formatCode>#,##0</c:formatCode>
                <c:ptCount val="12"/>
                <c:pt idx="0">
                  <c:v>57332</c:v>
                </c:pt>
                <c:pt idx="1">
                  <c:v>57645</c:v>
                </c:pt>
                <c:pt idx="2">
                  <c:v>59627</c:v>
                </c:pt>
                <c:pt idx="3">
                  <c:v>59781</c:v>
                </c:pt>
                <c:pt idx="4">
                  <c:v>59547</c:v>
                </c:pt>
                <c:pt idx="5">
                  <c:v>59506</c:v>
                </c:pt>
                <c:pt idx="6">
                  <c:v>58738</c:v>
                </c:pt>
                <c:pt idx="7">
                  <c:v>57999</c:v>
                </c:pt>
                <c:pt idx="8">
                  <c:v>57623</c:v>
                </c:pt>
                <c:pt idx="9">
                  <c:v>57447</c:v>
                </c:pt>
                <c:pt idx="10">
                  <c:v>56988</c:v>
                </c:pt>
                <c:pt idx="11">
                  <c:v>57394</c:v>
                </c:pt>
              </c:numCache>
            </c:numRef>
          </c:val>
          <c:smooth val="0"/>
          <c:extLst>
            <c:ext xmlns:c16="http://schemas.microsoft.com/office/drawing/2014/chart" uri="{C3380CC4-5D6E-409C-BE32-E72D297353CC}">
              <c16:uniqueId val="{00000001-574E-4FD8-BF9E-5759F9067377}"/>
            </c:ext>
          </c:extLst>
        </c:ser>
        <c:ser>
          <c:idx val="2"/>
          <c:order val="2"/>
          <c:tx>
            <c:strRef>
              <c:f>'K3.4 Sociálna pomoc'!$J$39</c:f>
              <c:strCache>
                <c:ptCount val="1"/>
                <c:pt idx="0">
                  <c:v>2022 s odídencami z  UA</c:v>
                </c:pt>
              </c:strCache>
            </c:strRef>
          </c:tx>
          <c:spPr>
            <a:ln w="25400">
              <a:solidFill>
                <a:srgbClr val="B7194B"/>
              </a:solidFill>
            </a:ln>
          </c:spPr>
          <c:cat>
            <c:strRef>
              <c:f>'K3.4 Sociálna pomoc'!$G$40:$G$51</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pomoc'!$J$40:$J$51</c:f>
              <c:numCache>
                <c:formatCode>#,##0</c:formatCode>
                <c:ptCount val="12"/>
                <c:pt idx="0">
                  <c:v>57332</c:v>
                </c:pt>
                <c:pt idx="1">
                  <c:v>57645</c:v>
                </c:pt>
                <c:pt idx="2">
                  <c:v>59627</c:v>
                </c:pt>
                <c:pt idx="3">
                  <c:v>76536</c:v>
                </c:pt>
                <c:pt idx="4">
                  <c:v>81430</c:v>
                </c:pt>
                <c:pt idx="5">
                  <c:v>59507</c:v>
                </c:pt>
                <c:pt idx="6">
                  <c:v>58738</c:v>
                </c:pt>
                <c:pt idx="7">
                  <c:v>57999</c:v>
                </c:pt>
                <c:pt idx="8">
                  <c:v>57623</c:v>
                </c:pt>
                <c:pt idx="9">
                  <c:v>64198</c:v>
                </c:pt>
                <c:pt idx="10">
                  <c:v>64783</c:v>
                </c:pt>
                <c:pt idx="11">
                  <c:v>65876</c:v>
                </c:pt>
              </c:numCache>
            </c:numRef>
          </c:val>
          <c:smooth val="0"/>
          <c:extLst>
            <c:ext xmlns:c16="http://schemas.microsoft.com/office/drawing/2014/chart" uri="{C3380CC4-5D6E-409C-BE32-E72D297353CC}">
              <c16:uniqueId val="{00000001-B92E-4218-8999-1B211A13B222}"/>
            </c:ext>
          </c:extLst>
        </c:ser>
        <c:dLbls>
          <c:showLegendKey val="0"/>
          <c:showVal val="0"/>
          <c:showCatName val="0"/>
          <c:showSerName val="0"/>
          <c:showPercent val="0"/>
          <c:showBubbleSize val="0"/>
        </c:dLbls>
        <c:marker val="1"/>
        <c:smooth val="0"/>
        <c:axId val="179595408"/>
        <c:axId val="179595792"/>
      </c:lineChart>
      <c:catAx>
        <c:axId val="179595408"/>
        <c:scaling>
          <c:orientation val="minMax"/>
        </c:scaling>
        <c:delete val="0"/>
        <c:axPos val="b"/>
        <c:numFmt formatCode="General" sourceLinked="1"/>
        <c:majorTickMark val="out"/>
        <c:minorTickMark val="none"/>
        <c:tickLblPos val="nextTo"/>
        <c:txPr>
          <a:bodyPr rot="-1380000"/>
          <a:lstStyle/>
          <a:p>
            <a:pPr>
              <a:defRPr/>
            </a:pPr>
            <a:endParaRPr lang="sk-SK"/>
          </a:p>
        </c:txPr>
        <c:crossAx val="179595792"/>
        <c:crosses val="autoZero"/>
        <c:auto val="1"/>
        <c:lblAlgn val="ctr"/>
        <c:lblOffset val="100"/>
        <c:noMultiLvlLbl val="0"/>
      </c:catAx>
      <c:valAx>
        <c:axId val="179595792"/>
        <c:scaling>
          <c:orientation val="minMax"/>
          <c:min val="55000"/>
        </c:scaling>
        <c:delete val="0"/>
        <c:axPos val="l"/>
        <c:majorGridlines/>
        <c:numFmt formatCode="#,##0" sourceLinked="0"/>
        <c:majorTickMark val="out"/>
        <c:minorTickMark val="none"/>
        <c:tickLblPos val="nextTo"/>
        <c:crossAx val="179595408"/>
        <c:crosses val="autoZero"/>
        <c:crossBetween val="between"/>
      </c:valAx>
    </c:plotArea>
    <c:legend>
      <c:legendPos val="l"/>
      <c:layout>
        <c:manualLayout>
          <c:xMode val="edge"/>
          <c:yMode val="edge"/>
          <c:x val="0.62308471068772209"/>
          <c:y val="9.1309949965312637E-2"/>
          <c:w val="0.21471137837015478"/>
          <c:h val="0.195134701678113"/>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477203806793856E-2"/>
          <c:y val="5.1400554097404488E-2"/>
          <c:w val="0.83126534821327136"/>
          <c:h val="0.82739868856599108"/>
        </c:manualLayout>
      </c:layout>
      <c:barChart>
        <c:barDir val="col"/>
        <c:grouping val="clustered"/>
        <c:varyColors val="0"/>
        <c:ser>
          <c:idx val="0"/>
          <c:order val="0"/>
          <c:tx>
            <c:strRef>
              <c:f>'[3]dane a odvody z dávok'!$C$22</c:f>
              <c:strCache>
                <c:ptCount val="1"/>
                <c:pt idx="0">
                  <c:v>Hrubé výdavky (% HDP)</c:v>
                </c:pt>
              </c:strCache>
            </c:strRef>
          </c:tx>
          <c:spPr>
            <a:solidFill>
              <a:sysClr val="window" lastClr="FFFFFF">
                <a:lumMod val="75000"/>
              </a:sysClr>
            </a:solidFill>
            <a:ln>
              <a:solidFill>
                <a:sysClr val="window" lastClr="FFFFFF">
                  <a:lumMod val="50000"/>
                </a:sysClr>
              </a:solidFill>
            </a:ln>
          </c:spPr>
          <c:invertIfNegative val="0"/>
          <c:dPt>
            <c:idx val="24"/>
            <c:invertIfNegative val="0"/>
            <c:bubble3D val="0"/>
            <c:spPr>
              <a:pattFill prst="wdUpDiag">
                <a:fgClr>
                  <a:sysClr val="window" lastClr="FFFFFF">
                    <a:lumMod val="75000"/>
                  </a:sysClr>
                </a:fgClr>
                <a:bgClr>
                  <a:sysClr val="window" lastClr="FFFFFF"/>
                </a:bgClr>
              </a:pattFill>
              <a:ln>
                <a:solidFill>
                  <a:sysClr val="window" lastClr="FFFFFF">
                    <a:lumMod val="50000"/>
                  </a:sysClr>
                </a:solidFill>
              </a:ln>
            </c:spPr>
            <c:extLst>
              <c:ext xmlns:c16="http://schemas.microsoft.com/office/drawing/2014/chart" uri="{C3380CC4-5D6E-409C-BE32-E72D297353CC}">
                <c16:uniqueId val="{00000001-BF3C-4EC6-8645-6496C39BFC4E}"/>
              </c:ext>
            </c:extLst>
          </c:dPt>
          <c:cat>
            <c:strRef>
              <c:f>'[3]dane a odvody z dávok'!$B$23:$B$49</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strCache>
            </c:strRef>
          </c:cat>
          <c:val>
            <c:numRef>
              <c:f>'[3]dane a odvody z dávok'!$C$23:$C$49</c:f>
              <c:numCache>
                <c:formatCode>General</c:formatCode>
                <c:ptCount val="27"/>
                <c:pt idx="0">
                  <c:v>31.23</c:v>
                </c:pt>
                <c:pt idx="1">
                  <c:v>18.190000000000001</c:v>
                </c:pt>
                <c:pt idx="2">
                  <c:v>21.35</c:v>
                </c:pt>
                <c:pt idx="3">
                  <c:v>31.57</c:v>
                </c:pt>
                <c:pt idx="4">
                  <c:v>31.67</c:v>
                </c:pt>
                <c:pt idx="5">
                  <c:v>18.89</c:v>
                </c:pt>
                <c:pt idx="6">
                  <c:v>14.99</c:v>
                </c:pt>
                <c:pt idx="7">
                  <c:v>29.09</c:v>
                </c:pt>
                <c:pt idx="8">
                  <c:v>29.57</c:v>
                </c:pt>
                <c:pt idx="9">
                  <c:v>35.22</c:v>
                </c:pt>
                <c:pt idx="10">
                  <c:v>23.73</c:v>
                </c:pt>
                <c:pt idx="11">
                  <c:v>33.200000000000003</c:v>
                </c:pt>
                <c:pt idx="12">
                  <c:v>23.68</c:v>
                </c:pt>
                <c:pt idx="13">
                  <c:v>17.11</c:v>
                </c:pt>
                <c:pt idx="14">
                  <c:v>19.09</c:v>
                </c:pt>
                <c:pt idx="15">
                  <c:v>23.78</c:v>
                </c:pt>
                <c:pt idx="16">
                  <c:v>17.96</c:v>
                </c:pt>
                <c:pt idx="17">
                  <c:v>19.68</c:v>
                </c:pt>
                <c:pt idx="18">
                  <c:v>29.33</c:v>
                </c:pt>
                <c:pt idx="19">
                  <c:v>33.229999999999997</c:v>
                </c:pt>
                <c:pt idx="20">
                  <c:v>23.32</c:v>
                </c:pt>
                <c:pt idx="21">
                  <c:v>26.4</c:v>
                </c:pt>
                <c:pt idx="22">
                  <c:v>16.96</c:v>
                </c:pt>
                <c:pt idx="23">
                  <c:v>25.62</c:v>
                </c:pt>
                <c:pt idx="24">
                  <c:v>19.100000000000001</c:v>
                </c:pt>
                <c:pt idx="25">
                  <c:v>31.38</c:v>
                </c:pt>
                <c:pt idx="26">
                  <c:v>28.75</c:v>
                </c:pt>
              </c:numCache>
            </c:numRef>
          </c:val>
          <c:extLst>
            <c:ext xmlns:c16="http://schemas.microsoft.com/office/drawing/2014/chart" uri="{C3380CC4-5D6E-409C-BE32-E72D297353CC}">
              <c16:uniqueId val="{00000002-BF3C-4EC6-8645-6496C39BFC4E}"/>
            </c:ext>
          </c:extLst>
        </c:ser>
        <c:ser>
          <c:idx val="1"/>
          <c:order val="1"/>
          <c:tx>
            <c:strRef>
              <c:f>'[3]dane a odvody z dávok'!$D$22</c:f>
              <c:strCache>
                <c:ptCount val="1"/>
                <c:pt idx="0">
                  <c:v>Netto výdavky (% HDP)</c:v>
                </c:pt>
              </c:strCache>
            </c:strRef>
          </c:tx>
          <c:spPr>
            <a:solidFill>
              <a:srgbClr val="B7194A"/>
            </a:solidFill>
            <a:ln>
              <a:noFill/>
            </a:ln>
          </c:spPr>
          <c:invertIfNegative val="0"/>
          <c:dPt>
            <c:idx val="24"/>
            <c:invertIfNegative val="0"/>
            <c:bubble3D val="0"/>
            <c:spPr>
              <a:pattFill prst="wdUpDiag">
                <a:fgClr>
                  <a:srgbClr val="B7194A"/>
                </a:fgClr>
                <a:bgClr>
                  <a:sysClr val="window" lastClr="FFFFFF"/>
                </a:bgClr>
              </a:pattFill>
              <a:ln>
                <a:noFill/>
              </a:ln>
            </c:spPr>
            <c:extLst>
              <c:ext xmlns:c16="http://schemas.microsoft.com/office/drawing/2014/chart" uri="{C3380CC4-5D6E-409C-BE32-E72D297353CC}">
                <c16:uniqueId val="{00000004-BF3C-4EC6-8645-6496C39BFC4E}"/>
              </c:ext>
            </c:extLst>
          </c:dPt>
          <c:cat>
            <c:strRef>
              <c:f>'[3]dane a odvody z dávok'!$B$23:$B$49</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strCache>
            </c:strRef>
          </c:cat>
          <c:val>
            <c:numRef>
              <c:f>'[3]dane a odvody z dávok'!$D$23:$D$49</c:f>
              <c:numCache>
                <c:formatCode>General</c:formatCode>
                <c:ptCount val="27"/>
                <c:pt idx="0">
                  <c:v>28.98</c:v>
                </c:pt>
                <c:pt idx="1">
                  <c:v>18.18</c:v>
                </c:pt>
                <c:pt idx="2">
                  <c:v>21.28</c:v>
                </c:pt>
                <c:pt idx="3">
                  <c:v>26.82</c:v>
                </c:pt>
                <c:pt idx="4">
                  <c:v>28.74</c:v>
                </c:pt>
                <c:pt idx="5">
                  <c:v>18.27</c:v>
                </c:pt>
                <c:pt idx="6">
                  <c:v>14.16</c:v>
                </c:pt>
                <c:pt idx="7">
                  <c:v>26.53</c:v>
                </c:pt>
                <c:pt idx="8">
                  <c:v>27.57</c:v>
                </c:pt>
                <c:pt idx="9">
                  <c:v>33.090000000000003</c:v>
                </c:pt>
                <c:pt idx="10">
                  <c:v>23.34</c:v>
                </c:pt>
                <c:pt idx="11">
                  <c:v>28.76</c:v>
                </c:pt>
                <c:pt idx="12">
                  <c:v>22.48</c:v>
                </c:pt>
                <c:pt idx="13">
                  <c:v>16.489999999999998</c:v>
                </c:pt>
                <c:pt idx="14">
                  <c:v>18.62</c:v>
                </c:pt>
                <c:pt idx="15">
                  <c:v>21.49</c:v>
                </c:pt>
                <c:pt idx="16">
                  <c:v>17.670000000000002</c:v>
                </c:pt>
                <c:pt idx="17">
                  <c:v>19.25</c:v>
                </c:pt>
                <c:pt idx="18">
                  <c:v>23.94</c:v>
                </c:pt>
                <c:pt idx="19">
                  <c:v>29.97</c:v>
                </c:pt>
                <c:pt idx="20">
                  <c:v>21.16</c:v>
                </c:pt>
                <c:pt idx="21">
                  <c:v>24.62</c:v>
                </c:pt>
                <c:pt idx="22">
                  <c:v>16.829999999999998</c:v>
                </c:pt>
                <c:pt idx="23">
                  <c:v>25.11</c:v>
                </c:pt>
                <c:pt idx="24">
                  <c:v>19.04</c:v>
                </c:pt>
                <c:pt idx="25">
                  <c:v>27.89</c:v>
                </c:pt>
                <c:pt idx="26">
                  <c:v>25.46</c:v>
                </c:pt>
              </c:numCache>
            </c:numRef>
          </c:val>
          <c:extLst>
            <c:ext xmlns:c16="http://schemas.microsoft.com/office/drawing/2014/chart" uri="{C3380CC4-5D6E-409C-BE32-E72D297353CC}">
              <c16:uniqueId val="{00000005-BF3C-4EC6-8645-6496C39BFC4E}"/>
            </c:ext>
          </c:extLst>
        </c:ser>
        <c:dLbls>
          <c:showLegendKey val="0"/>
          <c:showVal val="0"/>
          <c:showCatName val="0"/>
          <c:showSerName val="0"/>
          <c:showPercent val="0"/>
          <c:showBubbleSize val="0"/>
        </c:dLbls>
        <c:gapWidth val="35"/>
        <c:axId val="-1432966736"/>
        <c:axId val="-1233341328"/>
      </c:barChart>
      <c:lineChart>
        <c:grouping val="standard"/>
        <c:varyColors val="0"/>
        <c:ser>
          <c:idx val="2"/>
          <c:order val="2"/>
          <c:tx>
            <c:strRef>
              <c:f>'[3]dane a odvody z dávok'!$E$22</c:f>
              <c:strCache>
                <c:ptCount val="1"/>
                <c:pt idx="0">
                  <c:v>Efektívne daňovo-odvodové zaťaženie sociálnych dávok (%)</c:v>
                </c:pt>
              </c:strCache>
            </c:strRef>
          </c:tx>
          <c:spPr>
            <a:ln>
              <a:noFill/>
            </a:ln>
          </c:spPr>
          <c:marker>
            <c:spPr>
              <a:solidFill>
                <a:srgbClr val="FFD5D5"/>
              </a:solidFill>
              <a:ln w="15875">
                <a:solidFill>
                  <a:srgbClr val="FAACBF"/>
                </a:solidFill>
              </a:ln>
            </c:spPr>
          </c:marker>
          <c:cat>
            <c:strRef>
              <c:f>'[3]dane a odvody z dávok'!$B$23:$B$49</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strCache>
            </c:strRef>
          </c:cat>
          <c:val>
            <c:numRef>
              <c:f>'[3]dane a odvody z dávok'!$E$23:$E$49</c:f>
              <c:numCache>
                <c:formatCode>General</c:formatCode>
                <c:ptCount val="27"/>
                <c:pt idx="0">
                  <c:v>12.5</c:v>
                </c:pt>
                <c:pt idx="1">
                  <c:v>7.9</c:v>
                </c:pt>
                <c:pt idx="2">
                  <c:v>16.22</c:v>
                </c:pt>
                <c:pt idx="3">
                  <c:v>28.37</c:v>
                </c:pt>
                <c:pt idx="4">
                  <c:v>18.010000000000002</c:v>
                </c:pt>
                <c:pt idx="5">
                  <c:v>7.32</c:v>
                </c:pt>
                <c:pt idx="6">
                  <c:v>11.14</c:v>
                </c:pt>
                <c:pt idx="7">
                  <c:v>12.84</c:v>
                </c:pt>
                <c:pt idx="8">
                  <c:v>11.08</c:v>
                </c:pt>
                <c:pt idx="9">
                  <c:v>9.8000000000000007</c:v>
                </c:pt>
                <c:pt idx="10">
                  <c:v>3.2</c:v>
                </c:pt>
                <c:pt idx="11">
                  <c:v>20.63</c:v>
                </c:pt>
                <c:pt idx="12">
                  <c:v>13.04</c:v>
                </c:pt>
                <c:pt idx="13">
                  <c:v>6.87</c:v>
                </c:pt>
                <c:pt idx="14">
                  <c:v>23.11</c:v>
                </c:pt>
                <c:pt idx="15">
                  <c:v>17</c:v>
                </c:pt>
                <c:pt idx="16">
                  <c:v>12.43</c:v>
                </c:pt>
                <c:pt idx="17">
                  <c:v>3.91</c:v>
                </c:pt>
                <c:pt idx="18">
                  <c:v>32.54</c:v>
                </c:pt>
                <c:pt idx="19">
                  <c:v>18.079999999999998</c:v>
                </c:pt>
                <c:pt idx="20">
                  <c:v>16.2</c:v>
                </c:pt>
                <c:pt idx="21">
                  <c:v>11.79</c:v>
                </c:pt>
                <c:pt idx="22">
                  <c:v>1.52</c:v>
                </c:pt>
                <c:pt idx="23">
                  <c:v>3.79</c:v>
                </c:pt>
                <c:pt idx="24">
                  <c:v>24.32</c:v>
                </c:pt>
                <c:pt idx="25">
                  <c:v>19.7</c:v>
                </c:pt>
                <c:pt idx="26">
                  <c:v>22.62</c:v>
                </c:pt>
              </c:numCache>
            </c:numRef>
          </c:val>
          <c:smooth val="0"/>
          <c:extLst>
            <c:ext xmlns:c16="http://schemas.microsoft.com/office/drawing/2014/chart" uri="{C3380CC4-5D6E-409C-BE32-E72D297353CC}">
              <c16:uniqueId val="{00000006-BF3C-4EC6-8645-6496C39BFC4E}"/>
            </c:ext>
          </c:extLst>
        </c:ser>
        <c:dLbls>
          <c:showLegendKey val="0"/>
          <c:showVal val="0"/>
          <c:showCatName val="0"/>
          <c:showSerName val="0"/>
          <c:showPercent val="0"/>
          <c:showBubbleSize val="0"/>
        </c:dLbls>
        <c:marker val="1"/>
        <c:smooth val="0"/>
        <c:axId val="-1233338064"/>
        <c:axId val="-1233335888"/>
      </c:lineChart>
      <c:catAx>
        <c:axId val="-1432966736"/>
        <c:scaling>
          <c:orientation val="minMax"/>
        </c:scaling>
        <c:delete val="0"/>
        <c:axPos val="b"/>
        <c:numFmt formatCode="General" sourceLinked="1"/>
        <c:majorTickMark val="out"/>
        <c:minorTickMark val="none"/>
        <c:tickLblPos val="nextTo"/>
        <c:txPr>
          <a:bodyPr rot="-5400000" vert="horz"/>
          <a:lstStyle/>
          <a:p>
            <a:pPr>
              <a:defRPr/>
            </a:pPr>
            <a:endParaRPr lang="sk-SK"/>
          </a:p>
        </c:txPr>
        <c:crossAx val="-1233341328"/>
        <c:crosses val="autoZero"/>
        <c:auto val="1"/>
        <c:lblAlgn val="ctr"/>
        <c:lblOffset val="100"/>
        <c:noMultiLvlLbl val="0"/>
      </c:catAx>
      <c:valAx>
        <c:axId val="-1233341328"/>
        <c:scaling>
          <c:orientation val="minMax"/>
        </c:scaling>
        <c:delete val="0"/>
        <c:axPos val="l"/>
        <c:majorGridlines/>
        <c:title>
          <c:tx>
            <c:rich>
              <a:bodyPr rot="-5400000" vert="horz"/>
              <a:lstStyle/>
              <a:p>
                <a:pPr>
                  <a:defRPr/>
                </a:pPr>
                <a:r>
                  <a:rPr lang="sk-SK"/>
                  <a:t>% HDP</a:t>
                </a:r>
              </a:p>
            </c:rich>
          </c:tx>
          <c:overlay val="0"/>
        </c:title>
        <c:numFmt formatCode="#,##0.0" sourceLinked="0"/>
        <c:majorTickMark val="out"/>
        <c:minorTickMark val="none"/>
        <c:tickLblPos val="nextTo"/>
        <c:crossAx val="-1432966736"/>
        <c:crosses val="autoZero"/>
        <c:crossBetween val="between"/>
      </c:valAx>
      <c:valAx>
        <c:axId val="-1233335888"/>
        <c:scaling>
          <c:orientation val="minMax"/>
        </c:scaling>
        <c:delete val="0"/>
        <c:axPos val="r"/>
        <c:title>
          <c:tx>
            <c:rich>
              <a:bodyPr rot="-5400000" vert="horz"/>
              <a:lstStyle/>
              <a:p>
                <a:pPr>
                  <a:defRPr/>
                </a:pPr>
                <a:r>
                  <a:rPr lang="en-US"/>
                  <a:t>daňovo-odvodové zataženie</a:t>
                </a:r>
              </a:p>
            </c:rich>
          </c:tx>
          <c:overlay val="0"/>
        </c:title>
        <c:numFmt formatCode="#,##0.0" sourceLinked="0"/>
        <c:majorTickMark val="out"/>
        <c:minorTickMark val="none"/>
        <c:tickLblPos val="nextTo"/>
        <c:crossAx val="-1233338064"/>
        <c:crosses val="max"/>
        <c:crossBetween val="between"/>
      </c:valAx>
      <c:catAx>
        <c:axId val="-1233338064"/>
        <c:scaling>
          <c:orientation val="minMax"/>
        </c:scaling>
        <c:delete val="1"/>
        <c:axPos val="b"/>
        <c:numFmt formatCode="General" sourceLinked="1"/>
        <c:majorTickMark val="out"/>
        <c:minorTickMark val="none"/>
        <c:tickLblPos val="nextTo"/>
        <c:crossAx val="-1233335888"/>
        <c:crosses val="autoZero"/>
        <c:auto val="1"/>
        <c:lblAlgn val="ctr"/>
        <c:lblOffset val="100"/>
        <c:noMultiLvlLbl val="0"/>
      </c:catAx>
    </c:plotArea>
    <c:legend>
      <c:legendPos val="b"/>
      <c:layout>
        <c:manualLayout>
          <c:xMode val="edge"/>
          <c:yMode val="edge"/>
          <c:x val="8.6628680293986557E-2"/>
          <c:y val="3.5807226224381498E-3"/>
          <c:w val="0.57852368057560699"/>
          <c:h val="0.15103328083989501"/>
        </c:manualLayout>
      </c:layout>
      <c:overlay val="0"/>
    </c:legend>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04237557168935E-2"/>
          <c:y val="4.0599772269280243E-2"/>
          <c:w val="0.88493030293482189"/>
          <c:h val="0.87092353002377865"/>
        </c:manualLayout>
      </c:layout>
      <c:barChart>
        <c:barDir val="col"/>
        <c:grouping val="clustered"/>
        <c:varyColors val="0"/>
        <c:ser>
          <c:idx val="0"/>
          <c:order val="0"/>
          <c:spPr>
            <a:solidFill>
              <a:srgbClr val="B9194A"/>
            </a:solidFill>
          </c:spPr>
          <c:invertIfNegative val="0"/>
          <c:dPt>
            <c:idx val="4"/>
            <c:invertIfNegative val="0"/>
            <c:bubble3D val="0"/>
            <c:spPr>
              <a:solidFill>
                <a:srgbClr val="B7194B"/>
              </a:solidFill>
            </c:spPr>
            <c:extLst>
              <c:ext xmlns:c16="http://schemas.microsoft.com/office/drawing/2014/chart" uri="{C3380CC4-5D6E-409C-BE32-E72D297353CC}">
                <c16:uniqueId val="{00000001-B18E-4966-9594-E0E3AF959C46}"/>
              </c:ext>
            </c:extLst>
          </c:dPt>
          <c:dPt>
            <c:idx val="5"/>
            <c:invertIfNegative val="0"/>
            <c:bubble3D val="0"/>
            <c:spPr>
              <a:solidFill>
                <a:srgbClr val="B7194B"/>
              </a:solidFill>
            </c:spPr>
            <c:extLst>
              <c:ext xmlns:c16="http://schemas.microsoft.com/office/drawing/2014/chart" uri="{C3380CC4-5D6E-409C-BE32-E72D297353CC}">
                <c16:uniqueId val="{00000003-B18E-4966-9594-E0E3AF959C46}"/>
              </c:ext>
            </c:extLst>
          </c:dPt>
          <c:dPt>
            <c:idx val="15"/>
            <c:invertIfNegative val="0"/>
            <c:bubble3D val="0"/>
            <c:spPr>
              <a:solidFill>
                <a:srgbClr val="B7194B"/>
              </a:solidFill>
            </c:spPr>
            <c:extLst>
              <c:ext xmlns:c16="http://schemas.microsoft.com/office/drawing/2014/chart" uri="{C3380CC4-5D6E-409C-BE32-E72D297353CC}">
                <c16:uniqueId val="{00000005-B18E-4966-9594-E0E3AF959C46}"/>
              </c:ext>
            </c:extLst>
          </c:dPt>
          <c:dPt>
            <c:idx val="17"/>
            <c:invertIfNegative val="0"/>
            <c:bubble3D val="0"/>
            <c:spPr>
              <a:solidFill>
                <a:srgbClr val="B7194B"/>
              </a:solidFill>
            </c:spPr>
            <c:extLst>
              <c:ext xmlns:c16="http://schemas.microsoft.com/office/drawing/2014/chart" uri="{C3380CC4-5D6E-409C-BE32-E72D297353CC}">
                <c16:uniqueId val="{00000007-B18E-4966-9594-E0E3AF959C46}"/>
              </c:ext>
            </c:extLst>
          </c:dPt>
          <c:dPt>
            <c:idx val="18"/>
            <c:invertIfNegative val="0"/>
            <c:bubble3D val="0"/>
            <c:spPr>
              <a:solidFill>
                <a:srgbClr val="B7194B"/>
              </a:solidFill>
            </c:spPr>
            <c:extLst>
              <c:ext xmlns:c16="http://schemas.microsoft.com/office/drawing/2014/chart" uri="{C3380CC4-5D6E-409C-BE32-E72D297353CC}">
                <c16:uniqueId val="{00000009-B18E-4966-9594-E0E3AF959C46}"/>
              </c:ext>
            </c:extLst>
          </c:dPt>
          <c:dPt>
            <c:idx val="23"/>
            <c:invertIfNegative val="0"/>
            <c:bubble3D val="0"/>
            <c:spPr>
              <a:solidFill>
                <a:srgbClr val="B9194A"/>
              </a:solidFill>
              <a:ln>
                <a:solidFill>
                  <a:schemeClr val="accent2"/>
                </a:solidFill>
              </a:ln>
            </c:spPr>
            <c:extLst>
              <c:ext xmlns:c16="http://schemas.microsoft.com/office/drawing/2014/chart" uri="{C3380CC4-5D6E-409C-BE32-E72D297353CC}">
                <c16:uniqueId val="{0000000B-B18E-4966-9594-E0E3AF959C46}"/>
              </c:ext>
            </c:extLst>
          </c:dPt>
          <c:dPt>
            <c:idx val="24"/>
            <c:invertIfNegative val="0"/>
            <c:bubble3D val="0"/>
            <c:spPr>
              <a:solidFill>
                <a:srgbClr val="B9194A"/>
              </a:solidFill>
              <a:ln>
                <a:solidFill>
                  <a:srgbClr val="B7194B"/>
                </a:solidFill>
              </a:ln>
            </c:spPr>
            <c:extLst>
              <c:ext xmlns:c16="http://schemas.microsoft.com/office/drawing/2014/chart" uri="{C3380CC4-5D6E-409C-BE32-E72D297353CC}">
                <c16:uniqueId val="{0000000D-B18E-4966-9594-E0E3AF959C46}"/>
              </c:ext>
            </c:extLst>
          </c:dPt>
          <c:dPt>
            <c:idx val="25"/>
            <c:invertIfNegative val="0"/>
            <c:bubble3D val="0"/>
            <c:spPr>
              <a:pattFill prst="wdUpDiag">
                <a:fgClr>
                  <a:srgbClr val="B9194A"/>
                </a:fgClr>
                <a:bgClr>
                  <a:schemeClr val="bg1"/>
                </a:bgClr>
              </a:pattFill>
              <a:ln>
                <a:solidFill>
                  <a:srgbClr val="B7194B"/>
                </a:solidFill>
              </a:ln>
            </c:spPr>
            <c:extLst>
              <c:ext xmlns:c16="http://schemas.microsoft.com/office/drawing/2014/chart" uri="{C3380CC4-5D6E-409C-BE32-E72D297353CC}">
                <c16:uniqueId val="{0000000E-2622-4CAA-9CC1-978876C11A28}"/>
              </c:ext>
            </c:extLst>
          </c:dPt>
          <c:dLbls>
            <c:numFmt formatCode="#,##0.0" sourceLinked="0"/>
            <c:spPr>
              <a:noFill/>
              <a:ln w="25400">
                <a:noFill/>
              </a:ln>
            </c:spPr>
            <c:txPr>
              <a:bodyPr rot="-5400000" vert="horz"/>
              <a:lstStyle/>
              <a:p>
                <a:pPr>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'K3.4.9 ESSPROS testované dávky'!$L$4:$L$31</c:f>
              <c:strCache>
                <c:ptCount val="28"/>
                <c:pt idx="0">
                  <c:v>EU 27</c:v>
                </c:pt>
                <c:pt idx="1">
                  <c:v>BE</c:v>
                </c:pt>
                <c:pt idx="2">
                  <c:v>BG</c:v>
                </c:pt>
                <c:pt idx="3">
                  <c:v>CZ</c:v>
                </c:pt>
                <c:pt idx="4">
                  <c:v>DK</c:v>
                </c:pt>
                <c:pt idx="5">
                  <c:v>DE</c:v>
                </c:pt>
                <c:pt idx="6">
                  <c:v>EE</c:v>
                </c:pt>
                <c:pt idx="7">
                  <c:v>IE</c:v>
                </c:pt>
                <c:pt idx="8">
                  <c:v>HR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'K3.4.9 ESSPROS testované dávky'!$M$4:$M$31</c:f>
              <c:numCache>
                <c:formatCode>0.0</c:formatCode>
                <c:ptCount val="28"/>
                <c:pt idx="0">
                  <c:v>11.5</c:v>
                </c:pt>
                <c:pt idx="1">
                  <c:v>5.700463178676249</c:v>
                </c:pt>
                <c:pt idx="2">
                  <c:v>2.4036092963478635</c:v>
                </c:pt>
                <c:pt idx="3">
                  <c:v>1.157845747026657</c:v>
                </c:pt>
                <c:pt idx="4">
                  <c:v>31.988983397109639</c:v>
                </c:pt>
                <c:pt idx="5">
                  <c:v>13.316101495305253</c:v>
                </c:pt>
                <c:pt idx="6">
                  <c:v>0.59301414984367617</c:v>
                </c:pt>
                <c:pt idx="7">
                  <c:v>22.909455726373949</c:v>
                </c:pt>
                <c:pt idx="8">
                  <c:v>5.3672732278346587</c:v>
                </c:pt>
                <c:pt idx="9">
                  <c:v>12.460572612373165</c:v>
                </c:pt>
                <c:pt idx="10">
                  <c:v>11.843116073175395</c:v>
                </c:pt>
                <c:pt idx="11">
                  <c:v>4.8919616033450479</c:v>
                </c:pt>
                <c:pt idx="12">
                  <c:v>10.36086649495209</c:v>
                </c:pt>
                <c:pt idx="13">
                  <c:v>12.087190958275688</c:v>
                </c:pt>
                <c:pt idx="14">
                  <c:v>0.7273535382656432</c:v>
                </c:pt>
                <c:pt idx="15">
                  <c:v>2.1460515069628507</c:v>
                </c:pt>
                <c:pt idx="16">
                  <c:v>6.9632163137020555</c:v>
                </c:pt>
                <c:pt idx="17">
                  <c:v>4.5829854003630812</c:v>
                </c:pt>
                <c:pt idx="18">
                  <c:v>7.5637181409295362</c:v>
                </c:pt>
                <c:pt idx="19">
                  <c:v>17.650653992743567</c:v>
                </c:pt>
                <c:pt idx="20">
                  <c:v>9.5771776731177507</c:v>
                </c:pt>
                <c:pt idx="21">
                  <c:v>2.378937098946154</c:v>
                </c:pt>
                <c:pt idx="22">
                  <c:v>8.593527045718357</c:v>
                </c:pt>
                <c:pt idx="23">
                  <c:v>3.1343113417549979</c:v>
                </c:pt>
                <c:pt idx="24">
                  <c:v>8.2241676513813537</c:v>
                </c:pt>
                <c:pt idx="25">
                  <c:v>4.2574761814795821</c:v>
                </c:pt>
                <c:pt idx="26">
                  <c:v>7.393033682170957</c:v>
                </c:pt>
                <c:pt idx="27">
                  <c:v>2.7139681742024386</c:v>
                </c:pt>
              </c:numCache>
            </c:numRef>
          </c:val>
          <c:extLst>
            <c:ext xmlns:c16="http://schemas.microsoft.com/office/drawing/2014/chart" uri="{C3380CC4-5D6E-409C-BE32-E72D297353CC}">
              <c16:uniqueId val="{0000000E-B18E-4966-9594-E0E3AF959C46}"/>
            </c:ext>
          </c:extLst>
        </c:ser>
        <c:dLbls>
          <c:showLegendKey val="0"/>
          <c:showVal val="0"/>
          <c:showCatName val="0"/>
          <c:showSerName val="0"/>
          <c:showPercent val="0"/>
          <c:showBubbleSize val="0"/>
        </c:dLbls>
        <c:gapWidth val="38"/>
        <c:axId val="219208096"/>
        <c:axId val="219208488"/>
      </c:barChart>
      <c:catAx>
        <c:axId val="219208096"/>
        <c:scaling>
          <c:orientation val="minMax"/>
        </c:scaling>
        <c:delete val="0"/>
        <c:axPos val="b"/>
        <c:numFmt formatCode="General" sourceLinked="1"/>
        <c:majorTickMark val="out"/>
        <c:minorTickMark val="none"/>
        <c:tickLblPos val="nextTo"/>
        <c:spPr>
          <a:solidFill>
            <a:schemeClr val="bg1"/>
          </a:solidFill>
        </c:spPr>
        <c:crossAx val="219208488"/>
        <c:crosses val="autoZero"/>
        <c:auto val="1"/>
        <c:lblAlgn val="ctr"/>
        <c:lblOffset val="100"/>
        <c:noMultiLvlLbl val="0"/>
      </c:catAx>
      <c:valAx>
        <c:axId val="219208488"/>
        <c:scaling>
          <c:orientation val="minMax"/>
        </c:scaling>
        <c:delete val="0"/>
        <c:axPos val="l"/>
        <c:majorGridlines/>
        <c:title>
          <c:tx>
            <c:rich>
              <a:bodyPr rot="0" vert="horz"/>
              <a:lstStyle/>
              <a:p>
                <a:pPr>
                  <a:defRPr/>
                </a:pPr>
                <a:r>
                  <a:rPr lang="sk-SK"/>
                  <a:t>%</a:t>
                </a:r>
              </a:p>
            </c:rich>
          </c:tx>
          <c:layout/>
          <c:overlay val="0"/>
        </c:title>
        <c:numFmt formatCode="0.0" sourceLinked="1"/>
        <c:majorTickMark val="out"/>
        <c:minorTickMark val="none"/>
        <c:tickLblPos val="nextTo"/>
        <c:crossAx val="219208096"/>
        <c:crosses val="autoZero"/>
        <c:crossBetween val="between"/>
      </c:valAx>
    </c:plotArea>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4.6453525487589319E-2"/>
          <c:y val="0.11177070772655598"/>
          <c:w val="0.92173049898507753"/>
          <c:h val="0.80695098633032869"/>
        </c:manualLayout>
      </c:layout>
      <c:pie3DChart>
        <c:varyColors val="0"/>
        <c:ser>
          <c:idx val="0"/>
          <c:order val="0"/>
          <c:explosion val="15"/>
          <c:dPt>
            <c:idx val="0"/>
            <c:bubble3D val="0"/>
            <c:spPr>
              <a:solidFill>
                <a:schemeClr val="tx1">
                  <a:lumMod val="50000"/>
                  <a:lumOff val="50000"/>
                </a:schemeClr>
              </a:solidFill>
            </c:spPr>
            <c:extLst>
              <c:ext xmlns:c16="http://schemas.microsoft.com/office/drawing/2014/chart" uri="{C3380CC4-5D6E-409C-BE32-E72D297353CC}">
                <c16:uniqueId val="{00000001-54B6-403D-85F6-E00FD2799013}"/>
              </c:ext>
            </c:extLst>
          </c:dPt>
          <c:dPt>
            <c:idx val="1"/>
            <c:bubble3D val="0"/>
            <c:spPr>
              <a:solidFill>
                <a:srgbClr val="B7194B"/>
              </a:solidFill>
            </c:spPr>
            <c:extLst>
              <c:ext xmlns:c16="http://schemas.microsoft.com/office/drawing/2014/chart" uri="{C3380CC4-5D6E-409C-BE32-E72D297353CC}">
                <c16:uniqueId val="{00000003-54B6-403D-85F6-E00FD2799013}"/>
              </c:ext>
            </c:extLst>
          </c:dPt>
          <c:dPt>
            <c:idx val="2"/>
            <c:bubble3D val="0"/>
            <c:spPr>
              <a:solidFill>
                <a:srgbClr val="E85E89"/>
              </a:solidFill>
            </c:spPr>
            <c:extLst>
              <c:ext xmlns:c16="http://schemas.microsoft.com/office/drawing/2014/chart" uri="{C3380CC4-5D6E-409C-BE32-E72D297353CC}">
                <c16:uniqueId val="{00000005-54B6-403D-85F6-E00FD2799013}"/>
              </c:ext>
            </c:extLst>
          </c:dPt>
          <c:dPt>
            <c:idx val="3"/>
            <c:bubble3D val="0"/>
            <c:spPr>
              <a:solidFill>
                <a:srgbClr val="FAACBF"/>
              </a:solidFill>
            </c:spPr>
            <c:extLst>
              <c:ext xmlns:c16="http://schemas.microsoft.com/office/drawing/2014/chart" uri="{C3380CC4-5D6E-409C-BE32-E72D297353CC}">
                <c16:uniqueId val="{00000007-54B6-403D-85F6-E00FD2799013}"/>
              </c:ext>
            </c:extLst>
          </c:dPt>
          <c:dPt>
            <c:idx val="4"/>
            <c:bubble3D val="0"/>
            <c:spPr>
              <a:solidFill>
                <a:schemeClr val="bg1">
                  <a:lumMod val="75000"/>
                </a:schemeClr>
              </a:solidFill>
            </c:spPr>
            <c:extLst>
              <c:ext xmlns:c16="http://schemas.microsoft.com/office/drawing/2014/chart" uri="{C3380CC4-5D6E-409C-BE32-E72D297353CC}">
                <c16:uniqueId val="{00000009-54B6-403D-85F6-E00FD2799013}"/>
              </c:ext>
            </c:extLst>
          </c:dPt>
          <c:dLbls>
            <c:dLbl>
              <c:idx val="0"/>
              <c:layout>
                <c:manualLayout>
                  <c:x val="-1.1817475211760787E-2"/>
                  <c:y val="-1.2385671088214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B6-403D-85F6-E00FD2799013}"/>
                </c:ext>
              </c:extLst>
            </c:dLbl>
            <c:dLbl>
              <c:idx val="1"/>
              <c:layout>
                <c:manualLayout>
                  <c:x val="-1.7767556521350286E-3"/>
                  <c:y val="-2.07379533889603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B6-403D-85F6-E00FD2799013}"/>
                </c:ext>
              </c:extLst>
            </c:dLbl>
            <c:dLbl>
              <c:idx val="2"/>
              <c:layout>
                <c:manualLayout>
                  <c:x val="2.5078412905778044E-2"/>
                  <c:y val="-0.141116541314035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B6-403D-85F6-E00FD2799013}"/>
                </c:ext>
              </c:extLst>
            </c:dLbl>
            <c:dLbl>
              <c:idx val="3"/>
              <c:layout>
                <c:manualLayout>
                  <c:x val="5.6542337208003966E-2"/>
                  <c:y val="-0.267999221862066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B6-403D-85F6-E00FD2799013}"/>
                </c:ext>
              </c:extLst>
            </c:dLbl>
            <c:dLbl>
              <c:idx val="4"/>
              <c:layout>
                <c:manualLayout>
                  <c:x val="-4.4238780614353516E-3"/>
                  <c:y val="4.76343181126781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4B6-403D-85F6-E00FD279901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'Príloha ku kapitole 3 - 1.časť'!$G$340:$G$344</c:f>
              <c:strCache>
                <c:ptCount val="5"/>
                <c:pt idx="0">
                  <c:v>do 20 rokov</c:v>
                </c:pt>
                <c:pt idx="1">
                  <c:v>od 21 do 30 rokov</c:v>
                </c:pt>
                <c:pt idx="2">
                  <c:v>od 31 do 40 rokov</c:v>
                </c:pt>
                <c:pt idx="3">
                  <c:v>od 41 do 50 rokov</c:v>
                </c:pt>
                <c:pt idx="4">
                  <c:v>od 51 rokov</c:v>
                </c:pt>
              </c:strCache>
            </c:strRef>
          </c:cat>
          <c:val>
            <c:numRef>
              <c:f>'Príloha ku kapitole 3 - 1.časť'!$I$340:$I$344</c:f>
              <c:numCache>
                <c:formatCode>0.0%</c:formatCode>
                <c:ptCount val="5"/>
                <c:pt idx="0">
                  <c:v>1.2454085458350658E-2</c:v>
                </c:pt>
                <c:pt idx="1">
                  <c:v>0.17717340348702876</c:v>
                </c:pt>
                <c:pt idx="2">
                  <c:v>0.29863946675205516</c:v>
                </c:pt>
                <c:pt idx="3">
                  <c:v>0.31676512833035203</c:v>
                </c:pt>
                <c:pt idx="4">
                  <c:v>0.19496791597221341</c:v>
                </c:pt>
              </c:numCache>
            </c:numRef>
          </c:val>
          <c:extLst>
            <c:ext xmlns:c16="http://schemas.microsoft.com/office/drawing/2014/chart" uri="{C3380CC4-5D6E-409C-BE32-E72D297353CC}">
              <c16:uniqueId val="{00000004-07DD-456A-91CC-766EA691FBBE}"/>
            </c:ext>
          </c:extLst>
        </c:ser>
        <c:dLbls>
          <c:showLegendKey val="0"/>
          <c:showVal val="0"/>
          <c:showCatName val="0"/>
          <c:showSerName val="0"/>
          <c:showPercent val="0"/>
          <c:showBubbleSize val="0"/>
          <c:showLeaderLines val="0"/>
        </c:dLbls>
      </c:pie3DChart>
    </c:plotArea>
    <c:legend>
      <c:legendPos val="r"/>
      <c:layout>
        <c:manualLayout>
          <c:xMode val="edge"/>
          <c:yMode val="edge"/>
          <c:x val="0"/>
          <c:y val="0.58653222645811809"/>
          <c:w val="0.23119101499514411"/>
          <c:h val="0.41283251458499387"/>
        </c:manualLayout>
      </c:layout>
      <c:overlay val="0"/>
      <c:spPr>
        <a:noFill/>
        <a:ln>
          <a:noFill/>
        </a:ln>
        <a:effectLst/>
      </c:spPr>
    </c:legend>
    <c:plotVisOnly val="1"/>
    <c:dispBlanksAs val="zero"/>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35483278736846E-2"/>
          <c:y val="3.8422602293865959E-2"/>
          <c:w val="0.87927397458686152"/>
          <c:h val="0.84909072671648533"/>
        </c:manualLayout>
      </c:layout>
      <c:barChart>
        <c:barDir val="bar"/>
        <c:grouping val="clustered"/>
        <c:varyColors val="0"/>
        <c:ser>
          <c:idx val="0"/>
          <c:order val="1"/>
          <c:spPr>
            <a:solidFill>
              <a:srgbClr val="B7194B"/>
            </a:solidFill>
            <a:ln w="6350" cmpd="dbl">
              <a:noFill/>
            </a:ln>
            <a:effectLst/>
          </c:spPr>
          <c:invertIfNegative val="0"/>
          <c:cat>
            <c:numRef>
              <c:f>'Príloha ku kapitole 3 - 1.časť'!$H$396:$H$469</c:f>
              <c:numCache>
                <c:formatCode>General</c:formatCode>
                <c:ptCount val="74"/>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pt idx="49">
                  <c:v>65</c:v>
                </c:pt>
                <c:pt idx="50">
                  <c:v>66</c:v>
                </c:pt>
                <c:pt idx="51">
                  <c:v>67</c:v>
                </c:pt>
                <c:pt idx="52">
                  <c:v>68</c:v>
                </c:pt>
                <c:pt idx="53">
                  <c:v>69</c:v>
                </c:pt>
                <c:pt idx="54">
                  <c:v>70</c:v>
                </c:pt>
                <c:pt idx="55">
                  <c:v>71</c:v>
                </c:pt>
                <c:pt idx="56">
                  <c:v>72</c:v>
                </c:pt>
                <c:pt idx="57">
                  <c:v>73</c:v>
                </c:pt>
                <c:pt idx="58">
                  <c:v>74</c:v>
                </c:pt>
                <c:pt idx="59">
                  <c:v>75</c:v>
                </c:pt>
                <c:pt idx="60">
                  <c:v>76</c:v>
                </c:pt>
                <c:pt idx="61">
                  <c:v>77</c:v>
                </c:pt>
                <c:pt idx="62">
                  <c:v>78</c:v>
                </c:pt>
                <c:pt idx="63">
                  <c:v>79</c:v>
                </c:pt>
                <c:pt idx="64">
                  <c:v>80</c:v>
                </c:pt>
                <c:pt idx="65">
                  <c:v>81</c:v>
                </c:pt>
                <c:pt idx="66">
                  <c:v>82</c:v>
                </c:pt>
                <c:pt idx="67">
                  <c:v>83</c:v>
                </c:pt>
                <c:pt idx="68">
                  <c:v>84</c:v>
                </c:pt>
                <c:pt idx="69">
                  <c:v>85</c:v>
                </c:pt>
                <c:pt idx="70">
                  <c:v>86</c:v>
                </c:pt>
                <c:pt idx="71">
                  <c:v>87</c:v>
                </c:pt>
                <c:pt idx="72">
                  <c:v>88</c:v>
                </c:pt>
                <c:pt idx="73">
                  <c:v>89</c:v>
                </c:pt>
              </c:numCache>
            </c:numRef>
          </c:cat>
          <c:val>
            <c:numRef>
              <c:f>'Príloha ku kapitole 3 - 1.časť'!$G$396:$G$469</c:f>
              <c:numCache>
                <c:formatCode>#,##0</c:formatCode>
                <c:ptCount val="74"/>
                <c:pt idx="0">
                  <c:v>65</c:v>
                </c:pt>
                <c:pt idx="1">
                  <c:v>376</c:v>
                </c:pt>
                <c:pt idx="2">
                  <c:v>2769</c:v>
                </c:pt>
                <c:pt idx="3">
                  <c:v>6802</c:v>
                </c:pt>
                <c:pt idx="4">
                  <c:v>11613</c:v>
                </c:pt>
                <c:pt idx="5">
                  <c:v>16310</c:v>
                </c:pt>
                <c:pt idx="6">
                  <c:v>21184</c:v>
                </c:pt>
                <c:pt idx="7">
                  <c:v>24483</c:v>
                </c:pt>
                <c:pt idx="8">
                  <c:v>27030</c:v>
                </c:pt>
                <c:pt idx="9">
                  <c:v>30118</c:v>
                </c:pt>
                <c:pt idx="10">
                  <c:v>32132</c:v>
                </c:pt>
                <c:pt idx="11">
                  <c:v>33474</c:v>
                </c:pt>
                <c:pt idx="12">
                  <c:v>37247</c:v>
                </c:pt>
                <c:pt idx="13">
                  <c:v>42255</c:v>
                </c:pt>
                <c:pt idx="14">
                  <c:v>43407</c:v>
                </c:pt>
                <c:pt idx="15">
                  <c:v>45106</c:v>
                </c:pt>
                <c:pt idx="16">
                  <c:v>46339</c:v>
                </c:pt>
                <c:pt idx="17">
                  <c:v>47238</c:v>
                </c:pt>
                <c:pt idx="18">
                  <c:v>53004</c:v>
                </c:pt>
                <c:pt idx="19">
                  <c:v>50944</c:v>
                </c:pt>
                <c:pt idx="20">
                  <c:v>52639</c:v>
                </c:pt>
                <c:pt idx="21">
                  <c:v>55159</c:v>
                </c:pt>
                <c:pt idx="22">
                  <c:v>55468</c:v>
                </c:pt>
                <c:pt idx="23">
                  <c:v>56113</c:v>
                </c:pt>
                <c:pt idx="24">
                  <c:v>56541</c:v>
                </c:pt>
                <c:pt idx="25">
                  <c:v>56378</c:v>
                </c:pt>
                <c:pt idx="26">
                  <c:v>57113</c:v>
                </c:pt>
                <c:pt idx="27">
                  <c:v>59695</c:v>
                </c:pt>
                <c:pt idx="28">
                  <c:v>59004</c:v>
                </c:pt>
                <c:pt idx="29">
                  <c:v>57942</c:v>
                </c:pt>
                <c:pt idx="30">
                  <c:v>56801</c:v>
                </c:pt>
                <c:pt idx="31">
                  <c:v>54848</c:v>
                </c:pt>
                <c:pt idx="32">
                  <c:v>53686</c:v>
                </c:pt>
                <c:pt idx="33">
                  <c:v>49527</c:v>
                </c:pt>
                <c:pt idx="34">
                  <c:v>45030</c:v>
                </c:pt>
                <c:pt idx="35">
                  <c:v>41641</c:v>
                </c:pt>
                <c:pt idx="36">
                  <c:v>38211</c:v>
                </c:pt>
                <c:pt idx="37">
                  <c:v>35526</c:v>
                </c:pt>
                <c:pt idx="38">
                  <c:v>32100</c:v>
                </c:pt>
                <c:pt idx="39">
                  <c:v>30422</c:v>
                </c:pt>
                <c:pt idx="40">
                  <c:v>29578</c:v>
                </c:pt>
                <c:pt idx="41">
                  <c:v>27501</c:v>
                </c:pt>
                <c:pt idx="42">
                  <c:v>25939</c:v>
                </c:pt>
                <c:pt idx="43">
                  <c:v>22907</c:v>
                </c:pt>
                <c:pt idx="44">
                  <c:v>18839</c:v>
                </c:pt>
                <c:pt idx="45">
                  <c:v>15637</c:v>
                </c:pt>
                <c:pt idx="46">
                  <c:v>9715</c:v>
                </c:pt>
                <c:pt idx="47">
                  <c:v>4168</c:v>
                </c:pt>
                <c:pt idx="48">
                  <c:v>2329</c:v>
                </c:pt>
                <c:pt idx="49">
                  <c:v>1491</c:v>
                </c:pt>
                <c:pt idx="50">
                  <c:v>955</c:v>
                </c:pt>
                <c:pt idx="51">
                  <c:v>564</c:v>
                </c:pt>
                <c:pt idx="52">
                  <c:v>357</c:v>
                </c:pt>
                <c:pt idx="53">
                  <c:v>203</c:v>
                </c:pt>
                <c:pt idx="54">
                  <c:v>118</c:v>
                </c:pt>
                <c:pt idx="55">
                  <c:v>64</c:v>
                </c:pt>
                <c:pt idx="56">
                  <c:v>61</c:v>
                </c:pt>
                <c:pt idx="57">
                  <c:v>42</c:v>
                </c:pt>
                <c:pt idx="58">
                  <c:v>27</c:v>
                </c:pt>
                <c:pt idx="59">
                  <c:v>25</c:v>
                </c:pt>
                <c:pt idx="60">
                  <c:v>28</c:v>
                </c:pt>
                <c:pt idx="61">
                  <c:v>19</c:v>
                </c:pt>
                <c:pt idx="62">
                  <c:v>11</c:v>
                </c:pt>
                <c:pt idx="63">
                  <c:v>16</c:v>
                </c:pt>
                <c:pt idx="64">
                  <c:v>13</c:v>
                </c:pt>
                <c:pt idx="65">
                  <c:v>11</c:v>
                </c:pt>
                <c:pt idx="66">
                  <c:v>7</c:v>
                </c:pt>
                <c:pt idx="67">
                  <c:v>2</c:v>
                </c:pt>
                <c:pt idx="68">
                  <c:v>2</c:v>
                </c:pt>
                <c:pt idx="69">
                  <c:v>2</c:v>
                </c:pt>
                <c:pt idx="70">
                  <c:v>2</c:v>
                </c:pt>
                <c:pt idx="71">
                  <c:v>2</c:v>
                </c:pt>
                <c:pt idx="72">
                  <c:v>2</c:v>
                </c:pt>
                <c:pt idx="73">
                  <c:v>1</c:v>
                </c:pt>
              </c:numCache>
            </c:numRef>
          </c:val>
          <c:extLst>
            <c:ext xmlns:c16="http://schemas.microsoft.com/office/drawing/2014/chart" uri="{C3380CC4-5D6E-409C-BE32-E72D297353CC}">
              <c16:uniqueId val="{00000000-D87D-4483-A866-9B0E819CB1DC}"/>
            </c:ext>
          </c:extLst>
        </c:ser>
        <c:dLbls>
          <c:showLegendKey val="0"/>
          <c:showVal val="0"/>
          <c:showCatName val="0"/>
          <c:showSerName val="0"/>
          <c:showPercent val="0"/>
          <c:showBubbleSize val="0"/>
        </c:dLbls>
        <c:gapWidth val="269"/>
        <c:axId val="219209664"/>
        <c:axId val="219210056"/>
        <c:extLst>
          <c:ext xmlns:c15="http://schemas.microsoft.com/office/drawing/2012/chart" uri="{02D57815-91ED-43cb-92C2-25804820EDAC}">
            <c15:filteredBarSeries>
              <c15:ser>
                <c:idx val="3"/>
                <c:order val="0"/>
                <c:spPr>
                  <a:solidFill>
                    <a:schemeClr val="accent4"/>
                  </a:solidFill>
                  <a:ln>
                    <a:noFill/>
                  </a:ln>
                  <a:effectLst/>
                </c:spPr>
                <c:invertIfNegative val="0"/>
                <c:cat>
                  <c:numRef>
                    <c:extLst>
                      <c:ext uri="{02D57815-91ED-43cb-92C2-25804820EDAC}">
                        <c15:formulaRef>
                          <c15:sqref>'Príloha ku kapitole 3 - 1.časť'!$H$396:$H$469</c15:sqref>
                        </c15:formulaRef>
                      </c:ext>
                    </c:extLst>
                    <c:numCache>
                      <c:formatCode>General</c:formatCode>
                      <c:ptCount val="74"/>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pt idx="49">
                        <c:v>65</c:v>
                      </c:pt>
                      <c:pt idx="50">
                        <c:v>66</c:v>
                      </c:pt>
                      <c:pt idx="51">
                        <c:v>67</c:v>
                      </c:pt>
                      <c:pt idx="52">
                        <c:v>68</c:v>
                      </c:pt>
                      <c:pt idx="53">
                        <c:v>69</c:v>
                      </c:pt>
                      <c:pt idx="54">
                        <c:v>70</c:v>
                      </c:pt>
                      <c:pt idx="55">
                        <c:v>71</c:v>
                      </c:pt>
                      <c:pt idx="56">
                        <c:v>72</c:v>
                      </c:pt>
                      <c:pt idx="57">
                        <c:v>73</c:v>
                      </c:pt>
                      <c:pt idx="58">
                        <c:v>74</c:v>
                      </c:pt>
                      <c:pt idx="59">
                        <c:v>75</c:v>
                      </c:pt>
                      <c:pt idx="60">
                        <c:v>76</c:v>
                      </c:pt>
                      <c:pt idx="61">
                        <c:v>77</c:v>
                      </c:pt>
                      <c:pt idx="62">
                        <c:v>78</c:v>
                      </c:pt>
                      <c:pt idx="63">
                        <c:v>79</c:v>
                      </c:pt>
                      <c:pt idx="64">
                        <c:v>80</c:v>
                      </c:pt>
                      <c:pt idx="65">
                        <c:v>81</c:v>
                      </c:pt>
                      <c:pt idx="66">
                        <c:v>82</c:v>
                      </c:pt>
                      <c:pt idx="67">
                        <c:v>83</c:v>
                      </c:pt>
                      <c:pt idx="68">
                        <c:v>84</c:v>
                      </c:pt>
                      <c:pt idx="69">
                        <c:v>85</c:v>
                      </c:pt>
                      <c:pt idx="70">
                        <c:v>86</c:v>
                      </c:pt>
                      <c:pt idx="71">
                        <c:v>87</c:v>
                      </c:pt>
                      <c:pt idx="72">
                        <c:v>88</c:v>
                      </c:pt>
                      <c:pt idx="73">
                        <c:v>89</c:v>
                      </c:pt>
                    </c:numCache>
                  </c:numRef>
                </c:cat>
                <c:val>
                  <c:numRef>
                    <c:extLst>
                      <c:ext uri="{02D57815-91ED-43cb-92C2-25804820EDAC}">
                        <c15:formulaRef>
                          <c15:sqref>'Príloha ku kapitole 3 - 1.časť'!$H$396:$H$469</c15:sqref>
                        </c15:formulaRef>
                      </c:ext>
                    </c:extLst>
                    <c:numCache>
                      <c:formatCode>General</c:formatCode>
                      <c:ptCount val="74"/>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pt idx="49">
                        <c:v>65</c:v>
                      </c:pt>
                      <c:pt idx="50">
                        <c:v>66</c:v>
                      </c:pt>
                      <c:pt idx="51">
                        <c:v>67</c:v>
                      </c:pt>
                      <c:pt idx="52">
                        <c:v>68</c:v>
                      </c:pt>
                      <c:pt idx="53">
                        <c:v>69</c:v>
                      </c:pt>
                      <c:pt idx="54">
                        <c:v>70</c:v>
                      </c:pt>
                      <c:pt idx="55">
                        <c:v>71</c:v>
                      </c:pt>
                      <c:pt idx="56">
                        <c:v>72</c:v>
                      </c:pt>
                      <c:pt idx="57">
                        <c:v>73</c:v>
                      </c:pt>
                      <c:pt idx="58">
                        <c:v>74</c:v>
                      </c:pt>
                      <c:pt idx="59">
                        <c:v>75</c:v>
                      </c:pt>
                      <c:pt idx="60">
                        <c:v>76</c:v>
                      </c:pt>
                      <c:pt idx="61">
                        <c:v>77</c:v>
                      </c:pt>
                      <c:pt idx="62">
                        <c:v>78</c:v>
                      </c:pt>
                      <c:pt idx="63">
                        <c:v>79</c:v>
                      </c:pt>
                      <c:pt idx="64">
                        <c:v>80</c:v>
                      </c:pt>
                      <c:pt idx="65">
                        <c:v>81</c:v>
                      </c:pt>
                      <c:pt idx="66">
                        <c:v>82</c:v>
                      </c:pt>
                      <c:pt idx="67">
                        <c:v>83</c:v>
                      </c:pt>
                      <c:pt idx="68">
                        <c:v>84</c:v>
                      </c:pt>
                      <c:pt idx="69">
                        <c:v>85</c:v>
                      </c:pt>
                      <c:pt idx="70">
                        <c:v>86</c:v>
                      </c:pt>
                      <c:pt idx="71">
                        <c:v>87</c:v>
                      </c:pt>
                      <c:pt idx="72">
                        <c:v>88</c:v>
                      </c:pt>
                      <c:pt idx="73">
                        <c:v>89</c:v>
                      </c:pt>
                    </c:numCache>
                  </c:numRef>
                </c:val>
                <c:extLst>
                  <c:ext xmlns:c16="http://schemas.microsoft.com/office/drawing/2014/chart" uri="{C3380CC4-5D6E-409C-BE32-E72D297353CC}">
                    <c16:uniqueId val="{00000000-047F-4AC8-AC19-0EB7C7AC1216}"/>
                  </c:ext>
                </c:extLst>
              </c15:ser>
            </c15:filteredBarSeries>
          </c:ext>
        </c:extLst>
      </c:barChart>
      <c:catAx>
        <c:axId val="219209664"/>
        <c:scaling>
          <c:orientation val="minMax"/>
        </c:scaling>
        <c:delete val="0"/>
        <c:axPos val="l"/>
        <c:title>
          <c:tx>
            <c:rich>
              <a:bodyPr rot="-5400000" spcFirstLastPara="1" vertOverflow="ellipsis" vert="horz" wrap="square" anchor="ctr" anchorCtr="1"/>
              <a:lstStyle/>
              <a:p>
                <a:pPr>
                  <a:defRPr sz="1000" b="0" i="0" u="none" strike="noStrike" kern="1200" cap="all" baseline="0">
                    <a:solidFill>
                      <a:sysClr val="windowText" lastClr="000000"/>
                    </a:solidFill>
                    <a:latin typeface="Arial Narrow" panose="020B0606020202030204" pitchFamily="34" charset="0"/>
                    <a:ea typeface="+mn-ea"/>
                    <a:cs typeface="+mn-cs"/>
                  </a:defRPr>
                </a:pPr>
                <a:r>
                  <a:rPr lang="en-US">
                    <a:solidFill>
                      <a:sysClr val="windowText" lastClr="000000"/>
                    </a:solidFill>
                  </a:rPr>
                  <a:t>Vek</a:t>
                </a: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ysClr val="windowText" lastClr="000000"/>
                  </a:solidFill>
                  <a:latin typeface="Arial Narrow" panose="020B0606020202030204" pitchFamily="34" charset="0"/>
                  <a:ea typeface="+mn-ea"/>
                  <a:cs typeface="+mn-cs"/>
                </a:defRPr>
              </a:pPr>
              <a:endParaRPr lang="sk-SK"/>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cap="none" spc="0" normalizeH="0" baseline="0">
                <a:solidFill>
                  <a:sysClr val="windowText" lastClr="000000"/>
                </a:solidFill>
                <a:latin typeface="Arial Narrow" panose="020B0606020202030204" pitchFamily="34" charset="0"/>
                <a:ea typeface="+mn-ea"/>
                <a:cs typeface="+mn-cs"/>
              </a:defRPr>
            </a:pPr>
            <a:endParaRPr lang="sk-SK"/>
          </a:p>
        </c:txPr>
        <c:crossAx val="219210056"/>
        <c:crosses val="autoZero"/>
        <c:auto val="1"/>
        <c:lblAlgn val="ctr"/>
        <c:lblOffset val="100"/>
        <c:tickLblSkip val="7"/>
        <c:tickMarkSkip val="1"/>
        <c:noMultiLvlLbl val="0"/>
      </c:catAx>
      <c:valAx>
        <c:axId val="219210056"/>
        <c:scaling>
          <c:orientation val="minMax"/>
          <c:max val="60000"/>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2192096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latin typeface="Arial Narrow" panose="020B0606020202030204" pitchFamily="34" charset="0"/>
        </a:defRPr>
      </a:pPr>
      <a:endParaRPr lang="sk-S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spPr>
            <a:ln>
              <a:solidFill>
                <a:srgbClr val="B7194B"/>
              </a:solidFill>
            </a:ln>
          </c:spPr>
          <c:dPt>
            <c:idx val="0"/>
            <c:bubble3D val="0"/>
            <c:spPr>
              <a:pattFill prst="zigZag">
                <a:fgClr>
                  <a:srgbClr val="E85E89"/>
                </a:fgClr>
                <a:bgClr>
                  <a:schemeClr val="bg1"/>
                </a:bgClr>
              </a:pattFill>
              <a:ln w="12700">
                <a:solidFill>
                  <a:srgbClr val="B7194B"/>
                </a:solidFill>
              </a:ln>
              <a:effectLst/>
            </c:spPr>
            <c:extLst>
              <c:ext xmlns:c16="http://schemas.microsoft.com/office/drawing/2014/chart" uri="{C3380CC4-5D6E-409C-BE32-E72D297353CC}">
                <c16:uniqueId val="{00000001-634C-4CA4-ADA9-498F110ED439}"/>
              </c:ext>
            </c:extLst>
          </c:dPt>
          <c:dPt>
            <c:idx val="1"/>
            <c:bubble3D val="0"/>
            <c:spPr>
              <a:solidFill>
                <a:srgbClr val="B7194B"/>
              </a:solidFill>
              <a:ln w="19050">
                <a:solidFill>
                  <a:srgbClr val="B7194B"/>
                </a:solidFill>
              </a:ln>
              <a:effectLst/>
            </c:spPr>
            <c:extLst>
              <c:ext xmlns:c16="http://schemas.microsoft.com/office/drawing/2014/chart" uri="{C3380CC4-5D6E-409C-BE32-E72D297353CC}">
                <c16:uniqueId val="{00000003-634C-4CA4-ADA9-498F110ED439}"/>
              </c:ext>
            </c:extLst>
          </c:dPt>
          <c:dPt>
            <c:idx val="2"/>
            <c:bubble3D val="0"/>
            <c:spPr>
              <a:solidFill>
                <a:schemeClr val="bg1">
                  <a:lumMod val="65000"/>
                </a:schemeClr>
              </a:solidFill>
              <a:ln w="19050">
                <a:solidFill>
                  <a:schemeClr val="bg1">
                    <a:lumMod val="65000"/>
                  </a:schemeClr>
                </a:solidFill>
              </a:ln>
              <a:effectLst/>
            </c:spPr>
            <c:extLst>
              <c:ext xmlns:c16="http://schemas.microsoft.com/office/drawing/2014/chart" uri="{C3380CC4-5D6E-409C-BE32-E72D297353CC}">
                <c16:uniqueId val="{00000005-634C-4CA4-ADA9-498F110ED439}"/>
              </c:ext>
            </c:extLst>
          </c:dPt>
          <c:dPt>
            <c:idx val="3"/>
            <c:bubble3D val="0"/>
            <c:spPr>
              <a:pattFill prst="dkUpDiag">
                <a:fgClr>
                  <a:srgbClr val="E85E89"/>
                </a:fgClr>
                <a:bgClr>
                  <a:schemeClr val="bg1"/>
                </a:bgClr>
              </a:pattFill>
              <a:ln w="12700">
                <a:solidFill>
                  <a:srgbClr val="B7194B"/>
                </a:solidFill>
              </a:ln>
              <a:effectLst/>
            </c:spPr>
            <c:extLst>
              <c:ext xmlns:c16="http://schemas.microsoft.com/office/drawing/2014/chart" uri="{C3380CC4-5D6E-409C-BE32-E72D297353CC}">
                <c16:uniqueId val="{00000007-634C-4CA4-ADA9-498F110ED439}"/>
              </c:ext>
            </c:extLst>
          </c:dPt>
          <c:dPt>
            <c:idx val="4"/>
            <c:bubble3D val="0"/>
            <c:spPr>
              <a:pattFill prst="pct40">
                <a:fgClr>
                  <a:schemeClr val="bg1">
                    <a:lumMod val="75000"/>
                  </a:schemeClr>
                </a:fgClr>
                <a:bgClr>
                  <a:schemeClr val="bg1"/>
                </a:bgClr>
              </a:pattFill>
              <a:ln w="12700">
                <a:solidFill>
                  <a:srgbClr val="B7194B"/>
                </a:solidFill>
              </a:ln>
              <a:effectLst/>
            </c:spPr>
            <c:extLst>
              <c:ext xmlns:c16="http://schemas.microsoft.com/office/drawing/2014/chart" uri="{C3380CC4-5D6E-409C-BE32-E72D297353CC}">
                <c16:uniqueId val="{00000009-634C-4CA4-ADA9-498F110ED439}"/>
              </c:ext>
            </c:extLst>
          </c:dPt>
          <c:dPt>
            <c:idx val="5"/>
            <c:bubble3D val="0"/>
            <c:spPr>
              <a:solidFill>
                <a:srgbClr val="E85E89"/>
              </a:solidFill>
              <a:ln w="19050">
                <a:solidFill>
                  <a:srgbClr val="E85E89"/>
                </a:solidFill>
              </a:ln>
              <a:effectLst/>
            </c:spPr>
            <c:extLst>
              <c:ext xmlns:c16="http://schemas.microsoft.com/office/drawing/2014/chart" uri="{C3380CC4-5D6E-409C-BE32-E72D297353CC}">
                <c16:uniqueId val="{0000000B-634C-4CA4-ADA9-498F110ED439}"/>
              </c:ext>
            </c:extLst>
          </c:dPt>
          <c:dLbls>
            <c:dLbl>
              <c:idx val="1"/>
              <c:layout>
                <c:manualLayout>
                  <c:x val="1.8440770423443616E-2"/>
                  <c:y val="7.63909336822435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34C-4CA4-ADA9-498F110ED439}"/>
                </c:ext>
              </c:extLst>
            </c:dLbl>
            <c:dLbl>
              <c:idx val="2"/>
              <c:layout>
                <c:manualLayout>
                  <c:x val="-6.3675399460484061E-2"/>
                  <c:y val="-3.637663508678395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34C-4CA4-ADA9-498F110ED439}"/>
                </c:ext>
              </c:extLst>
            </c:dLbl>
            <c:dLbl>
              <c:idx val="3"/>
              <c:layout>
                <c:manualLayout>
                  <c:x val="-9.4047929159562615E-2"/>
                  <c:y val="-7.2753270173565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34C-4CA4-ADA9-498F110ED439}"/>
                </c:ext>
              </c:extLst>
            </c:dLbl>
            <c:dLbl>
              <c:idx val="4"/>
              <c:layout>
                <c:manualLayout>
                  <c:x val="-9.4047929159562615E-2"/>
                  <c:y val="-3.637663508678295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34C-4CA4-ADA9-498F110ED439}"/>
                </c:ext>
              </c:extLst>
            </c:dLbl>
            <c:dLbl>
              <c:idx val="5"/>
              <c:layout>
                <c:manualLayout>
                  <c:x val="0.23419778437773436"/>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34C-4CA4-ADA9-498F110ED439}"/>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Narrow" panose="020B0606020202030204" pitchFamily="34" charset="0"/>
                    <a:ea typeface="+mn-ea"/>
                    <a:cs typeface="Times New Roman" panose="02020603050405020304" pitchFamily="18" charset="0"/>
                  </a:defRPr>
                </a:pPr>
                <a:endParaRPr lang="sk-SK"/>
              </a:p>
            </c:txPr>
            <c:dLblPos val="outEnd"/>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'K3.4 Sociálna pomoc'!$H$64:$M$64</c:f>
              <c:strCache>
                <c:ptCount val="6"/>
                <c:pt idx="0">
                  <c:v>jednotlivec bez detí</c:v>
                </c:pt>
                <c:pt idx="1">
                  <c:v>jednotlivec s 1-4 deťmi</c:v>
                </c:pt>
                <c:pt idx="2">
                  <c:v>jednotlivec s 5 a viac deťmi</c:v>
                </c:pt>
                <c:pt idx="3">
                  <c:v>dvojica bez detí</c:v>
                </c:pt>
                <c:pt idx="4">
                  <c:v>dvojica s 1-4 deťmi</c:v>
                </c:pt>
                <c:pt idx="5">
                  <c:v>dvojica s 5 a viac deťmi</c:v>
                </c:pt>
              </c:strCache>
            </c:strRef>
          </c:cat>
          <c:val>
            <c:numRef>
              <c:f>'K3.4 Sociálna pomoc'!$H$77:$M$77</c:f>
              <c:numCache>
                <c:formatCode>#,##0</c:formatCode>
                <c:ptCount val="6"/>
                <c:pt idx="0">
                  <c:v>35377</c:v>
                </c:pt>
                <c:pt idx="1">
                  <c:v>9521.8333333333339</c:v>
                </c:pt>
                <c:pt idx="2">
                  <c:v>265.5</c:v>
                </c:pt>
                <c:pt idx="3">
                  <c:v>4968.833333333333</c:v>
                </c:pt>
                <c:pt idx="4">
                  <c:v>10873.416666666666</c:v>
                </c:pt>
                <c:pt idx="5">
                  <c:v>2434.5833333333335</c:v>
                </c:pt>
              </c:numCache>
            </c:numRef>
          </c:val>
          <c:extLst>
            <c:ext xmlns:c16="http://schemas.microsoft.com/office/drawing/2014/chart" uri="{C3380CC4-5D6E-409C-BE32-E72D297353CC}">
              <c16:uniqueId val="{0000000C-634C-4CA4-ADA9-498F110ED439}"/>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sz="110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'K3.4 Sociálna pomoc'!$H$84:$J$84</c:f>
              <c:strCache>
                <c:ptCount val="1"/>
                <c:pt idx="0">
                  <c:v>2021</c:v>
                </c:pt>
              </c:strCache>
            </c:strRef>
          </c:tx>
          <c:spPr>
            <a:solidFill>
              <a:schemeClr val="bg1">
                <a:lumMod val="75000"/>
              </a:schemeClr>
            </a:solidFill>
          </c:spPr>
          <c:invertIfNegative val="0"/>
          <c:cat>
            <c:strRef>
              <c:f>'K3.4 Sociálna pomoc'!$G$86:$G$93</c:f>
              <c:strCache>
                <c:ptCount val="8"/>
                <c:pt idx="0">
                  <c:v>BA</c:v>
                </c:pt>
                <c:pt idx="1">
                  <c:v>TT</c:v>
                </c:pt>
                <c:pt idx="2">
                  <c:v>TN</c:v>
                </c:pt>
                <c:pt idx="3">
                  <c:v>NR</c:v>
                </c:pt>
                <c:pt idx="4">
                  <c:v>ZA</c:v>
                </c:pt>
                <c:pt idx="5">
                  <c:v>BB</c:v>
                </c:pt>
                <c:pt idx="6">
                  <c:v>PO</c:v>
                </c:pt>
                <c:pt idx="7">
                  <c:v>KE</c:v>
                </c:pt>
              </c:strCache>
            </c:strRef>
          </c:cat>
          <c:val>
            <c:numRef>
              <c:f>'K3.4 Sociálna pomoc'!$J$86:$J$93</c:f>
              <c:numCache>
                <c:formatCode>0.0%</c:formatCode>
                <c:ptCount val="8"/>
                <c:pt idx="0">
                  <c:v>2.676471644876291E-3</c:v>
                </c:pt>
                <c:pt idx="1">
                  <c:v>7.0423282669610258E-3</c:v>
                </c:pt>
                <c:pt idx="2">
                  <c:v>5.3512381928502578E-3</c:v>
                </c:pt>
                <c:pt idx="3">
                  <c:v>1.3124548101320323E-2</c:v>
                </c:pt>
                <c:pt idx="4">
                  <c:v>7.5994343932417243E-3</c:v>
                </c:pt>
                <c:pt idx="5">
                  <c:v>4.2788404247438752E-2</c:v>
                </c:pt>
                <c:pt idx="6">
                  <c:v>4.4178407418000464E-2</c:v>
                </c:pt>
                <c:pt idx="7">
                  <c:v>4.7353028625328086E-2</c:v>
                </c:pt>
              </c:numCache>
            </c:numRef>
          </c:val>
          <c:extLst>
            <c:ext xmlns:c16="http://schemas.microsoft.com/office/drawing/2014/chart" uri="{C3380CC4-5D6E-409C-BE32-E72D297353CC}">
              <c16:uniqueId val="{00000000-0D5E-4A61-B3B9-052C5797BD9A}"/>
            </c:ext>
          </c:extLst>
        </c:ser>
        <c:ser>
          <c:idx val="1"/>
          <c:order val="1"/>
          <c:tx>
            <c:strRef>
              <c:f>'K3.4 Sociálna pomoc'!$K$84:$M$84</c:f>
              <c:strCache>
                <c:ptCount val="1"/>
                <c:pt idx="0">
                  <c:v>2022</c:v>
                </c:pt>
              </c:strCache>
            </c:strRef>
          </c:tx>
          <c:spPr>
            <a:solidFill>
              <a:srgbClr val="B7194B"/>
            </a:solidFill>
          </c:spPr>
          <c:invertIfNegative val="0"/>
          <c:cat>
            <c:strRef>
              <c:f>'K3.4 Sociálna pomoc'!$G$86:$G$93</c:f>
              <c:strCache>
                <c:ptCount val="8"/>
                <c:pt idx="0">
                  <c:v>BA</c:v>
                </c:pt>
                <c:pt idx="1">
                  <c:v>TT</c:v>
                </c:pt>
                <c:pt idx="2">
                  <c:v>TN</c:v>
                </c:pt>
                <c:pt idx="3">
                  <c:v>NR</c:v>
                </c:pt>
                <c:pt idx="4">
                  <c:v>ZA</c:v>
                </c:pt>
                <c:pt idx="5">
                  <c:v>BB</c:v>
                </c:pt>
                <c:pt idx="6">
                  <c:v>PO</c:v>
                </c:pt>
                <c:pt idx="7">
                  <c:v>KE</c:v>
                </c:pt>
              </c:strCache>
            </c:strRef>
          </c:cat>
          <c:val>
            <c:numRef>
              <c:f>'K3.4 Sociálna pomoc'!$M$86:$M$93</c:f>
              <c:numCache>
                <c:formatCode>0.0%</c:formatCode>
                <c:ptCount val="8"/>
                <c:pt idx="0">
                  <c:v>2.7307549734338315E-3</c:v>
                </c:pt>
                <c:pt idx="1">
                  <c:v>6.994676195645832E-3</c:v>
                </c:pt>
                <c:pt idx="2">
                  <c:v>4.8889472992508873E-3</c:v>
                </c:pt>
                <c:pt idx="3">
                  <c:v>1.2680856900891015E-2</c:v>
                </c:pt>
                <c:pt idx="4">
                  <c:v>7.3142800673152101E-3</c:v>
                </c:pt>
                <c:pt idx="5">
                  <c:v>4.3384586994983626E-2</c:v>
                </c:pt>
                <c:pt idx="6">
                  <c:v>4.7670432748827485E-2</c:v>
                </c:pt>
                <c:pt idx="7">
                  <c:v>4.9668700008338625E-2</c:v>
                </c:pt>
              </c:numCache>
            </c:numRef>
          </c:val>
          <c:extLst>
            <c:ext xmlns:c16="http://schemas.microsoft.com/office/drawing/2014/chart" uri="{C3380CC4-5D6E-409C-BE32-E72D297353CC}">
              <c16:uniqueId val="{00000001-0D5E-4A61-B3B9-052C5797BD9A}"/>
            </c:ext>
          </c:extLst>
        </c:ser>
        <c:dLbls>
          <c:showLegendKey val="0"/>
          <c:showVal val="0"/>
          <c:showCatName val="0"/>
          <c:showSerName val="0"/>
          <c:showPercent val="0"/>
          <c:showBubbleSize val="0"/>
        </c:dLbls>
        <c:gapWidth val="150"/>
        <c:shape val="box"/>
        <c:axId val="179427584"/>
        <c:axId val="179427976"/>
        <c:axId val="0"/>
      </c:bar3DChart>
      <c:catAx>
        <c:axId val="179427584"/>
        <c:scaling>
          <c:orientation val="minMax"/>
        </c:scaling>
        <c:delete val="0"/>
        <c:axPos val="b"/>
        <c:numFmt formatCode="General" sourceLinked="1"/>
        <c:majorTickMark val="out"/>
        <c:minorTickMark val="none"/>
        <c:tickLblPos val="nextTo"/>
        <c:crossAx val="179427976"/>
        <c:crosses val="autoZero"/>
        <c:auto val="1"/>
        <c:lblAlgn val="ctr"/>
        <c:lblOffset val="100"/>
        <c:noMultiLvlLbl val="0"/>
      </c:catAx>
      <c:valAx>
        <c:axId val="179427976"/>
        <c:scaling>
          <c:orientation val="minMax"/>
        </c:scaling>
        <c:delete val="0"/>
        <c:axPos val="l"/>
        <c:majorGridlines/>
        <c:numFmt formatCode="0.0%" sourceLinked="0"/>
        <c:majorTickMark val="out"/>
        <c:minorTickMark val="none"/>
        <c:tickLblPos val="nextTo"/>
        <c:crossAx val="179427584"/>
        <c:crosses val="autoZero"/>
        <c:crossBetween val="between"/>
      </c:valAx>
    </c:plotArea>
    <c:legend>
      <c:legendPos val="l"/>
      <c:layout>
        <c:manualLayout>
          <c:xMode val="edge"/>
          <c:yMode val="edge"/>
          <c:x val="0.18611105046147441"/>
          <c:y val="6.7963093848698058E-2"/>
          <c:w val="0.18134698068844282"/>
          <c:h val="7.8371974336541264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 Sociálna pomoc'!$H$101</c:f>
              <c:strCache>
                <c:ptCount val="1"/>
                <c:pt idx="0">
                  <c:v>muži</c:v>
                </c:pt>
              </c:strCache>
            </c:strRef>
          </c:tx>
          <c:spPr>
            <a:solidFill>
              <a:srgbClr val="B7194B"/>
            </a:solidFill>
            <a:ln>
              <a:solidFill>
                <a:srgbClr val="800000"/>
              </a:solidFill>
            </a:ln>
          </c:spPr>
          <c:invertIfNegative val="0"/>
          <c:cat>
            <c:strRef>
              <c:f>'K3.4 Sociálna pomoc'!$G$102:$G$114</c:f>
              <c:strCache>
                <c:ptCount val="13"/>
                <c:pt idx="0">
                  <c:v>0 - 4</c:v>
                </c:pt>
                <c:pt idx="1">
                  <c:v>5 - 9 </c:v>
                </c:pt>
                <c:pt idx="2">
                  <c:v>10 - 14</c:v>
                </c:pt>
                <c:pt idx="3">
                  <c:v>15 - 19</c:v>
                </c:pt>
                <c:pt idx="4">
                  <c:v>20 - 24</c:v>
                </c:pt>
                <c:pt idx="5">
                  <c:v>25 - 29</c:v>
                </c:pt>
                <c:pt idx="6">
                  <c:v>30 - 34</c:v>
                </c:pt>
                <c:pt idx="7">
                  <c:v>35 - 39</c:v>
                </c:pt>
                <c:pt idx="8">
                  <c:v>40 - 44</c:v>
                </c:pt>
                <c:pt idx="9">
                  <c:v>45 - 49</c:v>
                </c:pt>
                <c:pt idx="10">
                  <c:v>50 - 54</c:v>
                </c:pt>
                <c:pt idx="11">
                  <c:v>55 - 59</c:v>
                </c:pt>
                <c:pt idx="12">
                  <c:v>60 a viac</c:v>
                </c:pt>
              </c:strCache>
            </c:strRef>
          </c:cat>
          <c:val>
            <c:numRef>
              <c:f>'K3.4 Sociálna pomoc'!$H$102:$H$114</c:f>
              <c:numCache>
                <c:formatCode>#,##0</c:formatCode>
                <c:ptCount val="13"/>
                <c:pt idx="0">
                  <c:v>2135.5</c:v>
                </c:pt>
                <c:pt idx="1">
                  <c:v>7311.083333333333</c:v>
                </c:pt>
                <c:pt idx="2">
                  <c:v>9104.4166666666661</c:v>
                </c:pt>
                <c:pt idx="3">
                  <c:v>8147</c:v>
                </c:pt>
                <c:pt idx="4">
                  <c:v>2909.9166666666665</c:v>
                </c:pt>
                <c:pt idx="5">
                  <c:v>2571.8333333333335</c:v>
                </c:pt>
                <c:pt idx="6">
                  <c:v>3797.6666666666665</c:v>
                </c:pt>
                <c:pt idx="7">
                  <c:v>4956.5</c:v>
                </c:pt>
                <c:pt idx="8">
                  <c:v>5269.583333333333</c:v>
                </c:pt>
                <c:pt idx="9">
                  <c:v>5912.083333333333</c:v>
                </c:pt>
                <c:pt idx="10">
                  <c:v>5594.833333333333</c:v>
                </c:pt>
                <c:pt idx="11">
                  <c:v>5850.416666666667</c:v>
                </c:pt>
                <c:pt idx="12">
                  <c:v>5298.833333333333</c:v>
                </c:pt>
              </c:numCache>
            </c:numRef>
          </c:val>
          <c:extLst>
            <c:ext xmlns:c16="http://schemas.microsoft.com/office/drawing/2014/chart" uri="{C3380CC4-5D6E-409C-BE32-E72D297353CC}">
              <c16:uniqueId val="{00000000-CEEC-4125-9D39-E9B4B7E934FA}"/>
            </c:ext>
          </c:extLst>
        </c:ser>
        <c:ser>
          <c:idx val="1"/>
          <c:order val="1"/>
          <c:tx>
            <c:strRef>
              <c:f>'K3.4 Sociálna pomoc'!$I$101</c:f>
              <c:strCache>
                <c:ptCount val="1"/>
                <c:pt idx="0">
                  <c:v>ženy</c:v>
                </c:pt>
              </c:strCache>
            </c:strRef>
          </c:tx>
          <c:spPr>
            <a:solidFill>
              <a:srgbClr val="FAACBF"/>
            </a:solidFill>
            <a:ln>
              <a:solidFill>
                <a:srgbClr val="FAACBF"/>
              </a:solidFill>
            </a:ln>
          </c:spPr>
          <c:invertIfNegative val="0"/>
          <c:cat>
            <c:strRef>
              <c:f>'K3.4 Sociálna pomoc'!$G$102:$G$114</c:f>
              <c:strCache>
                <c:ptCount val="13"/>
                <c:pt idx="0">
                  <c:v>0 - 4</c:v>
                </c:pt>
                <c:pt idx="1">
                  <c:v>5 - 9 </c:v>
                </c:pt>
                <c:pt idx="2">
                  <c:v>10 - 14</c:v>
                </c:pt>
                <c:pt idx="3">
                  <c:v>15 - 19</c:v>
                </c:pt>
                <c:pt idx="4">
                  <c:v>20 - 24</c:v>
                </c:pt>
                <c:pt idx="5">
                  <c:v>25 - 29</c:v>
                </c:pt>
                <c:pt idx="6">
                  <c:v>30 - 34</c:v>
                </c:pt>
                <c:pt idx="7">
                  <c:v>35 - 39</c:v>
                </c:pt>
                <c:pt idx="8">
                  <c:v>40 - 44</c:v>
                </c:pt>
                <c:pt idx="9">
                  <c:v>45 - 49</c:v>
                </c:pt>
                <c:pt idx="10">
                  <c:v>50 - 54</c:v>
                </c:pt>
                <c:pt idx="11">
                  <c:v>55 - 59</c:v>
                </c:pt>
                <c:pt idx="12">
                  <c:v>60 a viac</c:v>
                </c:pt>
              </c:strCache>
            </c:strRef>
          </c:cat>
          <c:val>
            <c:numRef>
              <c:f>'K3.4 Sociálna pomoc'!$I$102:$I$114</c:f>
              <c:numCache>
                <c:formatCode>#,##0</c:formatCode>
                <c:ptCount val="13"/>
                <c:pt idx="0">
                  <c:v>2042.0833333333333</c:v>
                </c:pt>
                <c:pt idx="1">
                  <c:v>7018.333333333333</c:v>
                </c:pt>
                <c:pt idx="2">
                  <c:v>8938.25</c:v>
                </c:pt>
                <c:pt idx="3">
                  <c:v>7177</c:v>
                </c:pt>
                <c:pt idx="4">
                  <c:v>2720.3333333333335</c:v>
                </c:pt>
                <c:pt idx="5">
                  <c:v>3484</c:v>
                </c:pt>
                <c:pt idx="6">
                  <c:v>4967.166666666667</c:v>
                </c:pt>
                <c:pt idx="7">
                  <c:v>5865.833333333333</c:v>
                </c:pt>
                <c:pt idx="8">
                  <c:v>5707.5</c:v>
                </c:pt>
                <c:pt idx="9">
                  <c:v>5718.083333333333</c:v>
                </c:pt>
                <c:pt idx="10">
                  <c:v>4872.666666666667</c:v>
                </c:pt>
                <c:pt idx="11">
                  <c:v>4551.5</c:v>
                </c:pt>
                <c:pt idx="12">
                  <c:v>5384.916666666667</c:v>
                </c:pt>
              </c:numCache>
            </c:numRef>
          </c:val>
          <c:extLst>
            <c:ext xmlns:c16="http://schemas.microsoft.com/office/drawing/2014/chart" uri="{C3380CC4-5D6E-409C-BE32-E72D297353CC}">
              <c16:uniqueId val="{00000001-CEEC-4125-9D39-E9B4B7E934FA}"/>
            </c:ext>
          </c:extLst>
        </c:ser>
        <c:dLbls>
          <c:showLegendKey val="0"/>
          <c:showVal val="0"/>
          <c:showCatName val="0"/>
          <c:showSerName val="0"/>
          <c:showPercent val="0"/>
          <c:showBubbleSize val="0"/>
        </c:dLbls>
        <c:gapWidth val="195"/>
        <c:overlap val="-26"/>
        <c:axId val="179425624"/>
        <c:axId val="179425232"/>
      </c:barChart>
      <c:catAx>
        <c:axId val="179425624"/>
        <c:scaling>
          <c:orientation val="minMax"/>
        </c:scaling>
        <c:delete val="0"/>
        <c:axPos val="b"/>
        <c:numFmt formatCode="General" sourceLinked="1"/>
        <c:majorTickMark val="out"/>
        <c:minorTickMark val="none"/>
        <c:tickLblPos val="nextTo"/>
        <c:txPr>
          <a:bodyPr rot="-5400000" vert="horz"/>
          <a:lstStyle/>
          <a:p>
            <a:pPr>
              <a:defRPr/>
            </a:pPr>
            <a:endParaRPr lang="sk-SK"/>
          </a:p>
        </c:txPr>
        <c:crossAx val="179425232"/>
        <c:crosses val="autoZero"/>
        <c:auto val="1"/>
        <c:lblAlgn val="ctr"/>
        <c:lblOffset val="100"/>
        <c:noMultiLvlLbl val="0"/>
      </c:catAx>
      <c:valAx>
        <c:axId val="179425232"/>
        <c:scaling>
          <c:orientation val="minMax"/>
          <c:max val="9000"/>
        </c:scaling>
        <c:delete val="0"/>
        <c:axPos val="l"/>
        <c:majorGridlines/>
        <c:numFmt formatCode="#,##0" sourceLinked="0"/>
        <c:majorTickMark val="out"/>
        <c:minorTickMark val="none"/>
        <c:tickLblPos val="nextTo"/>
        <c:crossAx val="179425624"/>
        <c:crosses val="autoZero"/>
        <c:crossBetween val="between"/>
        <c:majorUnit val="1000"/>
      </c:valAx>
    </c:plotArea>
    <c:legend>
      <c:legendPos val="t"/>
      <c:layout>
        <c:manualLayout>
          <c:xMode val="edge"/>
          <c:yMode val="edge"/>
          <c:x val="0.80951625838436858"/>
          <c:y val="6.0185185185185147E-2"/>
          <c:w val="0.16337489063867017"/>
          <c:h val="7.8537839020122513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11910883804952"/>
          <c:y val="4.5325103592820132E-2"/>
          <c:w val="0.39421536280433472"/>
          <c:h val="0.90936709834347629"/>
        </c:manualLayout>
      </c:layout>
      <c:pieChart>
        <c:varyColors val="1"/>
        <c:ser>
          <c:idx val="0"/>
          <c:order val="0"/>
          <c:spPr>
            <a:solidFill>
              <a:srgbClr val="800000"/>
            </a:solidFill>
          </c:spPr>
          <c:dPt>
            <c:idx val="0"/>
            <c:bubble3D val="0"/>
            <c:spPr>
              <a:solidFill>
                <a:srgbClr val="FAACBF"/>
              </a:solidFill>
            </c:spPr>
            <c:extLst>
              <c:ext xmlns:c16="http://schemas.microsoft.com/office/drawing/2014/chart" uri="{C3380CC4-5D6E-409C-BE32-E72D297353CC}">
                <c16:uniqueId val="{00000001-5AB8-40A4-843C-EBA62997AD31}"/>
              </c:ext>
            </c:extLst>
          </c:dPt>
          <c:dPt>
            <c:idx val="1"/>
            <c:bubble3D val="0"/>
            <c:spPr>
              <a:solidFill>
                <a:srgbClr val="B7194B"/>
              </a:solidFill>
            </c:spPr>
            <c:extLst>
              <c:ext xmlns:c16="http://schemas.microsoft.com/office/drawing/2014/chart" uri="{C3380CC4-5D6E-409C-BE32-E72D297353CC}">
                <c16:uniqueId val="{00000003-5AB8-40A4-843C-EBA62997AD31}"/>
              </c:ext>
            </c:extLst>
          </c:dPt>
          <c:dLbls>
            <c:dLbl>
              <c:idx val="0"/>
              <c:layout>
                <c:manualLayout>
                  <c:x val="3.1855304170355023E-2"/>
                  <c:y val="3.7342039562127879E-2"/>
                </c:manualLayout>
              </c:layout>
              <c:numFmt formatCode="0%" sourceLinked="0"/>
              <c:spPr>
                <a:noFill/>
                <a:ln>
                  <a:noFill/>
                </a:ln>
                <a:effectLst/>
              </c:spPr>
              <c:txPr>
                <a:bodyPr wrap="square" lIns="38100" tIns="19050" rIns="38100" bIns="19050" anchor="ctr">
                  <a:noAutofit/>
                </a:bodyPr>
                <a:lstStyle/>
                <a:p>
                  <a:pPr>
                    <a:defRPr/>
                  </a:pPr>
                  <a:endParaRPr lang="sk-SK"/>
                </a:p>
              </c:txPr>
              <c:showLegendKey val="0"/>
              <c:showVal val="0"/>
              <c:showCatName val="1"/>
              <c:showSerName val="0"/>
              <c:showPercent val="1"/>
              <c:showBubbleSize val="0"/>
              <c:extLst>
                <c:ext xmlns:c15="http://schemas.microsoft.com/office/drawing/2012/chart" uri="{CE6537A1-D6FC-4f65-9D91-7224C49458BB}">
                  <c15:layout>
                    <c:manualLayout>
                      <c:w val="0.19246467936004524"/>
                      <c:h val="0.2055284552845528"/>
                    </c:manualLayout>
                  </c15:layout>
                </c:ext>
                <c:ext xmlns:c16="http://schemas.microsoft.com/office/drawing/2014/chart" uri="{C3380CC4-5D6E-409C-BE32-E72D297353CC}">
                  <c16:uniqueId val="{00000001-5AB8-40A4-843C-EBA62997AD31}"/>
                </c:ext>
              </c:extLst>
            </c:dLbl>
            <c:dLbl>
              <c:idx val="1"/>
              <c:layout>
                <c:manualLayout>
                  <c:x val="-3.6843613298337692E-2"/>
                  <c:y val="-0.1223126275882187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B8-40A4-843C-EBA62997AD31}"/>
                </c:ext>
              </c:extLst>
            </c:dLbl>
            <c:numFmt formatCode="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extLst>
                <c:ext xmlns:c15="http://schemas.microsoft.com/office/drawing/2012/chart" uri="{02D57815-91ED-43cb-92C2-25804820EDAC}">
                  <c15:fullRef>
                    <c15:sqref>'K3.4 Sociálna pomoc'!$H$137:$K$137</c15:sqref>
                  </c15:fullRef>
                </c:ext>
              </c:extLst>
              <c:f>'K3.4 Sociálna pomoc'!$H$137:$I$137</c:f>
              <c:strCache>
                <c:ptCount val="2"/>
                <c:pt idx="0">
                  <c:v>Zamestnaní</c:v>
                </c:pt>
                <c:pt idx="1">
                  <c:v>Uchádzači o zamestnanie</c:v>
                </c:pt>
              </c:strCache>
            </c:strRef>
          </c:cat>
          <c:val>
            <c:numRef>
              <c:extLst>
                <c:ext xmlns:c15="http://schemas.microsoft.com/office/drawing/2012/chart" uri="{02D57815-91ED-43cb-92C2-25804820EDAC}">
                  <c15:fullRef>
                    <c15:sqref>'K3.4 Sociálna pomoc'!$H$150:$K$150</c15:sqref>
                  </c15:fullRef>
                </c:ext>
              </c:extLst>
              <c:f>'K3.4 Sociálna pomoc'!$H$150:$I$150</c:f>
              <c:numCache>
                <c:formatCode>#,##0</c:formatCode>
                <c:ptCount val="2"/>
                <c:pt idx="0">
                  <c:v>332.91666666666669</c:v>
                </c:pt>
                <c:pt idx="1">
                  <c:v>21376.416666666668</c:v>
                </c:pt>
              </c:numCache>
            </c:numRef>
          </c:val>
          <c:extLst>
            <c:ext xmlns:c15="http://schemas.microsoft.com/office/drawing/2012/chart" uri="{02D57815-91ED-43cb-92C2-25804820EDAC}">
              <c15:categoryFilterExceptions>
                <c15:categoryFilterException>
                  <c15:sqref>'K3.4 Sociálna pomoc'!$J$150</c15:sqref>
                  <c15:dLbl>
                    <c:idx val="1"/>
                    <c:layout>
                      <c:manualLayout>
                        <c:x val="9.0268344524419869E-2"/>
                        <c:y val="2.5477246475210043E-2"/>
                      </c:manualLayout>
                    </c:layout>
                    <c:showLegendKey val="0"/>
                    <c:showVal val="0"/>
                    <c:showCatName val="1"/>
                    <c:showSerName val="0"/>
                    <c:showPercent val="1"/>
                    <c:showBubbleSize val="0"/>
                    <c:extLst xmlns:c16="http://schemas.microsoft.com/office/drawing/2014/chart">
                      <c:ext uri="{CE6537A1-D6FC-4f65-9D91-7224C49458BB}"/>
                      <c:ext xmlns:c16="http://schemas.microsoft.com/office/drawing/2014/chart" uri="{C3380CC4-5D6E-409C-BE32-E72D297353CC}">
                        <c16:uniqueId val="{00000004-A981-4A5B-8D31-D86DD2748B51}"/>
                      </c:ext>
                    </c:extLst>
                  </c15:dLbl>
                </c15:categoryFilterException>
                <c15:categoryFilterException>
                  <c15:sqref>'K3.4 Sociálna pomoc'!$K$150</c15:sqref>
                  <c15:dLbl>
                    <c:idx val="1"/>
                    <c:layout>
                      <c:manualLayout>
                        <c:x val="-4.5777740205787162E-2"/>
                        <c:y val="-0.18679625433159042"/>
                      </c:manualLayout>
                    </c:layout>
                    <c:showLegendKey val="0"/>
                    <c:showVal val="0"/>
                    <c:showCatName val="1"/>
                    <c:showSerName val="0"/>
                    <c:showPercent val="1"/>
                    <c:showBubbleSize val="0"/>
                    <c:extLst xmlns:c16="http://schemas.microsoft.com/office/drawing/2014/chart">
                      <c:ext uri="{CE6537A1-D6FC-4f65-9D91-7224C49458BB}"/>
                      <c:ext xmlns:c16="http://schemas.microsoft.com/office/drawing/2014/chart" uri="{C3380CC4-5D6E-409C-BE32-E72D297353CC}">
                        <c16:uniqueId val="{00000005-A981-4A5B-8D31-D86DD2748B51}"/>
                      </c:ext>
                    </c:extLst>
                  </c15:dLbl>
                </c15:categoryFilterException>
              </c15:categoryFilterExceptions>
            </c:ext>
            <c:ext xmlns:c16="http://schemas.microsoft.com/office/drawing/2014/chart" uri="{C3380CC4-5D6E-409C-BE32-E72D297353CC}">
              <c16:uniqueId val="{00000004-5AB8-40A4-843C-EBA62997AD31}"/>
            </c:ext>
          </c:extLst>
        </c:ser>
        <c:dLbls>
          <c:showLegendKey val="0"/>
          <c:showVal val="0"/>
          <c:showCatName val="0"/>
          <c:showSerName val="0"/>
          <c:showPercent val="0"/>
          <c:showBubbleSize val="0"/>
          <c:showLeaderLines val="1"/>
        </c:dLbls>
        <c:firstSliceAng val="78"/>
      </c:pieChart>
    </c:plotArea>
    <c:plotVisOnly val="1"/>
    <c:dispBlanksAs val="zero"/>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withinLinear" id="15">
  <a:schemeClr val="accent2"/>
</cs:colorStyle>
</file>

<file path=xl/charts/colors13.xml><?xml version="1.0" encoding="utf-8"?>
<cs:colorStyle xmlns:cs="http://schemas.microsoft.com/office/drawing/2012/chartStyle" xmlns:a="http://schemas.openxmlformats.org/drawingml/2006/main" meth="withinLinear" id="15">
  <a:schemeClr val="accent2"/>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5">
  <a:schemeClr val="accent2"/>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chart" Target="../charts/chart17.xml"/><Relationship Id="rId3" Type="http://schemas.openxmlformats.org/officeDocument/2006/relationships/chart" Target="../charts/chart7.xml"/><Relationship Id="rId7" Type="http://schemas.openxmlformats.org/officeDocument/2006/relationships/chart" Target="../charts/chart11.xml"/><Relationship Id="rId12" Type="http://schemas.openxmlformats.org/officeDocument/2006/relationships/chart" Target="../charts/chart16.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0" Type="http://schemas.openxmlformats.org/officeDocument/2006/relationships/chart" Target="../charts/chart14.xml"/><Relationship Id="rId4" Type="http://schemas.openxmlformats.org/officeDocument/2006/relationships/chart" Target="../charts/chart8.xml"/><Relationship Id="rId9"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1.xml"/><Relationship Id="rId13" Type="http://schemas.openxmlformats.org/officeDocument/2006/relationships/chart" Target="../charts/chart36.xml"/><Relationship Id="rId18" Type="http://schemas.openxmlformats.org/officeDocument/2006/relationships/chart" Target="../charts/chart41.xml"/><Relationship Id="rId3" Type="http://schemas.openxmlformats.org/officeDocument/2006/relationships/chart" Target="../charts/chart26.xml"/><Relationship Id="rId21" Type="http://schemas.openxmlformats.org/officeDocument/2006/relationships/chart" Target="../charts/chart44.xml"/><Relationship Id="rId7" Type="http://schemas.openxmlformats.org/officeDocument/2006/relationships/chart" Target="../charts/chart30.xml"/><Relationship Id="rId12" Type="http://schemas.openxmlformats.org/officeDocument/2006/relationships/chart" Target="../charts/chart35.xml"/><Relationship Id="rId17" Type="http://schemas.openxmlformats.org/officeDocument/2006/relationships/chart" Target="../charts/chart40.xml"/><Relationship Id="rId2" Type="http://schemas.openxmlformats.org/officeDocument/2006/relationships/chart" Target="../charts/chart25.xml"/><Relationship Id="rId16" Type="http://schemas.openxmlformats.org/officeDocument/2006/relationships/chart" Target="../charts/chart39.xml"/><Relationship Id="rId20" Type="http://schemas.openxmlformats.org/officeDocument/2006/relationships/chart" Target="../charts/chart43.xml"/><Relationship Id="rId1" Type="http://schemas.openxmlformats.org/officeDocument/2006/relationships/chart" Target="../charts/chart24.xml"/><Relationship Id="rId6" Type="http://schemas.openxmlformats.org/officeDocument/2006/relationships/chart" Target="../charts/chart29.xml"/><Relationship Id="rId11" Type="http://schemas.openxmlformats.org/officeDocument/2006/relationships/chart" Target="../charts/chart34.xml"/><Relationship Id="rId5" Type="http://schemas.openxmlformats.org/officeDocument/2006/relationships/chart" Target="../charts/chart28.xml"/><Relationship Id="rId15" Type="http://schemas.openxmlformats.org/officeDocument/2006/relationships/chart" Target="../charts/chart38.xml"/><Relationship Id="rId10" Type="http://schemas.openxmlformats.org/officeDocument/2006/relationships/chart" Target="../charts/chart33.xml"/><Relationship Id="rId19" Type="http://schemas.openxmlformats.org/officeDocument/2006/relationships/chart" Target="../charts/chart42.xml"/><Relationship Id="rId4" Type="http://schemas.openxmlformats.org/officeDocument/2006/relationships/chart" Target="../charts/chart27.xml"/><Relationship Id="rId9" Type="http://schemas.openxmlformats.org/officeDocument/2006/relationships/chart" Target="../charts/chart32.xml"/><Relationship Id="rId14" Type="http://schemas.openxmlformats.org/officeDocument/2006/relationships/chart" Target="../charts/chart3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8.xml"/><Relationship Id="rId1" Type="http://schemas.openxmlformats.org/officeDocument/2006/relationships/chart" Target="../charts/chart47.xml"/><Relationship Id="rId5" Type="http://schemas.openxmlformats.org/officeDocument/2006/relationships/chart" Target="../charts/chart50.xml"/><Relationship Id="rId4" Type="http://schemas.openxmlformats.org/officeDocument/2006/relationships/chart" Target="../charts/chart49.xml"/></Relationships>
</file>

<file path=xl/drawings/drawing1.xml><?xml version="1.0" encoding="utf-8"?>
<xdr:wsDr xmlns:xdr="http://schemas.openxmlformats.org/drawingml/2006/spreadsheetDrawing" xmlns:a="http://schemas.openxmlformats.org/drawingml/2006/main">
  <xdr:twoCellAnchor>
    <xdr:from>
      <xdr:col>1</xdr:col>
      <xdr:colOff>57150</xdr:colOff>
      <xdr:row>147</xdr:row>
      <xdr:rowOff>11906</xdr:rowOff>
    </xdr:from>
    <xdr:to>
      <xdr:col>5</xdr:col>
      <xdr:colOff>678657</xdr:colOff>
      <xdr:row>168</xdr:row>
      <xdr:rowOff>169068</xdr:rowOff>
    </xdr:to>
    <xdr:graphicFrame macro="">
      <xdr:nvGraphicFramePr>
        <xdr:cNvPr id="2" name="Graf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95</xdr:row>
      <xdr:rowOff>0</xdr:rowOff>
    </xdr:from>
    <xdr:to>
      <xdr:col>3</xdr:col>
      <xdr:colOff>1587618</xdr:colOff>
      <xdr:row>109</xdr:row>
      <xdr:rowOff>71437</xdr:rowOff>
    </xdr:to>
    <xdr:pic>
      <xdr:nvPicPr>
        <xdr:cNvPr id="3" name="Obrázo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750094" y="11191875"/>
          <a:ext cx="5409524" cy="30718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2381</xdr:colOff>
      <xdr:row>2</xdr:row>
      <xdr:rowOff>11906</xdr:rowOff>
    </xdr:from>
    <xdr:to>
      <xdr:col>10</xdr:col>
      <xdr:colOff>440530</xdr:colOff>
      <xdr:row>18</xdr:row>
      <xdr:rowOff>23812</xdr:rowOff>
    </xdr:to>
    <xdr:graphicFrame macro="">
      <xdr:nvGraphicFramePr>
        <xdr:cNvPr id="2" name="Graf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66675</xdr:colOff>
      <xdr:row>335</xdr:row>
      <xdr:rowOff>201084</xdr:rowOff>
    </xdr:from>
    <xdr:to>
      <xdr:col>3</xdr:col>
      <xdr:colOff>1197429</xdr:colOff>
      <xdr:row>349</xdr:row>
      <xdr:rowOff>166007</xdr:rowOff>
    </xdr:to>
    <xdr:graphicFrame macro="">
      <xdr:nvGraphicFramePr>
        <xdr:cNvPr id="2" name="Graf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9071</xdr:colOff>
      <xdr:row>395</xdr:row>
      <xdr:rowOff>10433</xdr:rowOff>
    </xdr:from>
    <xdr:to>
      <xdr:col>4</xdr:col>
      <xdr:colOff>31144</xdr:colOff>
      <xdr:row>409</xdr:row>
      <xdr:rowOff>136223</xdr:rowOff>
    </xdr:to>
    <xdr:graphicFrame macro="">
      <xdr:nvGraphicFramePr>
        <xdr:cNvPr id="3" name="Graf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414</xdr:row>
      <xdr:rowOff>127000</xdr:rowOff>
    </xdr:from>
    <xdr:to>
      <xdr:col>2</xdr:col>
      <xdr:colOff>2053167</xdr:colOff>
      <xdr:row>429</xdr:row>
      <xdr:rowOff>169333</xdr:rowOff>
    </xdr:to>
    <xdr:pic>
      <xdr:nvPicPr>
        <xdr:cNvPr id="8" name="Obrázok 7">
          <a:extLst>
            <a:ext uri="{FF2B5EF4-FFF2-40B4-BE49-F238E27FC236}">
              <a16:creationId xmlns:a16="http://schemas.microsoft.com/office/drawing/2014/main" id="{00000000-0008-0000-1000-000008000000}"/>
            </a:ext>
          </a:extLst>
        </xdr:cNvPr>
        <xdr:cNvPicPr/>
      </xdr:nvPicPr>
      <xdr:blipFill>
        <a:blip xmlns:r="http://schemas.openxmlformats.org/officeDocument/2006/relationships" r:embed="rId3"/>
        <a:stretch>
          <a:fillRect/>
        </a:stretch>
      </xdr:blipFill>
      <xdr:spPr>
        <a:xfrm>
          <a:off x="677333" y="89016417"/>
          <a:ext cx="6106584" cy="3217333"/>
        </a:xfrm>
        <a:prstGeom prst="rect">
          <a:avLst/>
        </a:prstGeom>
      </xdr:spPr>
    </xdr:pic>
    <xdr:clientData/>
  </xdr:twoCellAnchor>
  <xdr:twoCellAnchor editAs="oneCell">
    <xdr:from>
      <xdr:col>1</xdr:col>
      <xdr:colOff>10583</xdr:colOff>
      <xdr:row>438</xdr:row>
      <xdr:rowOff>0</xdr:rowOff>
    </xdr:from>
    <xdr:to>
      <xdr:col>2</xdr:col>
      <xdr:colOff>1717886</xdr:colOff>
      <xdr:row>453</xdr:row>
      <xdr:rowOff>172720</xdr:rowOff>
    </xdr:to>
    <xdr:pic>
      <xdr:nvPicPr>
        <xdr:cNvPr id="9" name="Obrázok 8">
          <a:extLst>
            <a:ext uri="{FF2B5EF4-FFF2-40B4-BE49-F238E27FC236}">
              <a16:creationId xmlns:a16="http://schemas.microsoft.com/office/drawing/2014/main" id="{00000000-0008-0000-1000-000009000000}"/>
            </a:ext>
          </a:extLst>
        </xdr:cNvPr>
        <xdr:cNvPicPr/>
      </xdr:nvPicPr>
      <xdr:blipFill>
        <a:blip xmlns:r="http://schemas.openxmlformats.org/officeDocument/2006/relationships" r:embed="rId4"/>
        <a:stretch>
          <a:fillRect/>
        </a:stretch>
      </xdr:blipFill>
      <xdr:spPr>
        <a:xfrm>
          <a:off x="687916" y="93969417"/>
          <a:ext cx="5760720" cy="33477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86704</xdr:colOff>
      <xdr:row>35</xdr:row>
      <xdr:rowOff>67651</xdr:rowOff>
    </xdr:from>
    <xdr:to>
      <xdr:col>5</xdr:col>
      <xdr:colOff>202405</xdr:colOff>
      <xdr:row>53</xdr:row>
      <xdr:rowOff>178814</xdr:rowOff>
    </xdr:to>
    <xdr:graphicFrame macro="">
      <xdr:nvGraphicFramePr>
        <xdr:cNvPr id="6" name="Graf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35719</xdr:colOff>
      <xdr:row>20</xdr:row>
      <xdr:rowOff>35718</xdr:rowOff>
    </xdr:from>
    <xdr:to>
      <xdr:col>7</xdr:col>
      <xdr:colOff>59531</xdr:colOff>
      <xdr:row>30</xdr:row>
      <xdr:rowOff>1107279</xdr:rowOff>
    </xdr:to>
    <xdr:graphicFrame macro="">
      <xdr:nvGraphicFramePr>
        <xdr:cNvPr id="4" name="Graf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2</xdr:row>
      <xdr:rowOff>9524</xdr:rowOff>
    </xdr:from>
    <xdr:to>
      <xdr:col>13</xdr:col>
      <xdr:colOff>95250</xdr:colOff>
      <xdr:row>14</xdr:row>
      <xdr:rowOff>171449</xdr:rowOff>
    </xdr:to>
    <xdr:graphicFrame macro="">
      <xdr:nvGraphicFramePr>
        <xdr:cNvPr id="2" name="Graf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38</xdr:row>
      <xdr:rowOff>28574</xdr:rowOff>
    </xdr:from>
    <xdr:to>
      <xdr:col>5</xdr:col>
      <xdr:colOff>0</xdr:colOff>
      <xdr:row>52</xdr:row>
      <xdr:rowOff>190500</xdr:rowOff>
    </xdr:to>
    <xdr:graphicFrame macro="">
      <xdr:nvGraphicFramePr>
        <xdr:cNvPr id="4" name="Graf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35720</xdr:colOff>
      <xdr:row>63</xdr:row>
      <xdr:rowOff>-1</xdr:rowOff>
    </xdr:from>
    <xdr:to>
      <xdr:col>3</xdr:col>
      <xdr:colOff>881063</xdr:colOff>
      <xdr:row>77</xdr:row>
      <xdr:rowOff>211930</xdr:rowOff>
    </xdr:to>
    <xdr:graphicFrame macro="">
      <xdr:nvGraphicFramePr>
        <xdr:cNvPr id="5" name="Graf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fPrintsWithSheet="0"/>
  </xdr:twoCellAnchor>
  <xdr:twoCellAnchor>
    <xdr:from>
      <xdr:col>1</xdr:col>
      <xdr:colOff>19051</xdr:colOff>
      <xdr:row>82</xdr:row>
      <xdr:rowOff>57150</xdr:rowOff>
    </xdr:from>
    <xdr:to>
      <xdr:col>3</xdr:col>
      <xdr:colOff>1035844</xdr:colOff>
      <xdr:row>96</xdr:row>
      <xdr:rowOff>133350</xdr:rowOff>
    </xdr:to>
    <xdr:graphicFrame macro="">
      <xdr:nvGraphicFramePr>
        <xdr:cNvPr id="6" name="Graf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28575</xdr:colOff>
      <xdr:row>101</xdr:row>
      <xdr:rowOff>19050</xdr:rowOff>
    </xdr:from>
    <xdr:to>
      <xdr:col>4</xdr:col>
      <xdr:colOff>333375</xdr:colOff>
      <xdr:row>115</xdr:row>
      <xdr:rowOff>171450</xdr:rowOff>
    </xdr:to>
    <xdr:graphicFrame macro="">
      <xdr:nvGraphicFramePr>
        <xdr:cNvPr id="7" name="Graf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57148</xdr:colOff>
      <xdr:row>136</xdr:row>
      <xdr:rowOff>33336</xdr:rowOff>
    </xdr:from>
    <xdr:to>
      <xdr:col>2</xdr:col>
      <xdr:colOff>2488406</xdr:colOff>
      <xdr:row>146</xdr:row>
      <xdr:rowOff>4761</xdr:rowOff>
    </xdr:to>
    <xdr:graphicFrame macro="">
      <xdr:nvGraphicFramePr>
        <xdr:cNvPr id="9" name="Graf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1</xdr:col>
      <xdr:colOff>11904</xdr:colOff>
      <xdr:row>180</xdr:row>
      <xdr:rowOff>23812</xdr:rowOff>
    </xdr:from>
    <xdr:to>
      <xdr:col>2</xdr:col>
      <xdr:colOff>2178843</xdr:colOff>
      <xdr:row>194</xdr:row>
      <xdr:rowOff>190500</xdr:rowOff>
    </xdr:to>
    <xdr:graphicFrame macro="">
      <xdr:nvGraphicFramePr>
        <xdr:cNvPr id="10" name="Graf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7142</xdr:colOff>
      <xdr:row>229</xdr:row>
      <xdr:rowOff>188119</xdr:rowOff>
    </xdr:from>
    <xdr:to>
      <xdr:col>2</xdr:col>
      <xdr:colOff>2607468</xdr:colOff>
      <xdr:row>245</xdr:row>
      <xdr:rowOff>178594</xdr:rowOff>
    </xdr:to>
    <xdr:graphicFrame macro="">
      <xdr:nvGraphicFramePr>
        <xdr:cNvPr id="11" name="Graf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62934</xdr:colOff>
      <xdr:row>119</xdr:row>
      <xdr:rowOff>39121</xdr:rowOff>
    </xdr:from>
    <xdr:to>
      <xdr:col>2</xdr:col>
      <xdr:colOff>1911802</xdr:colOff>
      <xdr:row>131</xdr:row>
      <xdr:rowOff>193902</xdr:rowOff>
    </xdr:to>
    <xdr:graphicFrame macro="">
      <xdr:nvGraphicFramePr>
        <xdr:cNvPr id="17" name="Graf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41670</xdr:colOff>
      <xdr:row>152</xdr:row>
      <xdr:rowOff>21430</xdr:rowOff>
    </xdr:from>
    <xdr:to>
      <xdr:col>4</xdr:col>
      <xdr:colOff>47625</xdr:colOff>
      <xdr:row>166</xdr:row>
      <xdr:rowOff>178593</xdr:rowOff>
    </xdr:to>
    <xdr:graphicFrame macro="">
      <xdr:nvGraphicFramePr>
        <xdr:cNvPr id="2" name="Graf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598489</xdr:colOff>
      <xdr:row>200</xdr:row>
      <xdr:rowOff>95251</xdr:rowOff>
    </xdr:from>
    <xdr:to>
      <xdr:col>4</xdr:col>
      <xdr:colOff>1588</xdr:colOff>
      <xdr:row>217</xdr:row>
      <xdr:rowOff>130968</xdr:rowOff>
    </xdr:to>
    <xdr:graphicFrame macro="">
      <xdr:nvGraphicFramePr>
        <xdr:cNvPr id="13" name="Graf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35719</xdr:colOff>
      <xdr:row>269</xdr:row>
      <xdr:rowOff>83342</xdr:rowOff>
    </xdr:from>
    <xdr:to>
      <xdr:col>2</xdr:col>
      <xdr:colOff>2616994</xdr:colOff>
      <xdr:row>289</xdr:row>
      <xdr:rowOff>128586</xdr:rowOff>
    </xdr:to>
    <xdr:graphicFrame macro="">
      <xdr:nvGraphicFramePr>
        <xdr:cNvPr id="15" name="Graf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35719</xdr:colOff>
      <xdr:row>293</xdr:row>
      <xdr:rowOff>47627</xdr:rowOff>
    </xdr:from>
    <xdr:to>
      <xdr:col>2</xdr:col>
      <xdr:colOff>2616994</xdr:colOff>
      <xdr:row>309</xdr:row>
      <xdr:rowOff>1</xdr:rowOff>
    </xdr:to>
    <xdr:graphicFrame macro="">
      <xdr:nvGraphicFramePr>
        <xdr:cNvPr id="16" name="Graf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623767</xdr:colOff>
      <xdr:row>249</xdr:row>
      <xdr:rowOff>25612</xdr:rowOff>
    </xdr:from>
    <xdr:to>
      <xdr:col>2</xdr:col>
      <xdr:colOff>1876506</xdr:colOff>
      <xdr:row>265</xdr:row>
      <xdr:rowOff>7284</xdr:rowOff>
    </xdr:to>
    <xdr:graphicFrame macro="">
      <xdr:nvGraphicFramePr>
        <xdr:cNvPr id="20" name="Graf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23813</xdr:colOff>
      <xdr:row>32</xdr:row>
      <xdr:rowOff>33336</xdr:rowOff>
    </xdr:from>
    <xdr:to>
      <xdr:col>3</xdr:col>
      <xdr:colOff>1351359</xdr:colOff>
      <xdr:row>44</xdr:row>
      <xdr:rowOff>204786</xdr:rowOff>
    </xdr:to>
    <xdr:graphicFrame macro="">
      <xdr:nvGraphicFramePr>
        <xdr:cNvPr id="7" name="Graf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60</xdr:row>
      <xdr:rowOff>57150</xdr:rowOff>
    </xdr:from>
    <xdr:to>
      <xdr:col>4</xdr:col>
      <xdr:colOff>0</xdr:colOff>
      <xdr:row>72</xdr:row>
      <xdr:rowOff>190500</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130</xdr:row>
      <xdr:rowOff>38099</xdr:rowOff>
    </xdr:from>
    <xdr:to>
      <xdr:col>3</xdr:col>
      <xdr:colOff>28575</xdr:colOff>
      <xdr:row>143</xdr:row>
      <xdr:rowOff>142874</xdr:rowOff>
    </xdr:to>
    <xdr:graphicFrame macro="">
      <xdr:nvGraphicFramePr>
        <xdr:cNvPr id="4" name="Graf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147</xdr:row>
      <xdr:rowOff>38100</xdr:rowOff>
    </xdr:from>
    <xdr:to>
      <xdr:col>2</xdr:col>
      <xdr:colOff>1076325</xdr:colOff>
      <xdr:row>159</xdr:row>
      <xdr:rowOff>95250</xdr:rowOff>
    </xdr:to>
    <xdr:graphicFrame macro="">
      <xdr:nvGraphicFramePr>
        <xdr:cNvPr id="5" name="Graf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104</xdr:row>
      <xdr:rowOff>47624</xdr:rowOff>
    </xdr:from>
    <xdr:to>
      <xdr:col>4</xdr:col>
      <xdr:colOff>416719</xdr:colOff>
      <xdr:row>115</xdr:row>
      <xdr:rowOff>47625</xdr:rowOff>
    </xdr:to>
    <xdr:graphicFrame macro="">
      <xdr:nvGraphicFramePr>
        <xdr:cNvPr id="9" name="Graf 8">
          <a:extLst>
            <a:ext uri="{FF2B5EF4-FFF2-40B4-BE49-F238E27FC236}">
              <a16:creationId xmlns:a16="http://schemas.microsoft.com/office/drawing/2014/main" id="{00000000-0008-0000-0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19051</xdr:colOff>
      <xdr:row>163</xdr:row>
      <xdr:rowOff>47624</xdr:rowOff>
    </xdr:from>
    <xdr:to>
      <xdr:col>4</xdr:col>
      <xdr:colOff>416719</xdr:colOff>
      <xdr:row>174</xdr:row>
      <xdr:rowOff>47625</xdr:rowOff>
    </xdr:to>
    <xdr:graphicFrame macro="">
      <xdr:nvGraphicFramePr>
        <xdr:cNvPr id="8" name="Graf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21433</xdr:colOff>
      <xdr:row>2</xdr:row>
      <xdr:rowOff>47625</xdr:rowOff>
    </xdr:from>
    <xdr:to>
      <xdr:col>2</xdr:col>
      <xdr:colOff>523875</xdr:colOff>
      <xdr:row>14</xdr:row>
      <xdr:rowOff>107157</xdr:rowOff>
    </xdr:to>
    <xdr:graphicFrame macro="">
      <xdr:nvGraphicFramePr>
        <xdr:cNvPr id="2" name="Graf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38</xdr:row>
      <xdr:rowOff>-1</xdr:rowOff>
    </xdr:from>
    <xdr:to>
      <xdr:col>2</xdr:col>
      <xdr:colOff>1673678</xdr:colOff>
      <xdr:row>58</xdr:row>
      <xdr:rowOff>13606</xdr:rowOff>
    </xdr:to>
    <xdr:graphicFrame macro="">
      <xdr:nvGraphicFramePr>
        <xdr:cNvPr id="3" name="Graf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11907</xdr:colOff>
      <xdr:row>96</xdr:row>
      <xdr:rowOff>59531</xdr:rowOff>
    </xdr:from>
    <xdr:to>
      <xdr:col>2</xdr:col>
      <xdr:colOff>11906</xdr:colOff>
      <xdr:row>111</xdr:row>
      <xdr:rowOff>190500</xdr:rowOff>
    </xdr:to>
    <xdr:graphicFrame macro="">
      <xdr:nvGraphicFramePr>
        <xdr:cNvPr id="4" name="Graf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90488</xdr:colOff>
      <xdr:row>283</xdr:row>
      <xdr:rowOff>54429</xdr:rowOff>
    </xdr:from>
    <xdr:to>
      <xdr:col>2</xdr:col>
      <xdr:colOff>273844</xdr:colOff>
      <xdr:row>295</xdr:row>
      <xdr:rowOff>163285</xdr:rowOff>
    </xdr:to>
    <xdr:graphicFrame macro="">
      <xdr:nvGraphicFramePr>
        <xdr:cNvPr id="6" name="Graf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30160</xdr:colOff>
      <xdr:row>299</xdr:row>
      <xdr:rowOff>60326</xdr:rowOff>
    </xdr:from>
    <xdr:to>
      <xdr:col>2</xdr:col>
      <xdr:colOff>178595</xdr:colOff>
      <xdr:row>314</xdr:row>
      <xdr:rowOff>178593</xdr:rowOff>
    </xdr:to>
    <xdr:graphicFrame macro="">
      <xdr:nvGraphicFramePr>
        <xdr:cNvPr id="9" name="Graf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23813</xdr:colOff>
      <xdr:row>20</xdr:row>
      <xdr:rowOff>21430</xdr:rowOff>
    </xdr:from>
    <xdr:to>
      <xdr:col>2</xdr:col>
      <xdr:colOff>488158</xdr:colOff>
      <xdr:row>34</xdr:row>
      <xdr:rowOff>190498</xdr:rowOff>
    </xdr:to>
    <xdr:graphicFrame macro="">
      <xdr:nvGraphicFramePr>
        <xdr:cNvPr id="12" name="Graf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35719</xdr:colOff>
      <xdr:row>60</xdr:row>
      <xdr:rowOff>166688</xdr:rowOff>
    </xdr:from>
    <xdr:to>
      <xdr:col>2</xdr:col>
      <xdr:colOff>500064</xdr:colOff>
      <xdr:row>75</xdr:row>
      <xdr:rowOff>121443</xdr:rowOff>
    </xdr:to>
    <xdr:graphicFrame macro="">
      <xdr:nvGraphicFramePr>
        <xdr:cNvPr id="16" name="Graf 15">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130969</xdr:colOff>
      <xdr:row>79</xdr:row>
      <xdr:rowOff>45243</xdr:rowOff>
    </xdr:from>
    <xdr:to>
      <xdr:col>2</xdr:col>
      <xdr:colOff>59532</xdr:colOff>
      <xdr:row>92</xdr:row>
      <xdr:rowOff>2381</xdr:rowOff>
    </xdr:to>
    <xdr:graphicFrame macro="">
      <xdr:nvGraphicFramePr>
        <xdr:cNvPr id="8" name="Graf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47625</xdr:colOff>
      <xdr:row>134</xdr:row>
      <xdr:rowOff>202406</xdr:rowOff>
    </xdr:from>
    <xdr:to>
      <xdr:col>2</xdr:col>
      <xdr:colOff>724580</xdr:colOff>
      <xdr:row>154</xdr:row>
      <xdr:rowOff>9186</xdr:rowOff>
    </xdr:to>
    <xdr:graphicFrame macro="">
      <xdr:nvGraphicFramePr>
        <xdr:cNvPr id="20" name="Graf 19">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11906</xdr:colOff>
      <xdr:row>157</xdr:row>
      <xdr:rowOff>35718</xdr:rowOff>
    </xdr:from>
    <xdr:to>
      <xdr:col>2</xdr:col>
      <xdr:colOff>154781</xdr:colOff>
      <xdr:row>170</xdr:row>
      <xdr:rowOff>154781</xdr:rowOff>
    </xdr:to>
    <xdr:graphicFrame macro="">
      <xdr:nvGraphicFramePr>
        <xdr:cNvPr id="21" name="Graf 20">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41670</xdr:colOff>
      <xdr:row>174</xdr:row>
      <xdr:rowOff>21431</xdr:rowOff>
    </xdr:from>
    <xdr:to>
      <xdr:col>2</xdr:col>
      <xdr:colOff>523874</xdr:colOff>
      <xdr:row>193</xdr:row>
      <xdr:rowOff>119061</xdr:rowOff>
    </xdr:to>
    <xdr:graphicFrame macro="">
      <xdr:nvGraphicFramePr>
        <xdr:cNvPr id="22" name="Graf 21">
          <a:extLst>
            <a:ext uri="{FF2B5EF4-FFF2-40B4-BE49-F238E27FC236}">
              <a16:creationId xmlns:a16="http://schemas.microsoft.com/office/drawing/2014/main" id="{00000000-0008-0000-09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17859</xdr:colOff>
      <xdr:row>197</xdr:row>
      <xdr:rowOff>21431</xdr:rowOff>
    </xdr:from>
    <xdr:to>
      <xdr:col>1</xdr:col>
      <xdr:colOff>4536281</xdr:colOff>
      <xdr:row>207</xdr:row>
      <xdr:rowOff>2381</xdr:rowOff>
    </xdr:to>
    <xdr:graphicFrame macro="">
      <xdr:nvGraphicFramePr>
        <xdr:cNvPr id="23" name="Graf 22">
          <a:extLst>
            <a:ext uri="{FF2B5EF4-FFF2-40B4-BE49-F238E27FC236}">
              <a16:creationId xmlns:a16="http://schemas.microsoft.com/office/drawing/2014/main" id="{00000000-0008-0000-09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35718</xdr:colOff>
      <xdr:row>212</xdr:row>
      <xdr:rowOff>47625</xdr:rowOff>
    </xdr:from>
    <xdr:to>
      <xdr:col>3</xdr:col>
      <xdr:colOff>2248845</xdr:colOff>
      <xdr:row>227</xdr:row>
      <xdr:rowOff>95249</xdr:rowOff>
    </xdr:to>
    <xdr:graphicFrame macro="">
      <xdr:nvGraphicFramePr>
        <xdr:cNvPr id="25" name="Graf 24">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678656</xdr:colOff>
      <xdr:row>232</xdr:row>
      <xdr:rowOff>57150</xdr:rowOff>
    </xdr:from>
    <xdr:to>
      <xdr:col>2</xdr:col>
      <xdr:colOff>559594</xdr:colOff>
      <xdr:row>248</xdr:row>
      <xdr:rowOff>71438</xdr:rowOff>
    </xdr:to>
    <xdr:graphicFrame macro="">
      <xdr:nvGraphicFramePr>
        <xdr:cNvPr id="27" name="Graf 26">
          <a:extLst>
            <a:ext uri="{FF2B5EF4-FFF2-40B4-BE49-F238E27FC236}">
              <a16:creationId xmlns:a16="http://schemas.microsoft.com/office/drawing/2014/main" id="{00000000-0008-0000-09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35719</xdr:colOff>
      <xdr:row>253</xdr:row>
      <xdr:rowOff>11906</xdr:rowOff>
    </xdr:from>
    <xdr:to>
      <xdr:col>4</xdr:col>
      <xdr:colOff>119063</xdr:colOff>
      <xdr:row>268</xdr:row>
      <xdr:rowOff>95250</xdr:rowOff>
    </xdr:to>
    <xdr:graphicFrame macro="">
      <xdr:nvGraphicFramePr>
        <xdr:cNvPr id="29" name="Graf 28">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30159</xdr:colOff>
      <xdr:row>115</xdr:row>
      <xdr:rowOff>60326</xdr:rowOff>
    </xdr:from>
    <xdr:to>
      <xdr:col>2</xdr:col>
      <xdr:colOff>773905</xdr:colOff>
      <xdr:row>131</xdr:row>
      <xdr:rowOff>57150</xdr:rowOff>
    </xdr:to>
    <xdr:graphicFrame macro="">
      <xdr:nvGraphicFramePr>
        <xdr:cNvPr id="30" name="Graf 29">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29764</xdr:colOff>
      <xdr:row>318</xdr:row>
      <xdr:rowOff>21432</xdr:rowOff>
    </xdr:from>
    <xdr:to>
      <xdr:col>1</xdr:col>
      <xdr:colOff>4601764</xdr:colOff>
      <xdr:row>330</xdr:row>
      <xdr:rowOff>192883</xdr:rowOff>
    </xdr:to>
    <xdr:graphicFrame macro="">
      <xdr:nvGraphicFramePr>
        <xdr:cNvPr id="32" name="Graf 31">
          <a:extLst>
            <a:ext uri="{FF2B5EF4-FFF2-40B4-BE49-F238E27FC236}">
              <a16:creationId xmlns:a16="http://schemas.microsoft.com/office/drawing/2014/main" id="{00000000-0008-0000-09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762000</xdr:colOff>
      <xdr:row>318</xdr:row>
      <xdr:rowOff>214312</xdr:rowOff>
    </xdr:from>
    <xdr:to>
      <xdr:col>3</xdr:col>
      <xdr:colOff>2202657</xdr:colOff>
      <xdr:row>326</xdr:row>
      <xdr:rowOff>133350</xdr:rowOff>
    </xdr:to>
    <xdr:graphicFrame macro="">
      <xdr:nvGraphicFramePr>
        <xdr:cNvPr id="33" name="Graf 32">
          <a:extLst>
            <a:ext uri="{FF2B5EF4-FFF2-40B4-BE49-F238E27FC236}">
              <a16:creationId xmlns:a16="http://schemas.microsoft.com/office/drawing/2014/main" id="{00000000-0008-0000-09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11905</xdr:colOff>
      <xdr:row>334</xdr:row>
      <xdr:rowOff>200025</xdr:rowOff>
    </xdr:from>
    <xdr:to>
      <xdr:col>1</xdr:col>
      <xdr:colOff>4583905</xdr:colOff>
      <xdr:row>347</xdr:row>
      <xdr:rowOff>157163</xdr:rowOff>
    </xdr:to>
    <xdr:graphicFrame macro="">
      <xdr:nvGraphicFramePr>
        <xdr:cNvPr id="36" name="Graf 35">
          <a:extLst>
            <a:ext uri="{FF2B5EF4-FFF2-40B4-BE49-F238E27FC236}">
              <a16:creationId xmlns:a16="http://schemas.microsoft.com/office/drawing/2014/main" id="{00000000-0008-0000-09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352</xdr:row>
      <xdr:rowOff>0</xdr:rowOff>
    </xdr:from>
    <xdr:to>
      <xdr:col>1</xdr:col>
      <xdr:colOff>4555331</xdr:colOff>
      <xdr:row>366</xdr:row>
      <xdr:rowOff>13947</xdr:rowOff>
    </xdr:to>
    <xdr:graphicFrame macro="">
      <xdr:nvGraphicFramePr>
        <xdr:cNvPr id="37" name="Graf 36">
          <a:extLst>
            <a:ext uri="{FF2B5EF4-FFF2-40B4-BE49-F238E27FC236}">
              <a16:creationId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11905</xdr:colOff>
      <xdr:row>370</xdr:row>
      <xdr:rowOff>119061</xdr:rowOff>
    </xdr:from>
    <xdr:to>
      <xdr:col>2</xdr:col>
      <xdr:colOff>261937</xdr:colOff>
      <xdr:row>386</xdr:row>
      <xdr:rowOff>178593</xdr:rowOff>
    </xdr:to>
    <xdr:graphicFrame macro="">
      <xdr:nvGraphicFramePr>
        <xdr:cNvPr id="38" name="Graf 37">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665427</xdr:colOff>
      <xdr:row>2</xdr:row>
      <xdr:rowOff>19844</xdr:rowOff>
    </xdr:from>
    <xdr:to>
      <xdr:col>10</xdr:col>
      <xdr:colOff>558271</xdr:colOff>
      <xdr:row>17</xdr:row>
      <xdr:rowOff>136261</xdr:rowOff>
    </xdr:to>
    <xdr:graphicFrame macro="">
      <xdr:nvGraphicFramePr>
        <xdr:cNvPr id="3" name="Graf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60326</xdr:colOff>
      <xdr:row>35</xdr:row>
      <xdr:rowOff>35719</xdr:rowOff>
    </xdr:from>
    <xdr:to>
      <xdr:col>10</xdr:col>
      <xdr:colOff>313531</xdr:colOff>
      <xdr:row>51</xdr:row>
      <xdr:rowOff>11905</xdr:rowOff>
    </xdr:to>
    <xdr:graphicFrame macro="">
      <xdr:nvGraphicFramePr>
        <xdr:cNvPr id="10" name="Graf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744484</xdr:colOff>
      <xdr:row>2</xdr:row>
      <xdr:rowOff>10949</xdr:rowOff>
    </xdr:from>
    <xdr:to>
      <xdr:col>10</xdr:col>
      <xdr:colOff>231842</xdr:colOff>
      <xdr:row>16</xdr:row>
      <xdr:rowOff>153275</xdr:rowOff>
    </xdr:to>
    <xdr:graphicFrame macro="">
      <xdr:nvGraphicFramePr>
        <xdr:cNvPr id="13" name="Graf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744483</xdr:colOff>
      <xdr:row>35</xdr:row>
      <xdr:rowOff>32845</xdr:rowOff>
    </xdr:from>
    <xdr:to>
      <xdr:col>10</xdr:col>
      <xdr:colOff>240862</xdr:colOff>
      <xdr:row>49</xdr:row>
      <xdr:rowOff>186120</xdr:rowOff>
    </xdr:to>
    <xdr:graphicFrame macro="">
      <xdr:nvGraphicFramePr>
        <xdr:cNvPr id="14" name="Graf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10948</xdr:colOff>
      <xdr:row>53</xdr:row>
      <xdr:rowOff>197068</xdr:rowOff>
    </xdr:from>
    <xdr:to>
      <xdr:col>10</xdr:col>
      <xdr:colOff>254236</xdr:colOff>
      <xdr:row>67</xdr:row>
      <xdr:rowOff>0</xdr:rowOff>
    </xdr:to>
    <xdr:pic>
      <xdr:nvPicPr>
        <xdr:cNvPr id="10" name="Obrázok 9"/>
        <xdr:cNvPicPr>
          <a:picLocks noChangeAspect="1"/>
        </xdr:cNvPicPr>
      </xdr:nvPicPr>
      <xdr:blipFill>
        <a:blip xmlns:r="http://schemas.openxmlformats.org/officeDocument/2006/relationships" r:embed="rId3"/>
        <a:stretch>
          <a:fillRect/>
        </a:stretch>
      </xdr:blipFill>
      <xdr:spPr>
        <a:xfrm>
          <a:off x="766379" y="11331465"/>
          <a:ext cx="5761219" cy="2758966"/>
        </a:xfrm>
        <a:prstGeom prst="rect">
          <a:avLst/>
        </a:prstGeom>
      </xdr:spPr>
    </xdr:pic>
    <xdr:clientData/>
  </xdr:twoCellAnchor>
  <xdr:twoCellAnchor>
    <xdr:from>
      <xdr:col>0</xdr:col>
      <xdr:colOff>733535</xdr:colOff>
      <xdr:row>70</xdr:row>
      <xdr:rowOff>197069</xdr:rowOff>
    </xdr:from>
    <xdr:to>
      <xdr:col>10</xdr:col>
      <xdr:colOff>220893</xdr:colOff>
      <xdr:row>83</xdr:row>
      <xdr:rowOff>185902</xdr:rowOff>
    </xdr:to>
    <xdr:graphicFrame macro="">
      <xdr:nvGraphicFramePr>
        <xdr:cNvPr id="20" name="Graf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43794</xdr:colOff>
      <xdr:row>88</xdr:row>
      <xdr:rowOff>54741</xdr:rowOff>
    </xdr:from>
    <xdr:to>
      <xdr:col>10</xdr:col>
      <xdr:colOff>286583</xdr:colOff>
      <xdr:row>102</xdr:row>
      <xdr:rowOff>65689</xdr:rowOff>
    </xdr:to>
    <xdr:graphicFrame macro="">
      <xdr:nvGraphicFramePr>
        <xdr:cNvPr id="21" name="Graf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ojtechova/Moje_dokumenty/ine%20materialy/SoSSS17/spr&#225;va%202017%20-%20rozpracovan&#233;/kapitola%203/esspr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ojtechova/Documents/ine%20materialy/SoSSS2022/nove_Soc_sluzby_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SSPROS\spr&#225;va%20o%20stave%20soc.%20ochrany%20-%20In&#353;tit&#250;t%20soci&#225;lnej%20ochrany%20SR%20MPSVaR%20SR\2023\ESSPROS-Grafy_rok_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davky"/>
      <sheetName val="príjmy"/>
      <sheetName val="výdavky na dôchodky"/>
      <sheetName val="poberatelia dôchodkov"/>
      <sheetName val="dane a odvody z dávok"/>
      <sheetName val="testované dávky"/>
      <sheetName val="age"/>
      <sheetName val="výdavky_na_dôchodky"/>
      <sheetName val="poberatelia_dôchodkov"/>
      <sheetName val="dane_a_odvody_z_dávok"/>
      <sheetName val="testované_dávky"/>
      <sheetName val="výdavky_na_dôchodky1"/>
      <sheetName val="poberatelia_dôchodkov1"/>
      <sheetName val="dane_a_odvody_z_dávok1"/>
      <sheetName val="testované_dávky1"/>
    </sheetNames>
    <sheetDataSet>
      <sheetData sheetId="0"/>
      <sheetData sheetId="1"/>
      <sheetData sheetId="2"/>
      <sheetData sheetId="3">
        <row r="12">
          <cell r="K12" t="str">
            <v>GEO/TIME</v>
          </cell>
          <cell r="L12" t="str">
            <v>2014</v>
          </cell>
          <cell r="M12" t="str">
            <v>Flags and footnotes</v>
          </cell>
          <cell r="N12" t="str">
            <v>2015</v>
          </cell>
          <cell r="O12" t="str">
            <v>Flags and footnotes</v>
          </cell>
        </row>
        <row r="13">
          <cell r="K13" t="str">
            <v>Belgium</v>
          </cell>
          <cell r="L13">
            <v>11180840</v>
          </cell>
          <cell r="M13" t="str">
            <v>b</v>
          </cell>
          <cell r="N13">
            <v>11237274</v>
          </cell>
          <cell r="O13" t="str">
            <v/>
          </cell>
        </row>
        <row r="14">
          <cell r="K14" t="str">
            <v>Bulgaria</v>
          </cell>
          <cell r="L14">
            <v>7245677</v>
          </cell>
          <cell r="M14" t="str">
            <v/>
          </cell>
          <cell r="N14">
            <v>7202198</v>
          </cell>
          <cell r="O14" t="str">
            <v/>
          </cell>
        </row>
        <row r="15">
          <cell r="K15" t="str">
            <v>Czech Republic</v>
          </cell>
          <cell r="L15">
            <v>10512419</v>
          </cell>
          <cell r="M15" t="str">
            <v/>
          </cell>
          <cell r="N15">
            <v>10538275</v>
          </cell>
          <cell r="O15" t="str">
            <v/>
          </cell>
        </row>
        <row r="16">
          <cell r="K16" t="str">
            <v>Denmark</v>
          </cell>
          <cell r="L16">
            <v>5627235</v>
          </cell>
          <cell r="M16" t="str">
            <v/>
          </cell>
          <cell r="N16">
            <v>5659715</v>
          </cell>
          <cell r="O16" t="str">
            <v/>
          </cell>
        </row>
        <row r="17">
          <cell r="K17" t="str">
            <v>Germany (until 1990 former territory of the FRG)</v>
          </cell>
          <cell r="L17">
            <v>80767463</v>
          </cell>
          <cell r="M17" t="str">
            <v/>
          </cell>
          <cell r="N17">
            <v>81197537</v>
          </cell>
          <cell r="O17" t="str">
            <v/>
          </cell>
        </row>
        <row r="18">
          <cell r="K18" t="str">
            <v>Estonia</v>
          </cell>
          <cell r="L18">
            <v>1315819</v>
          </cell>
          <cell r="M18" t="str">
            <v/>
          </cell>
          <cell r="N18">
            <v>1314870</v>
          </cell>
          <cell r="O18" t="str">
            <v>b</v>
          </cell>
        </row>
        <row r="19">
          <cell r="K19" t="str">
            <v>Ireland</v>
          </cell>
          <cell r="L19">
            <v>4605501</v>
          </cell>
          <cell r="M19" t="str">
            <v>p</v>
          </cell>
          <cell r="N19">
            <v>4628949</v>
          </cell>
          <cell r="O19" t="str">
            <v>p</v>
          </cell>
        </row>
        <row r="20">
          <cell r="K20" t="str">
            <v>Greece</v>
          </cell>
          <cell r="L20">
            <v>10926807</v>
          </cell>
          <cell r="M20" t="str">
            <v/>
          </cell>
          <cell r="N20">
            <v>10858018</v>
          </cell>
          <cell r="O20" t="str">
            <v/>
          </cell>
        </row>
        <row r="21">
          <cell r="K21" t="str">
            <v>Spain</v>
          </cell>
          <cell r="L21">
            <v>46512199</v>
          </cell>
          <cell r="M21" t="str">
            <v/>
          </cell>
          <cell r="N21">
            <v>46449565</v>
          </cell>
          <cell r="O21" t="str">
            <v/>
          </cell>
        </row>
        <row r="22">
          <cell r="K22" t="str">
            <v>France</v>
          </cell>
          <cell r="L22">
            <v>65942093</v>
          </cell>
          <cell r="M22" t="str">
            <v/>
          </cell>
          <cell r="N22">
            <v>66488186</v>
          </cell>
          <cell r="O22" t="str">
            <v>bp</v>
          </cell>
        </row>
        <row r="23">
          <cell r="K23" t="str">
            <v>Croatia</v>
          </cell>
          <cell r="L23">
            <v>4246809</v>
          </cell>
          <cell r="M23" t="str">
            <v/>
          </cell>
          <cell r="N23">
            <v>4225316</v>
          </cell>
          <cell r="O23" t="str">
            <v/>
          </cell>
        </row>
        <row r="24">
          <cell r="K24" t="str">
            <v>Italy</v>
          </cell>
          <cell r="L24">
            <v>60782668</v>
          </cell>
          <cell r="M24" t="str">
            <v/>
          </cell>
          <cell r="N24">
            <v>60795612</v>
          </cell>
          <cell r="O24" t="str">
            <v/>
          </cell>
        </row>
        <row r="25">
          <cell r="K25" t="str">
            <v>Cyprus</v>
          </cell>
          <cell r="L25">
            <v>858000</v>
          </cell>
          <cell r="M25" t="str">
            <v/>
          </cell>
          <cell r="N25">
            <v>847008</v>
          </cell>
          <cell r="O25" t="str">
            <v/>
          </cell>
        </row>
        <row r="26">
          <cell r="K26" t="str">
            <v>Latvia</v>
          </cell>
          <cell r="L26">
            <v>2001468</v>
          </cell>
          <cell r="M26" t="str">
            <v/>
          </cell>
          <cell r="N26">
            <v>1986096</v>
          </cell>
          <cell r="O26" t="str">
            <v/>
          </cell>
        </row>
        <row r="27">
          <cell r="K27" t="str">
            <v>Lithuania</v>
          </cell>
          <cell r="L27">
            <v>2943472</v>
          </cell>
          <cell r="M27" t="str">
            <v/>
          </cell>
          <cell r="N27">
            <v>2921262</v>
          </cell>
          <cell r="O27" t="str">
            <v/>
          </cell>
        </row>
        <row r="28">
          <cell r="K28" t="str">
            <v>Luxembourg</v>
          </cell>
          <cell r="L28">
            <v>549680</v>
          </cell>
          <cell r="M28" t="str">
            <v/>
          </cell>
          <cell r="N28">
            <v>562958</v>
          </cell>
          <cell r="O28" t="str">
            <v/>
          </cell>
        </row>
        <row r="29">
          <cell r="K29" t="str">
            <v>Hungary</v>
          </cell>
          <cell r="L29">
            <v>9877365</v>
          </cell>
          <cell r="M29" t="str">
            <v/>
          </cell>
          <cell r="N29">
            <v>9855571</v>
          </cell>
          <cell r="O29" t="str">
            <v/>
          </cell>
        </row>
        <row r="30">
          <cell r="K30" t="str">
            <v>Malta</v>
          </cell>
          <cell r="L30">
            <v>425384</v>
          </cell>
          <cell r="M30" t="str">
            <v/>
          </cell>
          <cell r="N30">
            <v>429344</v>
          </cell>
          <cell r="O30" t="str">
            <v/>
          </cell>
        </row>
        <row r="31">
          <cell r="K31" t="str">
            <v>Netherlands</v>
          </cell>
          <cell r="L31">
            <v>16829289</v>
          </cell>
          <cell r="M31" t="str">
            <v/>
          </cell>
          <cell r="N31">
            <v>16900726</v>
          </cell>
          <cell r="O31" t="str">
            <v/>
          </cell>
        </row>
        <row r="32">
          <cell r="K32" t="str">
            <v>Austria</v>
          </cell>
          <cell r="L32">
            <v>8506889</v>
          </cell>
          <cell r="M32" t="str">
            <v/>
          </cell>
          <cell r="N32">
            <v>8576261</v>
          </cell>
          <cell r="O32" t="str">
            <v/>
          </cell>
        </row>
        <row r="33">
          <cell r="K33" t="str">
            <v>Poland</v>
          </cell>
          <cell r="L33">
            <v>38017856</v>
          </cell>
          <cell r="M33" t="str">
            <v/>
          </cell>
          <cell r="N33">
            <v>38005614</v>
          </cell>
          <cell r="O33" t="str">
            <v/>
          </cell>
        </row>
        <row r="34">
          <cell r="K34" t="str">
            <v>Portugal</v>
          </cell>
          <cell r="L34">
            <v>10427301</v>
          </cell>
          <cell r="M34" t="str">
            <v/>
          </cell>
          <cell r="N34">
            <v>10374822</v>
          </cell>
          <cell r="O34" t="str">
            <v>e</v>
          </cell>
        </row>
        <row r="35">
          <cell r="K35" t="str">
            <v>Romania</v>
          </cell>
          <cell r="L35">
            <v>19947311</v>
          </cell>
          <cell r="M35" t="str">
            <v>e</v>
          </cell>
          <cell r="N35">
            <v>19870647</v>
          </cell>
          <cell r="O35" t="str">
            <v>e</v>
          </cell>
        </row>
        <row r="36">
          <cell r="K36" t="str">
            <v>Slovenia</v>
          </cell>
          <cell r="L36">
            <v>2061085</v>
          </cell>
          <cell r="M36" t="str">
            <v/>
          </cell>
          <cell r="N36">
            <v>2062874</v>
          </cell>
          <cell r="O36" t="str">
            <v/>
          </cell>
        </row>
        <row r="37">
          <cell r="K37" t="str">
            <v>Slovakia</v>
          </cell>
          <cell r="L37">
            <v>5415949</v>
          </cell>
          <cell r="M37" t="str">
            <v/>
          </cell>
          <cell r="N37">
            <v>5421349</v>
          </cell>
          <cell r="O37" t="str">
            <v/>
          </cell>
        </row>
        <row r="38">
          <cell r="K38" t="str">
            <v>Finland</v>
          </cell>
          <cell r="L38">
            <v>5451270</v>
          </cell>
          <cell r="M38" t="str">
            <v/>
          </cell>
          <cell r="N38">
            <v>5471753</v>
          </cell>
          <cell r="O38" t="str">
            <v/>
          </cell>
        </row>
        <row r="39">
          <cell r="K39" t="str">
            <v>Sweden</v>
          </cell>
          <cell r="L39">
            <v>9644864</v>
          </cell>
          <cell r="M39" t="str">
            <v/>
          </cell>
          <cell r="N39">
            <v>9747355</v>
          </cell>
          <cell r="O39" t="str">
            <v/>
          </cell>
        </row>
        <row r="40">
          <cell r="K40" t="str">
            <v>United Kingdom</v>
          </cell>
          <cell r="L40">
            <v>64351155</v>
          </cell>
          <cell r="M40" t="str">
            <v/>
          </cell>
          <cell r="N40">
            <v>64875165</v>
          </cell>
          <cell r="O40" t="str">
            <v>e</v>
          </cell>
        </row>
        <row r="41">
          <cell r="K41" t="str">
            <v>Iceland</v>
          </cell>
          <cell r="L41">
            <v>325671</v>
          </cell>
          <cell r="M41" t="str">
            <v/>
          </cell>
          <cell r="N41">
            <v>329100</v>
          </cell>
          <cell r="O41" t="str">
            <v/>
          </cell>
        </row>
        <row r="42">
          <cell r="K42" t="str">
            <v>Norway</v>
          </cell>
          <cell r="L42">
            <v>5107970</v>
          </cell>
          <cell r="M42" t="str">
            <v/>
          </cell>
          <cell r="N42">
            <v>5166493</v>
          </cell>
          <cell r="O42" t="str">
            <v/>
          </cell>
        </row>
        <row r="43">
          <cell r="K43" t="str">
            <v>Switzerland</v>
          </cell>
          <cell r="L43">
            <v>8139631</v>
          </cell>
          <cell r="M43" t="str">
            <v/>
          </cell>
          <cell r="N43">
            <v>8237666</v>
          </cell>
          <cell r="O43" t="str">
            <v/>
          </cell>
        </row>
        <row r="44">
          <cell r="K44" t="str">
            <v>Serbia</v>
          </cell>
          <cell r="L44">
            <v>7146759</v>
          </cell>
          <cell r="M44" t="str">
            <v/>
          </cell>
          <cell r="N44">
            <v>7114393</v>
          </cell>
          <cell r="O44" t="str">
            <v/>
          </cell>
        </row>
        <row r="45">
          <cell r="K45" t="str">
            <v>Turkey</v>
          </cell>
          <cell r="L45">
            <v>76667864</v>
          </cell>
          <cell r="M45" t="str">
            <v/>
          </cell>
          <cell r="N45">
            <v>77695904</v>
          </cell>
          <cell r="O45" t="str">
            <v/>
          </cell>
        </row>
      </sheetData>
      <sheetData sheetId="4">
        <row r="83">
          <cell r="A83" t="str">
            <v>GEO/INDIC_SP</v>
          </cell>
          <cell r="B83" t="str">
            <v>Percentage of social protection benefits subject to taxation or social contributions</v>
          </cell>
          <cell r="C83" t="str">
            <v>Percentage of social protection benefits subject to taxation</v>
          </cell>
          <cell r="D83" t="str">
            <v>Percentage of social protection benefits subject to social contributions</v>
          </cell>
          <cell r="E83" t="str">
            <v>Percentage of social protection cash benefits subject to taxation or social contributions</v>
          </cell>
          <cell r="F83" t="str">
            <v>Percentage of social protection cash benefits subject to taxation</v>
          </cell>
          <cell r="G83" t="str">
            <v>Percentage of social protection cash benefits subject to social contributions</v>
          </cell>
          <cell r="H83" t="str">
            <v>Effective combined taxation and social contribution rates on all social protection benefits</v>
          </cell>
        </row>
        <row r="84">
          <cell r="A84" t="str">
            <v>Bulgaria</v>
          </cell>
          <cell r="B84">
            <v>0.39</v>
          </cell>
          <cell r="C84" t="str">
            <v>:</v>
          </cell>
          <cell r="D84">
            <v>0.39</v>
          </cell>
          <cell r="E84">
            <v>0.56000000000000005</v>
          </cell>
          <cell r="F84" t="str">
            <v>:</v>
          </cell>
          <cell r="G84">
            <v>0.56000000000000005</v>
          </cell>
          <cell r="H84">
            <v>0.03</v>
          </cell>
        </row>
        <row r="85">
          <cell r="A85" t="str">
            <v>Czech Republic</v>
          </cell>
          <cell r="B85">
            <v>1.81</v>
          </cell>
          <cell r="C85">
            <v>1.81</v>
          </cell>
          <cell r="D85">
            <v>0.9</v>
          </cell>
          <cell r="E85">
            <v>2.56</v>
          </cell>
          <cell r="F85">
            <v>2.56</v>
          </cell>
          <cell r="G85">
            <v>1.27</v>
          </cell>
          <cell r="H85">
            <v>0.32</v>
          </cell>
        </row>
        <row r="86">
          <cell r="A86" t="str">
            <v>Slovakia</v>
          </cell>
          <cell r="B86">
            <v>2.13</v>
          </cell>
          <cell r="C86">
            <v>2.13</v>
          </cell>
          <cell r="D86">
            <v>1.05</v>
          </cell>
          <cell r="E86">
            <v>3.22</v>
          </cell>
          <cell r="F86">
            <v>3.22</v>
          </cell>
          <cell r="G86">
            <v>1.58</v>
          </cell>
          <cell r="H86">
            <v>0.32</v>
          </cell>
        </row>
        <row r="87">
          <cell r="A87" t="str">
            <v>Ireland</v>
          </cell>
          <cell r="B87">
            <v>33.369999999999997</v>
          </cell>
          <cell r="C87">
            <v>33.369999999999997</v>
          </cell>
          <cell r="D87">
            <v>2.2000000000000002</v>
          </cell>
          <cell r="E87">
            <v>52.43</v>
          </cell>
          <cell r="F87">
            <v>52.43</v>
          </cell>
          <cell r="G87">
            <v>3.46</v>
          </cell>
          <cell r="H87">
            <v>0.88</v>
          </cell>
        </row>
        <row r="88">
          <cell r="A88" t="str">
            <v>Slovenia</v>
          </cell>
          <cell r="B88">
            <v>56.83</v>
          </cell>
          <cell r="C88">
            <v>56.83</v>
          </cell>
          <cell r="D88" t="str">
            <v>:</v>
          </cell>
          <cell r="E88">
            <v>83.36</v>
          </cell>
          <cell r="F88">
            <v>83.36</v>
          </cell>
          <cell r="G88" t="str">
            <v>:</v>
          </cell>
          <cell r="H88">
            <v>1.33</v>
          </cell>
        </row>
        <row r="89">
          <cell r="A89" t="str">
            <v>Romania</v>
          </cell>
          <cell r="B89">
            <v>56.63</v>
          </cell>
          <cell r="C89">
            <v>56.63</v>
          </cell>
          <cell r="D89" t="str">
            <v>:</v>
          </cell>
          <cell r="E89">
            <v>80.099999999999994</v>
          </cell>
          <cell r="F89">
            <v>80.099999999999994</v>
          </cell>
          <cell r="G89" t="str">
            <v>:</v>
          </cell>
          <cell r="H89">
            <v>1.34</v>
          </cell>
        </row>
        <row r="90">
          <cell r="A90" t="str">
            <v>Croatia</v>
          </cell>
          <cell r="B90">
            <v>53.18</v>
          </cell>
          <cell r="C90">
            <v>53.18</v>
          </cell>
          <cell r="D90">
            <v>53.18</v>
          </cell>
          <cell r="E90">
            <v>80.239999999999995</v>
          </cell>
          <cell r="F90">
            <v>80.239999999999995</v>
          </cell>
          <cell r="G90">
            <v>80.239999999999995</v>
          </cell>
          <cell r="H90">
            <v>1.39</v>
          </cell>
        </row>
        <row r="91">
          <cell r="A91" t="str">
            <v>Lithuania</v>
          </cell>
          <cell r="B91">
            <v>7.99</v>
          </cell>
          <cell r="C91">
            <v>7.99</v>
          </cell>
          <cell r="D91">
            <v>7.99</v>
          </cell>
          <cell r="E91">
            <v>11.72</v>
          </cell>
          <cell r="F91">
            <v>11.72</v>
          </cell>
          <cell r="G91">
            <v>11.72</v>
          </cell>
          <cell r="H91">
            <v>1.45</v>
          </cell>
        </row>
        <row r="92">
          <cell r="A92" t="str">
            <v>Hungary</v>
          </cell>
          <cell r="B92">
            <v>57.86</v>
          </cell>
          <cell r="C92">
            <v>57.72</v>
          </cell>
          <cell r="D92">
            <v>4.09</v>
          </cell>
          <cell r="E92">
            <v>82.97</v>
          </cell>
          <cell r="F92">
            <v>82.77</v>
          </cell>
          <cell r="G92">
            <v>5.86</v>
          </cell>
          <cell r="H92">
            <v>1.48</v>
          </cell>
        </row>
        <row r="93">
          <cell r="A93" t="str">
            <v>Malta</v>
          </cell>
          <cell r="B93">
            <v>53.2</v>
          </cell>
          <cell r="C93">
            <v>53.2</v>
          </cell>
          <cell r="D93" t="str">
            <v>:</v>
          </cell>
          <cell r="E93">
            <v>79.91</v>
          </cell>
          <cell r="F93">
            <v>79.91</v>
          </cell>
          <cell r="G93" t="str">
            <v>:</v>
          </cell>
          <cell r="H93">
            <v>1.97</v>
          </cell>
        </row>
        <row r="94">
          <cell r="A94" t="str">
            <v>Cyprus</v>
          </cell>
          <cell r="B94">
            <v>36.6</v>
          </cell>
          <cell r="C94">
            <v>36.6</v>
          </cell>
          <cell r="D94" t="str">
            <v>:</v>
          </cell>
          <cell r="E94">
            <v>44.46</v>
          </cell>
          <cell r="F94">
            <v>44.46</v>
          </cell>
          <cell r="G94" t="str">
            <v>:</v>
          </cell>
          <cell r="H94">
            <v>3.3</v>
          </cell>
        </row>
        <row r="95">
          <cell r="A95" t="str">
            <v>United Kingdom</v>
          </cell>
          <cell r="B95">
            <v>41.08</v>
          </cell>
          <cell r="C95">
            <v>40.659999999999997</v>
          </cell>
          <cell r="D95">
            <v>2.5299999999999998</v>
          </cell>
          <cell r="E95">
            <v>67.86</v>
          </cell>
          <cell r="F95">
            <v>67.17</v>
          </cell>
          <cell r="G95">
            <v>4.18</v>
          </cell>
          <cell r="H95">
            <v>3.33</v>
          </cell>
        </row>
        <row r="96">
          <cell r="A96" t="str">
            <v>Latvia</v>
          </cell>
          <cell r="B96">
            <v>60.12</v>
          </cell>
          <cell r="C96">
            <v>60.12</v>
          </cell>
          <cell r="D96">
            <v>2.2000000000000002</v>
          </cell>
          <cell r="E96">
            <v>82.62</v>
          </cell>
          <cell r="F96">
            <v>82.62</v>
          </cell>
          <cell r="G96">
            <v>3.02</v>
          </cell>
          <cell r="H96">
            <v>3.35</v>
          </cell>
        </row>
        <row r="97">
          <cell r="A97" t="str">
            <v>Estonia</v>
          </cell>
          <cell r="B97">
            <v>63.43</v>
          </cell>
          <cell r="C97">
            <v>63.43</v>
          </cell>
          <cell r="D97">
            <v>0.46</v>
          </cell>
          <cell r="E97">
            <v>90.15</v>
          </cell>
          <cell r="F97">
            <v>90.15</v>
          </cell>
          <cell r="G97">
            <v>0.65</v>
          </cell>
          <cell r="H97">
            <v>4.0599999999999996</v>
          </cell>
        </row>
        <row r="98">
          <cell r="A98" t="str">
            <v>Spain</v>
          </cell>
          <cell r="B98">
            <v>56.07</v>
          </cell>
          <cell r="C98">
            <v>56.07</v>
          </cell>
          <cell r="D98">
            <v>9.9600000000000009</v>
          </cell>
          <cell r="E98">
            <v>72.260000000000005</v>
          </cell>
          <cell r="F98">
            <v>72.260000000000005</v>
          </cell>
          <cell r="G98">
            <v>12.83</v>
          </cell>
          <cell r="H98">
            <v>5.53</v>
          </cell>
        </row>
        <row r="99">
          <cell r="A99" t="str">
            <v>Greece</v>
          </cell>
          <cell r="B99">
            <v>71.75</v>
          </cell>
          <cell r="C99">
            <v>71.62</v>
          </cell>
          <cell r="D99">
            <v>64.709999999999994</v>
          </cell>
          <cell r="E99">
            <v>92.13</v>
          </cell>
          <cell r="F99">
            <v>91.96</v>
          </cell>
          <cell r="G99">
            <v>83.09</v>
          </cell>
          <cell r="H99">
            <v>5.79</v>
          </cell>
        </row>
        <row r="100">
          <cell r="A100" t="str">
            <v>France</v>
          </cell>
          <cell r="B100">
            <v>60.67</v>
          </cell>
          <cell r="C100">
            <v>60.48</v>
          </cell>
          <cell r="D100">
            <v>36.54</v>
          </cell>
          <cell r="E100">
            <v>95.31</v>
          </cell>
          <cell r="F100">
            <v>95.02</v>
          </cell>
          <cell r="G100">
            <v>57.41</v>
          </cell>
          <cell r="H100">
            <v>6</v>
          </cell>
        </row>
        <row r="101">
          <cell r="A101" t="str">
            <v>Portugal</v>
          </cell>
          <cell r="B101">
            <v>66.39</v>
          </cell>
          <cell r="C101">
            <v>60.25</v>
          </cell>
          <cell r="D101">
            <v>66.39</v>
          </cell>
          <cell r="E101">
            <v>90.33</v>
          </cell>
          <cell r="F101">
            <v>81.98</v>
          </cell>
          <cell r="G101">
            <v>90.33</v>
          </cell>
          <cell r="H101">
            <v>7.16</v>
          </cell>
        </row>
        <row r="102">
          <cell r="A102" t="str">
            <v>Belgium</v>
          </cell>
          <cell r="B102">
            <v>57.31</v>
          </cell>
          <cell r="C102">
            <v>57.31</v>
          </cell>
          <cell r="D102">
            <v>40.29</v>
          </cell>
          <cell r="E102">
            <v>84.05</v>
          </cell>
          <cell r="F102">
            <v>84.05</v>
          </cell>
          <cell r="G102">
            <v>59.08</v>
          </cell>
          <cell r="H102">
            <v>7.46</v>
          </cell>
        </row>
        <row r="103">
          <cell r="A103" t="str">
            <v>Germany (until 1990 former territory of the FRG)</v>
          </cell>
          <cell r="B103">
            <v>51.39</v>
          </cell>
          <cell r="C103">
            <v>51.39</v>
          </cell>
          <cell r="D103">
            <v>48.25</v>
          </cell>
          <cell r="E103">
            <v>82.37</v>
          </cell>
          <cell r="F103">
            <v>82.37</v>
          </cell>
          <cell r="G103">
            <v>77.319999999999993</v>
          </cell>
          <cell r="H103">
            <v>8.67</v>
          </cell>
        </row>
        <row r="104">
          <cell r="A104" t="str">
            <v>Luxembourg</v>
          </cell>
          <cell r="B104">
            <v>57.98</v>
          </cell>
          <cell r="C104">
            <v>57.35</v>
          </cell>
          <cell r="D104">
            <v>57.98</v>
          </cell>
          <cell r="E104">
            <v>84.1</v>
          </cell>
          <cell r="F104">
            <v>83.18</v>
          </cell>
          <cell r="G104">
            <v>84.1</v>
          </cell>
          <cell r="H104">
            <v>8.8800000000000008</v>
          </cell>
        </row>
        <row r="105">
          <cell r="A105" t="str">
            <v>Finland</v>
          </cell>
          <cell r="B105">
            <v>56.64</v>
          </cell>
          <cell r="C105">
            <v>56.64</v>
          </cell>
          <cell r="D105">
            <v>56.64</v>
          </cell>
          <cell r="E105">
            <v>91.78</v>
          </cell>
          <cell r="F105">
            <v>91.78</v>
          </cell>
          <cell r="G105">
            <v>91.78</v>
          </cell>
          <cell r="H105">
            <v>10.42</v>
          </cell>
        </row>
        <row r="106">
          <cell r="A106" t="str">
            <v>Austria</v>
          </cell>
          <cell r="B106">
            <v>54.79</v>
          </cell>
          <cell r="C106">
            <v>53.46</v>
          </cell>
          <cell r="D106">
            <v>54.11</v>
          </cell>
          <cell r="E106">
            <v>78.510000000000005</v>
          </cell>
          <cell r="F106">
            <v>76.61</v>
          </cell>
          <cell r="G106">
            <v>77.53</v>
          </cell>
          <cell r="H106">
            <v>10.53</v>
          </cell>
        </row>
        <row r="107">
          <cell r="A107" t="str">
            <v>Sweden</v>
          </cell>
          <cell r="B107">
            <v>50.91</v>
          </cell>
          <cell r="C107">
            <v>50.91</v>
          </cell>
          <cell r="D107" t="str">
            <v>:</v>
          </cell>
          <cell r="E107">
            <v>93.51</v>
          </cell>
          <cell r="F107">
            <v>93.51</v>
          </cell>
          <cell r="G107" t="str">
            <v>:</v>
          </cell>
          <cell r="H107">
            <v>11.97</v>
          </cell>
        </row>
        <row r="108">
          <cell r="A108" t="str">
            <v>Italy</v>
          </cell>
          <cell r="B108">
            <v>66.319999999999993</v>
          </cell>
          <cell r="C108">
            <v>66.319999999999993</v>
          </cell>
          <cell r="D108">
            <v>0.72</v>
          </cell>
          <cell r="E108">
            <v>87.96</v>
          </cell>
          <cell r="F108">
            <v>87.96</v>
          </cell>
          <cell r="G108">
            <v>0.96</v>
          </cell>
          <cell r="H108">
            <v>12.01</v>
          </cell>
        </row>
        <row r="109">
          <cell r="A109" t="str">
            <v>Denmark</v>
          </cell>
          <cell r="B109">
            <v>55.81</v>
          </cell>
          <cell r="C109">
            <v>55.81</v>
          </cell>
          <cell r="D109" t="str">
            <v>:</v>
          </cell>
          <cell r="E109">
            <v>93.13</v>
          </cell>
          <cell r="F109">
            <v>93.13</v>
          </cell>
          <cell r="G109" t="str">
            <v>:</v>
          </cell>
          <cell r="H109">
            <v>15.61</v>
          </cell>
        </row>
        <row r="110">
          <cell r="A110" t="str">
            <v>Netherlands</v>
          </cell>
          <cell r="B110">
            <v>58.92</v>
          </cell>
          <cell r="C110">
            <v>58.92</v>
          </cell>
          <cell r="D110">
            <v>58.92</v>
          </cell>
          <cell r="E110">
            <v>91.16</v>
          </cell>
          <cell r="F110">
            <v>91.16</v>
          </cell>
          <cell r="G110">
            <v>91.16</v>
          </cell>
          <cell r="H110">
            <v>20.92</v>
          </cell>
        </row>
        <row r="111">
          <cell r="A111" t="str">
            <v>European Union (28 countries)</v>
          </cell>
          <cell r="B111" t="str">
            <v>:</v>
          </cell>
          <cell r="C111" t="str">
            <v>:</v>
          </cell>
          <cell r="D111" t="str">
            <v>:</v>
          </cell>
          <cell r="E111" t="str">
            <v>:</v>
          </cell>
          <cell r="F111" t="str">
            <v>:</v>
          </cell>
          <cell r="G111" t="str">
            <v>:</v>
          </cell>
          <cell r="H111" t="str">
            <v>:</v>
          </cell>
        </row>
        <row r="112">
          <cell r="A112" t="str">
            <v>Poland</v>
          </cell>
          <cell r="B112" t="str">
            <v>:</v>
          </cell>
          <cell r="C112" t="str">
            <v>:</v>
          </cell>
          <cell r="D112" t="str">
            <v>:</v>
          </cell>
          <cell r="E112" t="str">
            <v>:</v>
          </cell>
          <cell r="F112" t="str">
            <v>:</v>
          </cell>
          <cell r="G112" t="str">
            <v>:</v>
          </cell>
          <cell r="H112" t="str">
            <v>:</v>
          </cell>
        </row>
      </sheetData>
      <sheetData sheetId="5"/>
      <sheetData sheetId="6"/>
      <sheetData sheetId="7"/>
      <sheetData sheetId="8">
        <row r="12">
          <cell r="K12" t="str">
            <v>GEO/TIME</v>
          </cell>
        </row>
      </sheetData>
      <sheetData sheetId="9">
        <row r="83">
          <cell r="A83" t="str">
            <v>GEO/INDIC_SP</v>
          </cell>
        </row>
      </sheetData>
      <sheetData sheetId="10"/>
      <sheetData sheetId="11"/>
      <sheetData sheetId="12">
        <row r="12">
          <cell r="K12" t="str">
            <v>GEO/TIME</v>
          </cell>
        </row>
      </sheetData>
      <sheetData sheetId="13">
        <row r="83">
          <cell r="A83" t="str">
            <v>GEO/INDIC_SP</v>
          </cell>
        </row>
      </sheetData>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SnoveTab"/>
      <sheetName val="SoS_GrafyNOVE"/>
    </sheetNames>
    <sheetDataSet>
      <sheetData sheetId="0"/>
      <sheetData sheetId="1">
        <row r="149">
          <cell r="N149" t="str">
            <v>Počet žiadostí</v>
          </cell>
        </row>
        <row r="222">
          <cell r="N222" t="str">
            <v>Zariadenie podporovaného bývania</v>
          </cell>
          <cell r="O222" t="str">
            <v>Zariadenie pre seniorov</v>
          </cell>
          <cell r="P222" t="str">
            <v>Zariadenie opatrovateľskej služby</v>
          </cell>
          <cell r="Q222" t="str">
            <v>Rehabilitačné stredisko</v>
          </cell>
          <cell r="R222" t="str">
            <v>Domov sociálnych služieb</v>
          </cell>
          <cell r="S222" t="str">
            <v>Špecializované zariadenie</v>
          </cell>
          <cell r="T222" t="str">
            <v>Denný stacionár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íjmy+Tab_34"/>
      <sheetName val="výdavky +Tab_33"/>
      <sheetName val="Hárok1"/>
      <sheetName val="výdavky na dôchodky"/>
      <sheetName val="Hárok2"/>
      <sheetName val="Tab_35"/>
      <sheetName val="Hárok5"/>
      <sheetName val="dane a odvody z dávok"/>
      <sheetName val="testované dávky"/>
      <sheetName val="Tab_36_výpočet"/>
      <sheetName val="Tab_36"/>
      <sheetName val="2019_Tab_38"/>
      <sheetName val="Hárok4"/>
      <sheetName val="výdavky_+Tab_33"/>
      <sheetName val="výdavky_na_dôchodky"/>
      <sheetName val="dane_a_odvody_z_dávok"/>
      <sheetName val="testované_dávky"/>
    </sheetNames>
    <sheetDataSet>
      <sheetData sheetId="0"/>
      <sheetData sheetId="1">
        <row r="16">
          <cell r="B16" t="str">
            <v>Iné výdavky</v>
          </cell>
          <cell r="C16">
            <v>2.0999999999999999E-3</v>
          </cell>
        </row>
        <row r="17">
          <cell r="B17" t="str">
            <v>Administratívne výdavky</v>
          </cell>
          <cell r="C17">
            <v>2.29E-2</v>
          </cell>
        </row>
        <row r="18">
          <cell r="B18" t="str">
            <v>Choroba, zdravotná starostlivosť</v>
          </cell>
          <cell r="C18">
            <v>0.29959999999999998</v>
          </cell>
        </row>
        <row r="19">
          <cell r="B19" t="str">
            <v>Zdravotné postihnutie</v>
          </cell>
          <cell r="C19">
            <v>8.0799999999999997E-2</v>
          </cell>
        </row>
        <row r="20">
          <cell r="B20" t="str">
            <v>Staroba</v>
          </cell>
          <cell r="C20">
            <v>0.39889999999999998</v>
          </cell>
        </row>
        <row r="21">
          <cell r="B21" t="str">
            <v>Sociálne vylúčenie a bývanie</v>
          </cell>
          <cell r="C21">
            <v>1.09E-2</v>
          </cell>
        </row>
        <row r="22">
          <cell r="B22" t="str">
            <v>Pozostalí</v>
          </cell>
          <cell r="C22">
            <v>4.5400000000000003E-2</v>
          </cell>
        </row>
        <row r="23">
          <cell r="B23" t="str">
            <v>Rodina, deti</v>
          </cell>
          <cell r="C23">
            <v>9.64E-2</v>
          </cell>
        </row>
        <row r="24">
          <cell r="B24" t="str">
            <v>Nezamestnanosť</v>
          </cell>
          <cell r="C24">
            <v>4.3099999999999999E-2</v>
          </cell>
        </row>
        <row r="30">
          <cell r="B30" t="str">
            <v>v PPS na obyvateľa</v>
          </cell>
          <cell r="C30" t="str">
            <v>% z HDP</v>
          </cell>
        </row>
        <row r="31">
          <cell r="A31" t="str">
            <v>EU27</v>
          </cell>
          <cell r="B31">
            <v>9536.74</v>
          </cell>
          <cell r="C31">
            <v>31.7</v>
          </cell>
        </row>
        <row r="32">
          <cell r="A32" t="str">
            <v>BE</v>
          </cell>
          <cell r="B32">
            <v>11191.08</v>
          </cell>
          <cell r="C32">
            <v>32.700000000000003</v>
          </cell>
        </row>
        <row r="33">
          <cell r="A33" t="str">
            <v>BG</v>
          </cell>
          <cell r="B33">
            <v>3257.71</v>
          </cell>
          <cell r="C33">
            <v>18.7</v>
          </cell>
        </row>
        <row r="34">
          <cell r="A34" t="str">
            <v>CZ</v>
          </cell>
          <cell r="B34">
            <v>6312.74</v>
          </cell>
          <cell r="C34">
            <v>22</v>
          </cell>
        </row>
        <row r="35">
          <cell r="A35" t="str">
            <v>DK</v>
          </cell>
          <cell r="B35">
            <v>12342.14</v>
          </cell>
          <cell r="C35">
            <v>32.9</v>
          </cell>
        </row>
        <row r="36">
          <cell r="A36" t="str">
            <v>DE</v>
          </cell>
          <cell r="B36">
            <v>12568.42</v>
          </cell>
          <cell r="C36">
            <v>33</v>
          </cell>
        </row>
        <row r="37">
          <cell r="A37" t="str">
            <v>EE</v>
          </cell>
          <cell r="B37">
            <v>4820.08</v>
          </cell>
          <cell r="C37">
            <v>19.2</v>
          </cell>
        </row>
        <row r="38">
          <cell r="A38" t="str">
            <v>IE</v>
          </cell>
          <cell r="B38">
            <v>8173.4</v>
          </cell>
          <cell r="C38">
            <v>15.5</v>
          </cell>
        </row>
        <row r="39">
          <cell r="A39" t="str">
            <v>GR</v>
          </cell>
          <cell r="B39">
            <v>5356.84</v>
          </cell>
          <cell r="C39">
            <v>29.4</v>
          </cell>
        </row>
        <row r="40">
          <cell r="A40" t="str">
            <v>ES</v>
          </cell>
          <cell r="B40">
            <v>7230.46</v>
          </cell>
          <cell r="C40">
            <v>30</v>
          </cell>
        </row>
        <row r="41">
          <cell r="A41" t="str">
            <v>FR</v>
          </cell>
          <cell r="B41">
            <v>11929.51</v>
          </cell>
          <cell r="C41">
            <v>38.1</v>
          </cell>
        </row>
        <row r="42">
          <cell r="A42" t="str">
            <v>HR</v>
          </cell>
          <cell r="B42">
            <v>4558.63</v>
          </cell>
          <cell r="C42">
            <v>24.1</v>
          </cell>
        </row>
        <row r="43">
          <cell r="A43" t="str">
            <v>IT</v>
          </cell>
          <cell r="B43">
            <v>9316.4699999999993</v>
          </cell>
          <cell r="C43">
            <v>34.299999999999997</v>
          </cell>
        </row>
        <row r="44">
          <cell r="A44" t="str">
            <v>CY</v>
          </cell>
          <cell r="B44">
            <v>6235.53</v>
          </cell>
          <cell r="C44">
            <v>24.1</v>
          </cell>
        </row>
        <row r="45">
          <cell r="A45" t="str">
            <v>LV</v>
          </cell>
          <cell r="B45">
            <v>3716.91</v>
          </cell>
          <cell r="C45">
            <v>17.399999999999999</v>
          </cell>
        </row>
        <row r="46">
          <cell r="A46" t="str">
            <v>LT</v>
          </cell>
          <cell r="B46">
            <v>5217.05</v>
          </cell>
          <cell r="C46">
            <v>19.5</v>
          </cell>
        </row>
        <row r="47">
          <cell r="A47" t="str">
            <v>LU</v>
          </cell>
          <cell r="B47">
            <v>16554.599999999999</v>
          </cell>
          <cell r="C47">
            <v>24.2</v>
          </cell>
        </row>
        <row r="48">
          <cell r="A48" t="str">
            <v>HU</v>
          </cell>
          <cell r="B48">
            <v>4234.3999999999996</v>
          </cell>
          <cell r="C48">
            <v>18.3</v>
          </cell>
        </row>
        <row r="49">
          <cell r="A49" t="str">
            <v>MT</v>
          </cell>
          <cell r="B49">
            <v>5660.04</v>
          </cell>
          <cell r="C49">
            <v>19.899999999999999</v>
          </cell>
        </row>
        <row r="50">
          <cell r="A50" t="str">
            <v>NL</v>
          </cell>
          <cell r="B50">
            <v>12610.37</v>
          </cell>
          <cell r="C50">
            <v>32.799999999999997</v>
          </cell>
        </row>
        <row r="51">
          <cell r="A51" t="str">
            <v>AT</v>
          </cell>
          <cell r="B51">
            <v>12175.59</v>
          </cell>
          <cell r="C51">
            <v>34</v>
          </cell>
        </row>
        <row r="52">
          <cell r="A52" t="str">
            <v>PL</v>
          </cell>
          <cell r="B52">
            <v>5808.98</v>
          </cell>
          <cell r="C52">
            <v>23.7</v>
          </cell>
        </row>
        <row r="53">
          <cell r="A53" t="str">
            <v>PT</v>
          </cell>
          <cell r="B53">
            <v>6088.59</v>
          </cell>
          <cell r="C53">
            <v>27.5</v>
          </cell>
        </row>
        <row r="54">
          <cell r="A54" t="str">
            <v>RO</v>
          </cell>
          <cell r="B54">
            <v>4063.58</v>
          </cell>
          <cell r="C54">
            <v>17.7</v>
          </cell>
        </row>
        <row r="55">
          <cell r="A55" t="str">
            <v>SI</v>
          </cell>
          <cell r="B55">
            <v>6677.03</v>
          </cell>
          <cell r="C55">
            <v>26</v>
          </cell>
        </row>
        <row r="56">
          <cell r="A56" t="str">
            <v>SK</v>
          </cell>
          <cell r="B56">
            <v>4066.29</v>
          </cell>
          <cell r="C56">
            <v>19.600000000000001</v>
          </cell>
        </row>
        <row r="57">
          <cell r="A57" t="str">
            <v>FI</v>
          </cell>
          <cell r="B57">
            <v>10632.55</v>
          </cell>
          <cell r="C57">
            <v>31.9</v>
          </cell>
        </row>
        <row r="58">
          <cell r="A58" t="str">
            <v>SE</v>
          </cell>
          <cell r="B58">
            <v>10317.299999999999</v>
          </cell>
          <cell r="C58">
            <v>29.3</v>
          </cell>
        </row>
      </sheetData>
      <sheetData sheetId="2"/>
      <sheetData sheetId="3">
        <row r="3">
          <cell r="B3" t="str">
            <v>v PPS na osobu</v>
          </cell>
          <cell r="C3" t="str">
            <v>eur na obyvateľa (v s.c. 2010)</v>
          </cell>
          <cell r="D3" t="str">
            <v>% HDP</v>
          </cell>
        </row>
        <row r="4">
          <cell r="A4" t="str">
            <v>BE</v>
          </cell>
          <cell r="B4">
            <v>4673.26</v>
          </cell>
          <cell r="C4">
            <v>4621.47</v>
          </cell>
          <cell r="D4">
            <v>13.6</v>
          </cell>
        </row>
        <row r="5">
          <cell r="A5" t="str">
            <v>BG</v>
          </cell>
          <cell r="B5">
            <v>1409.28</v>
          </cell>
          <cell r="C5">
            <v>579.74</v>
          </cell>
          <cell r="D5">
            <v>8.1</v>
          </cell>
        </row>
        <row r="6">
          <cell r="A6" t="str">
            <v>CZ</v>
          </cell>
          <cell r="B6">
            <v>2670.1</v>
          </cell>
          <cell r="C6">
            <v>1621.46</v>
          </cell>
          <cell r="D6">
            <v>9.3000000000000007</v>
          </cell>
        </row>
        <row r="7">
          <cell r="A7" t="str">
            <v>DK</v>
          </cell>
          <cell r="B7">
            <v>4832.6499999999996</v>
          </cell>
          <cell r="C7">
            <v>6259.67</v>
          </cell>
          <cell r="D7">
            <v>12.9</v>
          </cell>
        </row>
        <row r="8">
          <cell r="A8" t="str">
            <v>DE</v>
          </cell>
          <cell r="B8">
            <v>4814.92</v>
          </cell>
          <cell r="C8">
            <v>4532.37</v>
          </cell>
          <cell r="D8">
            <v>12.6</v>
          </cell>
        </row>
        <row r="9">
          <cell r="A9" t="str">
            <v>EE</v>
          </cell>
          <cell r="B9">
            <v>2173.14</v>
          </cell>
          <cell r="C9">
            <v>1365.5</v>
          </cell>
          <cell r="D9">
            <v>8.6999999999999993</v>
          </cell>
        </row>
        <row r="10">
          <cell r="A10" t="str">
            <v>IE</v>
          </cell>
          <cell r="B10">
            <v>2638.83</v>
          </cell>
          <cell r="C10">
            <v>3333.29</v>
          </cell>
          <cell r="D10">
            <v>5</v>
          </cell>
        </row>
        <row r="11">
          <cell r="A11" t="str">
            <v>GR</v>
          </cell>
          <cell r="B11">
            <v>3242.85</v>
          </cell>
          <cell r="C11">
            <v>2872.05</v>
          </cell>
          <cell r="D11">
            <v>17.8</v>
          </cell>
        </row>
        <row r="12">
          <cell r="A12" t="str">
            <v>ES</v>
          </cell>
          <cell r="B12">
            <v>3497.98</v>
          </cell>
          <cell r="C12">
            <v>3117.38</v>
          </cell>
          <cell r="D12">
            <v>14.5</v>
          </cell>
        </row>
        <row r="13">
          <cell r="A13" t="str">
            <v>FR</v>
          </cell>
          <cell r="B13">
            <v>4966.3</v>
          </cell>
          <cell r="C13">
            <v>4920.1499999999996</v>
          </cell>
          <cell r="D13">
            <v>15.9</v>
          </cell>
        </row>
        <row r="14">
          <cell r="A14" t="str">
            <v>CR</v>
          </cell>
          <cell r="B14">
            <v>2086.3000000000002</v>
          </cell>
          <cell r="C14">
            <v>1294.08</v>
          </cell>
          <cell r="D14">
            <v>11.1</v>
          </cell>
        </row>
        <row r="15">
          <cell r="A15" t="str">
            <v>IT</v>
          </cell>
          <cell r="B15">
            <v>4780.7</v>
          </cell>
          <cell r="C15">
            <v>4488.18</v>
          </cell>
          <cell r="D15">
            <v>17.600000000000001</v>
          </cell>
        </row>
        <row r="16">
          <cell r="A16" t="str">
            <v>CY</v>
          </cell>
          <cell r="B16">
            <v>2455.83</v>
          </cell>
          <cell r="C16">
            <v>2288.67</v>
          </cell>
          <cell r="D16">
            <v>9.5</v>
          </cell>
        </row>
        <row r="17">
          <cell r="A17" t="str">
            <v>LV</v>
          </cell>
          <cell r="B17">
            <v>1742.46</v>
          </cell>
          <cell r="C17">
            <v>1029.68</v>
          </cell>
          <cell r="D17">
            <v>8.1</v>
          </cell>
        </row>
        <row r="18">
          <cell r="A18" t="str">
            <v>LT</v>
          </cell>
          <cell r="B18">
            <v>1995.39</v>
          </cell>
          <cell r="C18">
            <v>1052.3800000000001</v>
          </cell>
          <cell r="D18">
            <v>7.5</v>
          </cell>
        </row>
        <row r="19">
          <cell r="A19" t="str">
            <v>LU</v>
          </cell>
          <cell r="B19">
            <v>6858.29</v>
          </cell>
          <cell r="C19">
            <v>8579.7000000000007</v>
          </cell>
          <cell r="D19">
            <v>10</v>
          </cell>
        </row>
        <row r="20">
          <cell r="A20" t="str">
            <v>HU</v>
          </cell>
          <cell r="B20">
            <v>1740.85</v>
          </cell>
          <cell r="C20">
            <v>993.75</v>
          </cell>
          <cell r="D20">
            <v>7.5</v>
          </cell>
        </row>
        <row r="21">
          <cell r="A21" t="str">
            <v>MT</v>
          </cell>
          <cell r="B21">
            <v>1995.61</v>
          </cell>
          <cell r="C21">
            <v>1534.22</v>
          </cell>
          <cell r="D21">
            <v>7</v>
          </cell>
        </row>
        <row r="22">
          <cell r="A22" t="str">
            <v>NL</v>
          </cell>
          <cell r="B22">
            <v>4908.43</v>
          </cell>
          <cell r="C22">
            <v>5055.32</v>
          </cell>
          <cell r="D22">
            <v>12.8</v>
          </cell>
        </row>
        <row r="23">
          <cell r="A23" t="str">
            <v>AT</v>
          </cell>
          <cell r="B23">
            <v>5507.48</v>
          </cell>
          <cell r="C23">
            <v>5347.97</v>
          </cell>
          <cell r="D23">
            <v>15.4</v>
          </cell>
        </row>
        <row r="24">
          <cell r="A24" t="str">
            <v>PL</v>
          </cell>
          <cell r="B24">
            <v>2791.56</v>
          </cell>
          <cell r="C24">
            <v>1494.76</v>
          </cell>
          <cell r="D24">
            <v>11.4</v>
          </cell>
        </row>
        <row r="25">
          <cell r="A25" t="str">
            <v>PT</v>
          </cell>
          <cell r="B25">
            <v>3316.72</v>
          </cell>
          <cell r="C25">
            <v>2630.72</v>
          </cell>
          <cell r="D25">
            <v>15</v>
          </cell>
        </row>
        <row r="26">
          <cell r="A26" t="str">
            <v>RO</v>
          </cell>
          <cell r="B26">
            <v>2046.98</v>
          </cell>
          <cell r="C26">
            <v>858.8</v>
          </cell>
          <cell r="D26">
            <v>8.9</v>
          </cell>
        </row>
        <row r="27">
          <cell r="A27" t="str">
            <v>SI</v>
          </cell>
          <cell r="B27">
            <v>2706.08</v>
          </cell>
          <cell r="C27">
            <v>2141.2600000000002</v>
          </cell>
          <cell r="D27">
            <v>10.6</v>
          </cell>
        </row>
        <row r="28">
          <cell r="A28" t="str">
            <v>SK</v>
          </cell>
          <cell r="B28">
            <v>1829.97</v>
          </cell>
          <cell r="C28">
            <v>1274.05</v>
          </cell>
          <cell r="D28">
            <v>8.8000000000000007</v>
          </cell>
        </row>
        <row r="29">
          <cell r="A29" t="str">
            <v>FI</v>
          </cell>
          <cell r="B29">
            <v>4620.72</v>
          </cell>
          <cell r="C29">
            <v>5101.1099999999997</v>
          </cell>
          <cell r="D29">
            <v>13.9</v>
          </cell>
        </row>
        <row r="30">
          <cell r="A30" t="str">
            <v>SE</v>
          </cell>
          <cell r="B30">
            <v>3939.54</v>
          </cell>
          <cell r="C30">
            <v>4737.03</v>
          </cell>
          <cell r="D30">
            <v>11.2</v>
          </cell>
        </row>
      </sheetData>
      <sheetData sheetId="4"/>
      <sheetData sheetId="5"/>
      <sheetData sheetId="6"/>
      <sheetData sheetId="7">
        <row r="22">
          <cell r="C22" t="str">
            <v>Hrubé výdavky (% HDP)</v>
          </cell>
          <cell r="D22" t="str">
            <v>Netto výdavky (% HDP)</v>
          </cell>
          <cell r="E22" t="str">
            <v>Efektívne daňovo-odvodové zaťaženie sociálnych dávok (%)</v>
          </cell>
        </row>
        <row r="23">
          <cell r="B23" t="str">
            <v>BE</v>
          </cell>
          <cell r="C23">
            <v>31.23</v>
          </cell>
          <cell r="D23">
            <v>28.98</v>
          </cell>
          <cell r="E23">
            <v>12.5</v>
          </cell>
        </row>
        <row r="24">
          <cell r="B24" t="str">
            <v>BG</v>
          </cell>
          <cell r="C24">
            <v>18.190000000000001</v>
          </cell>
          <cell r="D24">
            <v>18.18</v>
          </cell>
          <cell r="E24">
            <v>7.9</v>
          </cell>
        </row>
        <row r="25">
          <cell r="B25" t="str">
            <v>CZ</v>
          </cell>
          <cell r="C25">
            <v>21.35</v>
          </cell>
          <cell r="D25">
            <v>21.28</v>
          </cell>
          <cell r="E25">
            <v>16.22</v>
          </cell>
        </row>
        <row r="26">
          <cell r="B26" t="str">
            <v>DK</v>
          </cell>
          <cell r="C26">
            <v>31.57</v>
          </cell>
          <cell r="D26">
            <v>26.82</v>
          </cell>
          <cell r="E26">
            <v>28.37</v>
          </cell>
        </row>
        <row r="27">
          <cell r="B27" t="str">
            <v>DE</v>
          </cell>
          <cell r="C27">
            <v>31.67</v>
          </cell>
          <cell r="D27">
            <v>28.74</v>
          </cell>
          <cell r="E27">
            <v>18.010000000000002</v>
          </cell>
        </row>
        <row r="28">
          <cell r="B28" t="str">
            <v>EE</v>
          </cell>
          <cell r="C28">
            <v>18.89</v>
          </cell>
          <cell r="D28">
            <v>18.27</v>
          </cell>
          <cell r="E28">
            <v>7.32</v>
          </cell>
        </row>
        <row r="29">
          <cell r="B29" t="str">
            <v>IE</v>
          </cell>
          <cell r="C29">
            <v>14.99</v>
          </cell>
          <cell r="D29">
            <v>14.16</v>
          </cell>
          <cell r="E29">
            <v>11.14</v>
          </cell>
        </row>
        <row r="30">
          <cell r="B30" t="str">
            <v>GR</v>
          </cell>
          <cell r="C30">
            <v>29.09</v>
          </cell>
          <cell r="D30">
            <v>26.53</v>
          </cell>
          <cell r="E30">
            <v>12.84</v>
          </cell>
        </row>
        <row r="31">
          <cell r="B31" t="str">
            <v>ES</v>
          </cell>
          <cell r="C31">
            <v>29.57</v>
          </cell>
          <cell r="D31">
            <v>27.57</v>
          </cell>
          <cell r="E31">
            <v>11.08</v>
          </cell>
        </row>
        <row r="32">
          <cell r="B32" t="str">
            <v>FR</v>
          </cell>
          <cell r="C32">
            <v>35.22</v>
          </cell>
          <cell r="D32">
            <v>33.090000000000003</v>
          </cell>
          <cell r="E32">
            <v>9.8000000000000007</v>
          </cell>
        </row>
        <row r="33">
          <cell r="B33" t="str">
            <v>HR</v>
          </cell>
          <cell r="C33">
            <v>23.73</v>
          </cell>
          <cell r="D33">
            <v>23.34</v>
          </cell>
          <cell r="E33">
            <v>3.2</v>
          </cell>
        </row>
        <row r="34">
          <cell r="B34" t="str">
            <v>IT</v>
          </cell>
          <cell r="C34">
            <v>33.200000000000003</v>
          </cell>
          <cell r="D34">
            <v>28.76</v>
          </cell>
          <cell r="E34">
            <v>20.63</v>
          </cell>
        </row>
        <row r="35">
          <cell r="B35" t="str">
            <v>CY</v>
          </cell>
          <cell r="C35">
            <v>23.68</v>
          </cell>
          <cell r="D35">
            <v>22.48</v>
          </cell>
          <cell r="E35">
            <v>13.04</v>
          </cell>
        </row>
        <row r="36">
          <cell r="B36" t="str">
            <v>LV</v>
          </cell>
          <cell r="C36">
            <v>17.11</v>
          </cell>
          <cell r="D36">
            <v>16.489999999999998</v>
          </cell>
          <cell r="E36">
            <v>6.87</v>
          </cell>
        </row>
        <row r="37">
          <cell r="B37" t="str">
            <v>LT</v>
          </cell>
          <cell r="C37">
            <v>19.09</v>
          </cell>
          <cell r="D37">
            <v>18.62</v>
          </cell>
          <cell r="E37">
            <v>23.11</v>
          </cell>
        </row>
        <row r="38">
          <cell r="B38" t="str">
            <v>LU</v>
          </cell>
          <cell r="C38">
            <v>23.78</v>
          </cell>
          <cell r="D38">
            <v>21.49</v>
          </cell>
          <cell r="E38">
            <v>17</v>
          </cell>
        </row>
        <row r="39">
          <cell r="B39" t="str">
            <v>HU</v>
          </cell>
          <cell r="C39">
            <v>17.96</v>
          </cell>
          <cell r="D39">
            <v>17.670000000000002</v>
          </cell>
          <cell r="E39">
            <v>12.43</v>
          </cell>
        </row>
        <row r="40">
          <cell r="B40" t="str">
            <v>MT</v>
          </cell>
          <cell r="C40">
            <v>19.68</v>
          </cell>
          <cell r="D40">
            <v>19.25</v>
          </cell>
          <cell r="E40">
            <v>3.91</v>
          </cell>
        </row>
        <row r="41">
          <cell r="B41" t="str">
            <v>NL</v>
          </cell>
          <cell r="C41">
            <v>29.33</v>
          </cell>
          <cell r="D41">
            <v>23.94</v>
          </cell>
          <cell r="E41">
            <v>32.54</v>
          </cell>
        </row>
        <row r="42">
          <cell r="B42" t="str">
            <v>AT</v>
          </cell>
          <cell r="C42">
            <v>33.229999999999997</v>
          </cell>
          <cell r="D42">
            <v>29.97</v>
          </cell>
          <cell r="E42">
            <v>18.079999999999998</v>
          </cell>
        </row>
        <row r="43">
          <cell r="B43" t="str">
            <v>PL</v>
          </cell>
          <cell r="C43">
            <v>23.32</v>
          </cell>
          <cell r="D43">
            <v>21.16</v>
          </cell>
          <cell r="E43">
            <v>16.2</v>
          </cell>
        </row>
        <row r="44">
          <cell r="B44" t="str">
            <v>PT</v>
          </cell>
          <cell r="C44">
            <v>26.4</v>
          </cell>
          <cell r="D44">
            <v>24.62</v>
          </cell>
          <cell r="E44">
            <v>11.79</v>
          </cell>
        </row>
        <row r="45">
          <cell r="B45" t="str">
            <v>RO</v>
          </cell>
          <cell r="C45">
            <v>16.96</v>
          </cell>
          <cell r="D45">
            <v>16.829999999999998</v>
          </cell>
          <cell r="E45">
            <v>1.52</v>
          </cell>
        </row>
        <row r="46">
          <cell r="B46" t="str">
            <v>SI</v>
          </cell>
          <cell r="C46">
            <v>25.62</v>
          </cell>
          <cell r="D46">
            <v>25.11</v>
          </cell>
          <cell r="E46">
            <v>3.79</v>
          </cell>
        </row>
        <row r="47">
          <cell r="B47" t="str">
            <v>SK</v>
          </cell>
          <cell r="C47">
            <v>19.100000000000001</v>
          </cell>
          <cell r="D47">
            <v>19.04</v>
          </cell>
          <cell r="E47">
            <v>24.32</v>
          </cell>
        </row>
        <row r="48">
          <cell r="B48" t="str">
            <v>FI</v>
          </cell>
          <cell r="C48">
            <v>31.38</v>
          </cell>
          <cell r="D48">
            <v>27.89</v>
          </cell>
          <cell r="E48">
            <v>19.7</v>
          </cell>
        </row>
        <row r="49">
          <cell r="B49" t="str">
            <v>SE</v>
          </cell>
          <cell r="C49">
            <v>28.75</v>
          </cell>
          <cell r="D49">
            <v>25.46</v>
          </cell>
          <cell r="E49">
            <v>22.62</v>
          </cell>
        </row>
      </sheetData>
      <sheetData sheetId="8"/>
      <sheetData sheetId="9"/>
      <sheetData sheetId="10"/>
      <sheetData sheetId="11"/>
      <sheetData sheetId="12"/>
      <sheetData sheetId="13">
        <row r="16">
          <cell r="B16" t="str">
            <v>Iné výdavky</v>
          </cell>
        </row>
      </sheetData>
      <sheetData sheetId="14">
        <row r="3">
          <cell r="B3" t="str">
            <v>v PPS na osobu</v>
          </cell>
        </row>
      </sheetData>
      <sheetData sheetId="15">
        <row r="22">
          <cell r="C22" t="str">
            <v>Hrubé výdavky (% HDP)</v>
          </cell>
        </row>
      </sheetData>
      <sheetData sheetId="16"/>
    </sheetDataSet>
  </externalBook>
</externalLink>
</file>

<file path=xl/theme/theme1.xml><?xml version="1.0" encoding="utf-8"?>
<a:theme xmlns:a="http://schemas.openxmlformats.org/drawingml/2006/main" name="Motív Office">
  <a:themeElements>
    <a:clrScheme name="Vlastné 1">
      <a:dk1>
        <a:sysClr val="windowText" lastClr="000000"/>
      </a:dk1>
      <a:lt1>
        <a:sysClr val="window" lastClr="FFFFFF"/>
      </a:lt1>
      <a:dk2>
        <a:srgbClr val="44546A"/>
      </a:dk2>
      <a:lt2>
        <a:srgbClr val="E7E6E6"/>
      </a:lt2>
      <a:accent1>
        <a:srgbClr val="CC0000"/>
      </a:accent1>
      <a:accent2>
        <a:srgbClr val="FF0000"/>
      </a:accent2>
      <a:accent3>
        <a:srgbClr val="990000"/>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5D5"/>
  </sheetPr>
  <dimension ref="A1:K245"/>
  <sheetViews>
    <sheetView zoomScaleNormal="100" workbookViewId="0">
      <pane ySplit="3" topLeftCell="A133" activePane="bottomLeft" state="frozen"/>
      <selection activeCell="B1" sqref="B1"/>
      <selection pane="bottomLeft" activeCell="D142" sqref="D142:F147"/>
    </sheetView>
  </sheetViews>
  <sheetFormatPr defaultRowHeight="16.5" x14ac:dyDescent="0.3"/>
  <cols>
    <col min="1" max="1" width="24.85546875" style="3" customWidth="1"/>
    <col min="2" max="2" width="10.5703125" style="438" customWidth="1"/>
    <col min="3" max="3" width="73" style="3" customWidth="1"/>
    <col min="4" max="4" width="15.140625" style="3" customWidth="1"/>
    <col min="5" max="5" width="18.7109375" style="3" customWidth="1"/>
    <col min="6" max="6" width="29.28515625" style="3" customWidth="1"/>
    <col min="7" max="8" width="9.140625" style="3"/>
    <col min="9" max="9" width="22.7109375" style="3" customWidth="1"/>
    <col min="10" max="10" width="9.140625" style="3"/>
    <col min="11" max="11" width="10.85546875" style="3" customWidth="1"/>
    <col min="12" max="16384" width="9.140625" style="3"/>
  </cols>
  <sheetData>
    <row r="1" spans="1:11" x14ac:dyDescent="0.3">
      <c r="K1" s="181"/>
    </row>
    <row r="2" spans="1:11" ht="17.25" thickBot="1" x14ac:dyDescent="0.35">
      <c r="A2" s="19" t="s">
        <v>1986</v>
      </c>
    </row>
    <row r="3" spans="1:11" ht="50.25" thickBot="1" x14ac:dyDescent="0.35">
      <c r="A3" s="45" t="s">
        <v>614</v>
      </c>
      <c r="B3" s="439" t="s">
        <v>1564</v>
      </c>
      <c r="C3" s="45" t="s">
        <v>1565</v>
      </c>
      <c r="D3" s="45" t="s">
        <v>1566</v>
      </c>
      <c r="E3" s="45" t="s">
        <v>1567</v>
      </c>
      <c r="F3" s="45" t="s">
        <v>576</v>
      </c>
    </row>
    <row r="4" spans="1:11" x14ac:dyDescent="0.3">
      <c r="A4" s="3" t="s">
        <v>942</v>
      </c>
      <c r="B4" s="438" t="s">
        <v>580</v>
      </c>
      <c r="C4" s="341" t="s">
        <v>1568</v>
      </c>
      <c r="D4" s="3" t="s">
        <v>1107</v>
      </c>
      <c r="E4" s="3" t="s">
        <v>968</v>
      </c>
      <c r="F4" s="3" t="s">
        <v>594</v>
      </c>
    </row>
    <row r="5" spans="1:11" x14ac:dyDescent="0.3">
      <c r="A5" s="3" t="s">
        <v>942</v>
      </c>
      <c r="B5" s="438" t="s">
        <v>582</v>
      </c>
      <c r="C5" s="341" t="s">
        <v>1344</v>
      </c>
      <c r="D5" s="3" t="s">
        <v>1107</v>
      </c>
      <c r="E5" s="3" t="s">
        <v>968</v>
      </c>
      <c r="F5" s="3" t="s">
        <v>594</v>
      </c>
    </row>
    <row r="6" spans="1:11" x14ac:dyDescent="0.3">
      <c r="A6" s="3" t="s">
        <v>942</v>
      </c>
      <c r="B6" s="438" t="s">
        <v>583</v>
      </c>
      <c r="C6" s="341" t="s">
        <v>1569</v>
      </c>
      <c r="D6" s="3" t="s">
        <v>1107</v>
      </c>
      <c r="E6" s="3" t="s">
        <v>968</v>
      </c>
      <c r="F6" s="3" t="s">
        <v>581</v>
      </c>
    </row>
    <row r="7" spans="1:11" x14ac:dyDescent="0.3">
      <c r="A7" s="3" t="s">
        <v>942</v>
      </c>
      <c r="B7" s="438" t="s">
        <v>584</v>
      </c>
      <c r="C7" s="341" t="s">
        <v>1637</v>
      </c>
      <c r="D7" s="3" t="s">
        <v>943</v>
      </c>
      <c r="E7" s="3" t="s">
        <v>968</v>
      </c>
      <c r="F7" s="3" t="s">
        <v>581</v>
      </c>
    </row>
    <row r="8" spans="1:11" x14ac:dyDescent="0.3">
      <c r="A8" s="3" t="s">
        <v>942</v>
      </c>
      <c r="B8" s="438" t="s">
        <v>585</v>
      </c>
      <c r="C8" s="341" t="s">
        <v>1592</v>
      </c>
      <c r="D8" s="3" t="s">
        <v>943</v>
      </c>
      <c r="E8" s="3" t="s">
        <v>968</v>
      </c>
      <c r="F8" s="3" t="s">
        <v>581</v>
      </c>
    </row>
    <row r="9" spans="1:11" s="168" customFormat="1" ht="18" customHeight="1" x14ac:dyDescent="0.3">
      <c r="A9" s="168" t="s">
        <v>942</v>
      </c>
      <c r="B9" s="323" t="s">
        <v>1345</v>
      </c>
      <c r="C9" s="341" t="s">
        <v>1570</v>
      </c>
      <c r="D9" s="3" t="s">
        <v>943</v>
      </c>
      <c r="E9" s="3" t="s">
        <v>968</v>
      </c>
      <c r="F9" s="3" t="s">
        <v>594</v>
      </c>
    </row>
    <row r="10" spans="1:11" ht="14.25" customHeight="1" x14ac:dyDescent="0.3">
      <c r="A10" s="3" t="s">
        <v>942</v>
      </c>
      <c r="B10" s="438" t="s">
        <v>1346</v>
      </c>
      <c r="C10" s="437" t="s">
        <v>1571</v>
      </c>
      <c r="D10" s="3" t="s">
        <v>944</v>
      </c>
      <c r="E10" s="3" t="s">
        <v>968</v>
      </c>
      <c r="F10" s="3" t="s">
        <v>581</v>
      </c>
    </row>
    <row r="11" spans="1:11" x14ac:dyDescent="0.3">
      <c r="A11" s="3" t="s">
        <v>947</v>
      </c>
      <c r="B11" s="438" t="s">
        <v>1347</v>
      </c>
      <c r="C11" s="341" t="s">
        <v>1572</v>
      </c>
      <c r="D11" s="3" t="s">
        <v>945</v>
      </c>
      <c r="E11" s="3" t="s">
        <v>968</v>
      </c>
      <c r="F11" s="3" t="s">
        <v>1630</v>
      </c>
    </row>
    <row r="12" spans="1:11" ht="18.75" customHeight="1" x14ac:dyDescent="0.3">
      <c r="A12" s="3" t="s">
        <v>947</v>
      </c>
      <c r="B12" s="438" t="s">
        <v>1247</v>
      </c>
      <c r="C12" s="341" t="s">
        <v>1042</v>
      </c>
      <c r="D12" s="3" t="s">
        <v>945</v>
      </c>
      <c r="E12" s="3" t="s">
        <v>968</v>
      </c>
      <c r="F12" s="3" t="s">
        <v>1630</v>
      </c>
    </row>
    <row r="13" spans="1:11" x14ac:dyDescent="0.3">
      <c r="A13" s="3" t="s">
        <v>947</v>
      </c>
      <c r="B13" s="438" t="s">
        <v>1248</v>
      </c>
      <c r="C13" s="341" t="s">
        <v>586</v>
      </c>
      <c r="D13" s="3" t="s">
        <v>945</v>
      </c>
      <c r="E13" s="3" t="s">
        <v>968</v>
      </c>
      <c r="F13" s="3" t="s">
        <v>1630</v>
      </c>
    </row>
    <row r="14" spans="1:11" x14ac:dyDescent="0.3">
      <c r="A14" s="3" t="s">
        <v>947</v>
      </c>
      <c r="B14" s="438" t="s">
        <v>1043</v>
      </c>
      <c r="C14" s="341" t="s">
        <v>1577</v>
      </c>
      <c r="D14" s="3" t="s">
        <v>946</v>
      </c>
      <c r="E14" s="3" t="s">
        <v>968</v>
      </c>
      <c r="F14" s="3" t="s">
        <v>588</v>
      </c>
    </row>
    <row r="15" spans="1:11" x14ac:dyDescent="0.3">
      <c r="A15" s="3" t="s">
        <v>947</v>
      </c>
      <c r="B15" s="438" t="s">
        <v>1249</v>
      </c>
      <c r="C15" s="341" t="s">
        <v>1573</v>
      </c>
      <c r="D15" s="3" t="s">
        <v>945</v>
      </c>
      <c r="E15" s="3" t="s">
        <v>968</v>
      </c>
      <c r="F15" s="3" t="s">
        <v>1631</v>
      </c>
    </row>
    <row r="16" spans="1:11" x14ac:dyDescent="0.3">
      <c r="A16" s="3" t="s">
        <v>947</v>
      </c>
      <c r="B16" s="438" t="s">
        <v>1250</v>
      </c>
      <c r="C16" s="341" t="s">
        <v>1574</v>
      </c>
      <c r="D16" s="3" t="s">
        <v>945</v>
      </c>
      <c r="E16" s="3" t="s">
        <v>968</v>
      </c>
      <c r="F16" s="3" t="s">
        <v>1631</v>
      </c>
    </row>
    <row r="17" spans="1:7" x14ac:dyDescent="0.3">
      <c r="A17" s="3" t="s">
        <v>947</v>
      </c>
      <c r="B17" s="438" t="s">
        <v>1251</v>
      </c>
      <c r="C17" s="341" t="s">
        <v>1575</v>
      </c>
      <c r="D17" s="3" t="s">
        <v>945</v>
      </c>
      <c r="E17" s="3" t="s">
        <v>968</v>
      </c>
      <c r="F17" s="3" t="s">
        <v>1631</v>
      </c>
    </row>
    <row r="18" spans="1:7" x14ac:dyDescent="0.3">
      <c r="A18" s="3" t="s">
        <v>947</v>
      </c>
      <c r="B18" s="438" t="s">
        <v>1252</v>
      </c>
      <c r="C18" s="341" t="s">
        <v>1593</v>
      </c>
      <c r="D18" s="3" t="s">
        <v>945</v>
      </c>
      <c r="E18" s="3" t="s">
        <v>968</v>
      </c>
      <c r="F18" s="3" t="s">
        <v>587</v>
      </c>
    </row>
    <row r="19" spans="1:7" x14ac:dyDescent="0.3">
      <c r="A19" s="3" t="s">
        <v>947</v>
      </c>
      <c r="B19" s="438" t="s">
        <v>1253</v>
      </c>
      <c r="C19" s="341" t="s">
        <v>1594</v>
      </c>
      <c r="D19" s="3" t="s">
        <v>946</v>
      </c>
      <c r="E19" s="3" t="s">
        <v>968</v>
      </c>
      <c r="F19" s="3" t="s">
        <v>587</v>
      </c>
    </row>
    <row r="20" spans="1:7" x14ac:dyDescent="0.3">
      <c r="A20" s="3" t="s">
        <v>947</v>
      </c>
      <c r="B20" s="438" t="s">
        <v>1254</v>
      </c>
      <c r="C20" s="341" t="s">
        <v>1576</v>
      </c>
      <c r="D20" s="3" t="s">
        <v>946</v>
      </c>
      <c r="E20" s="3" t="s">
        <v>968</v>
      </c>
      <c r="F20" s="3" t="s">
        <v>588</v>
      </c>
    </row>
    <row r="21" spans="1:7" x14ac:dyDescent="0.3">
      <c r="A21" s="3" t="s">
        <v>948</v>
      </c>
      <c r="B21" s="438" t="s">
        <v>1348</v>
      </c>
      <c r="C21" s="341" t="s">
        <v>589</v>
      </c>
      <c r="D21" s="3" t="s">
        <v>949</v>
      </c>
      <c r="E21" s="3" t="s">
        <v>968</v>
      </c>
      <c r="F21" s="3" t="s">
        <v>591</v>
      </c>
    </row>
    <row r="22" spans="1:7" x14ac:dyDescent="0.3">
      <c r="A22" s="3" t="s">
        <v>948</v>
      </c>
      <c r="B22" s="438" t="s">
        <v>1349</v>
      </c>
      <c r="C22" s="341" t="s">
        <v>590</v>
      </c>
      <c r="D22" s="3" t="s">
        <v>949</v>
      </c>
      <c r="E22" s="3" t="s">
        <v>968</v>
      </c>
      <c r="F22" s="3" t="s">
        <v>591</v>
      </c>
    </row>
    <row r="23" spans="1:7" x14ac:dyDescent="0.3">
      <c r="A23" s="3" t="s">
        <v>948</v>
      </c>
      <c r="B23" s="438" t="s">
        <v>1425</v>
      </c>
      <c r="C23" s="341" t="s">
        <v>592</v>
      </c>
      <c r="D23" s="3" t="s">
        <v>1640</v>
      </c>
      <c r="E23" s="3" t="s">
        <v>968</v>
      </c>
      <c r="F23" s="3" t="s">
        <v>591</v>
      </c>
    </row>
    <row r="24" spans="1:7" x14ac:dyDescent="0.3">
      <c r="A24" s="3" t="s">
        <v>948</v>
      </c>
      <c r="B24" s="438" t="s">
        <v>1426</v>
      </c>
      <c r="C24" s="341" t="s">
        <v>593</v>
      </c>
      <c r="D24" s="3" t="s">
        <v>1639</v>
      </c>
      <c r="E24" s="3" t="s">
        <v>968</v>
      </c>
      <c r="F24" s="3" t="s">
        <v>591</v>
      </c>
    </row>
    <row r="25" spans="1:7" x14ac:dyDescent="0.3">
      <c r="A25" s="3" t="s">
        <v>948</v>
      </c>
      <c r="B25" s="438" t="s">
        <v>1255</v>
      </c>
      <c r="C25" s="341" t="s">
        <v>1048</v>
      </c>
      <c r="D25" s="3" t="s">
        <v>1639</v>
      </c>
      <c r="E25" s="3" t="s">
        <v>968</v>
      </c>
      <c r="F25" s="3" t="s">
        <v>591</v>
      </c>
    </row>
    <row r="26" spans="1:7" x14ac:dyDescent="0.3">
      <c r="A26" s="3" t="s">
        <v>948</v>
      </c>
      <c r="B26" s="438" t="s">
        <v>1350</v>
      </c>
      <c r="C26" s="341" t="s">
        <v>1595</v>
      </c>
      <c r="D26" s="3" t="s">
        <v>950</v>
      </c>
      <c r="E26" s="3" t="s">
        <v>968</v>
      </c>
      <c r="F26" s="3" t="s">
        <v>591</v>
      </c>
    </row>
    <row r="27" spans="1:7" x14ac:dyDescent="0.3">
      <c r="A27" s="3" t="s">
        <v>948</v>
      </c>
      <c r="B27" s="438" t="s">
        <v>1351</v>
      </c>
      <c r="C27" s="341" t="s">
        <v>1597</v>
      </c>
      <c r="D27" s="3" t="s">
        <v>1638</v>
      </c>
      <c r="E27" s="3" t="s">
        <v>968</v>
      </c>
      <c r="F27" s="3" t="s">
        <v>591</v>
      </c>
    </row>
    <row r="28" spans="1:7" x14ac:dyDescent="0.3">
      <c r="A28" s="3" t="s">
        <v>952</v>
      </c>
      <c r="B28" s="438" t="s">
        <v>680</v>
      </c>
      <c r="C28" s="341" t="s">
        <v>1535</v>
      </c>
      <c r="D28" s="3" t="s">
        <v>951</v>
      </c>
      <c r="E28" s="3" t="s">
        <v>968</v>
      </c>
      <c r="F28" s="3" t="s">
        <v>594</v>
      </c>
      <c r="G28" s="187"/>
    </row>
    <row r="29" spans="1:7" x14ac:dyDescent="0.3">
      <c r="A29" s="3" t="s">
        <v>948</v>
      </c>
      <c r="B29" s="438" t="s">
        <v>1054</v>
      </c>
      <c r="C29" s="341" t="s">
        <v>1596</v>
      </c>
      <c r="D29" s="3" t="s">
        <v>951</v>
      </c>
      <c r="E29" s="3" t="s">
        <v>968</v>
      </c>
      <c r="F29" s="3" t="s">
        <v>591</v>
      </c>
    </row>
    <row r="30" spans="1:7" x14ac:dyDescent="0.3">
      <c r="A30" s="3" t="s">
        <v>952</v>
      </c>
      <c r="B30" s="438" t="s">
        <v>1641</v>
      </c>
      <c r="C30" s="341" t="s">
        <v>1597</v>
      </c>
      <c r="D30" s="3" t="s">
        <v>951</v>
      </c>
      <c r="E30" s="3" t="s">
        <v>968</v>
      </c>
      <c r="F30" s="3" t="s">
        <v>591</v>
      </c>
      <c r="G30" s="187"/>
    </row>
    <row r="31" spans="1:7" x14ac:dyDescent="0.3">
      <c r="A31" s="3" t="s">
        <v>952</v>
      </c>
      <c r="B31" s="438" t="s">
        <v>1052</v>
      </c>
      <c r="C31" s="341" t="s">
        <v>1578</v>
      </c>
      <c r="D31" s="3" t="s">
        <v>951</v>
      </c>
      <c r="E31" s="3" t="s">
        <v>968</v>
      </c>
      <c r="F31" s="3" t="s">
        <v>591</v>
      </c>
      <c r="G31" s="187"/>
    </row>
    <row r="32" spans="1:7" x14ac:dyDescent="0.3">
      <c r="A32" s="3" t="s">
        <v>952</v>
      </c>
      <c r="B32" s="438" t="s">
        <v>1354</v>
      </c>
      <c r="C32" s="341" t="s">
        <v>595</v>
      </c>
      <c r="D32" s="3" t="s">
        <v>951</v>
      </c>
      <c r="E32" s="3" t="s">
        <v>968</v>
      </c>
      <c r="F32" s="3" t="s">
        <v>1053</v>
      </c>
      <c r="G32" s="187"/>
    </row>
    <row r="33" spans="1:7" x14ac:dyDescent="0.3">
      <c r="A33" s="3" t="s">
        <v>952</v>
      </c>
      <c r="B33" s="438" t="s">
        <v>1355</v>
      </c>
      <c r="C33" s="341" t="s">
        <v>1579</v>
      </c>
      <c r="D33" s="3" t="s">
        <v>951</v>
      </c>
      <c r="E33" s="3" t="s">
        <v>968</v>
      </c>
      <c r="F33" s="3" t="s">
        <v>591</v>
      </c>
      <c r="G33" s="187"/>
    </row>
    <row r="34" spans="1:7" x14ac:dyDescent="0.3">
      <c r="A34" s="3" t="s">
        <v>952</v>
      </c>
      <c r="B34" s="438" t="s">
        <v>1356</v>
      </c>
      <c r="C34" s="341" t="s">
        <v>1590</v>
      </c>
      <c r="D34" s="3" t="s">
        <v>951</v>
      </c>
      <c r="E34" s="3" t="s">
        <v>968</v>
      </c>
      <c r="F34" s="3" t="s">
        <v>591</v>
      </c>
      <c r="G34" s="187"/>
    </row>
    <row r="35" spans="1:7" x14ac:dyDescent="0.3">
      <c r="A35" s="3" t="s">
        <v>952</v>
      </c>
      <c r="B35" s="438" t="s">
        <v>1256</v>
      </c>
      <c r="C35" s="341" t="s">
        <v>1591</v>
      </c>
      <c r="D35" s="3" t="s">
        <v>951</v>
      </c>
      <c r="E35" s="3" t="s">
        <v>968</v>
      </c>
      <c r="F35" s="3" t="s">
        <v>591</v>
      </c>
    </row>
    <row r="36" spans="1:7" x14ac:dyDescent="0.3">
      <c r="A36" s="31" t="s">
        <v>952</v>
      </c>
      <c r="B36" s="438" t="s">
        <v>1357</v>
      </c>
      <c r="C36" s="341" t="s">
        <v>1598</v>
      </c>
      <c r="D36" s="3" t="s">
        <v>951</v>
      </c>
      <c r="E36" s="3" t="s">
        <v>968</v>
      </c>
      <c r="F36" s="3" t="s">
        <v>591</v>
      </c>
    </row>
    <row r="37" spans="1:7" x14ac:dyDescent="0.3">
      <c r="A37" s="3" t="s">
        <v>952</v>
      </c>
      <c r="B37" s="438" t="s">
        <v>1358</v>
      </c>
      <c r="C37" s="341" t="s">
        <v>1580</v>
      </c>
      <c r="D37" s="3" t="s">
        <v>951</v>
      </c>
      <c r="E37" s="3" t="s">
        <v>968</v>
      </c>
      <c r="F37" s="3" t="s">
        <v>591</v>
      </c>
    </row>
    <row r="38" spans="1:7" x14ac:dyDescent="0.3">
      <c r="A38" s="3" t="s">
        <v>952</v>
      </c>
      <c r="B38" s="438" t="s">
        <v>1359</v>
      </c>
      <c r="C38" s="341" t="s">
        <v>1599</v>
      </c>
      <c r="D38" s="3" t="s">
        <v>951</v>
      </c>
      <c r="E38" s="3" t="s">
        <v>968</v>
      </c>
      <c r="F38" s="3" t="s">
        <v>591</v>
      </c>
      <c r="G38" s="187"/>
    </row>
    <row r="39" spans="1:7" x14ac:dyDescent="0.3">
      <c r="A39" s="3" t="s">
        <v>952</v>
      </c>
      <c r="B39" s="438" t="s">
        <v>1360</v>
      </c>
      <c r="C39" s="341" t="s">
        <v>1600</v>
      </c>
      <c r="D39" s="3" t="s">
        <v>951</v>
      </c>
      <c r="E39" s="3" t="s">
        <v>968</v>
      </c>
      <c r="F39" s="3" t="s">
        <v>591</v>
      </c>
      <c r="G39" s="187"/>
    </row>
    <row r="40" spans="1:7" x14ac:dyDescent="0.3">
      <c r="A40" s="3" t="s">
        <v>952</v>
      </c>
      <c r="B40" s="438" t="s">
        <v>601</v>
      </c>
      <c r="C40" s="341" t="s">
        <v>1601</v>
      </c>
      <c r="D40" s="3" t="s">
        <v>953</v>
      </c>
      <c r="E40" s="3" t="s">
        <v>968</v>
      </c>
      <c r="F40" s="3" t="s">
        <v>591</v>
      </c>
      <c r="G40" s="187"/>
    </row>
    <row r="41" spans="1:7" x14ac:dyDescent="0.3">
      <c r="A41" s="3" t="s">
        <v>952</v>
      </c>
      <c r="B41" s="438" t="s">
        <v>1257</v>
      </c>
      <c r="C41" s="341" t="s">
        <v>1581</v>
      </c>
      <c r="D41" s="3" t="s">
        <v>953</v>
      </c>
      <c r="E41" s="3" t="s">
        <v>968</v>
      </c>
      <c r="F41" s="3" t="s">
        <v>591</v>
      </c>
    </row>
    <row r="42" spans="1:7" x14ac:dyDescent="0.3">
      <c r="A42" s="3" t="s">
        <v>952</v>
      </c>
      <c r="B42" s="438" t="s">
        <v>1258</v>
      </c>
      <c r="C42" s="341" t="s">
        <v>1582</v>
      </c>
      <c r="D42" s="3" t="s">
        <v>953</v>
      </c>
      <c r="E42" s="3" t="s">
        <v>968</v>
      </c>
      <c r="F42" s="3" t="s">
        <v>591</v>
      </c>
    </row>
    <row r="43" spans="1:7" x14ac:dyDescent="0.3">
      <c r="A43" s="3" t="s">
        <v>952</v>
      </c>
      <c r="B43" s="438" t="s">
        <v>1361</v>
      </c>
      <c r="C43" s="341" t="s">
        <v>1362</v>
      </c>
      <c r="D43" s="3" t="s">
        <v>1642</v>
      </c>
      <c r="E43" s="3" t="s">
        <v>968</v>
      </c>
      <c r="F43" s="3" t="s">
        <v>591</v>
      </c>
    </row>
    <row r="44" spans="1:7" x14ac:dyDescent="0.3">
      <c r="A44" s="3" t="s">
        <v>952</v>
      </c>
      <c r="B44" s="438" t="s">
        <v>1363</v>
      </c>
      <c r="C44" s="341" t="s">
        <v>1364</v>
      </c>
      <c r="D44" s="3" t="s">
        <v>1642</v>
      </c>
      <c r="E44" s="3" t="s">
        <v>968</v>
      </c>
      <c r="F44" s="3" t="s">
        <v>591</v>
      </c>
    </row>
    <row r="45" spans="1:7" x14ac:dyDescent="0.3">
      <c r="A45" s="3" t="s">
        <v>1643</v>
      </c>
      <c r="B45" s="438" t="s">
        <v>1352</v>
      </c>
      <c r="C45" s="341" t="s">
        <v>1602</v>
      </c>
      <c r="D45" s="3" t="s">
        <v>954</v>
      </c>
      <c r="E45" s="3" t="s">
        <v>968</v>
      </c>
      <c r="F45" s="3" t="s">
        <v>596</v>
      </c>
    </row>
    <row r="46" spans="1:7" x14ac:dyDescent="0.3">
      <c r="A46" s="3" t="s">
        <v>1643</v>
      </c>
      <c r="B46" s="438" t="s">
        <v>1353</v>
      </c>
      <c r="C46" s="341" t="s">
        <v>1603</v>
      </c>
      <c r="D46" s="3" t="s">
        <v>954</v>
      </c>
      <c r="E46" s="3" t="s">
        <v>968</v>
      </c>
      <c r="F46" s="3" t="s">
        <v>596</v>
      </c>
      <c r="G46" s="187"/>
    </row>
    <row r="47" spans="1:7" x14ac:dyDescent="0.3">
      <c r="A47" s="3" t="s">
        <v>955</v>
      </c>
      <c r="B47" s="438" t="s">
        <v>1365</v>
      </c>
      <c r="C47" s="341" t="s">
        <v>1583</v>
      </c>
      <c r="D47" s="3" t="s">
        <v>954</v>
      </c>
      <c r="E47" s="3" t="s">
        <v>968</v>
      </c>
      <c r="F47" s="3" t="s">
        <v>594</v>
      </c>
    </row>
    <row r="48" spans="1:7" x14ac:dyDescent="0.3">
      <c r="A48" s="3" t="s">
        <v>955</v>
      </c>
      <c r="B48" s="438" t="s">
        <v>1264</v>
      </c>
      <c r="C48" s="341" t="s">
        <v>1644</v>
      </c>
      <c r="D48" s="3" t="s">
        <v>956</v>
      </c>
      <c r="E48" s="3" t="s">
        <v>968</v>
      </c>
      <c r="F48" s="3" t="s">
        <v>591</v>
      </c>
    </row>
    <row r="49" spans="1:6" x14ac:dyDescent="0.3">
      <c r="A49" s="3" t="s">
        <v>955</v>
      </c>
      <c r="B49" s="438" t="s">
        <v>1259</v>
      </c>
      <c r="C49" s="341" t="s">
        <v>600</v>
      </c>
      <c r="D49" s="3" t="s">
        <v>957</v>
      </c>
      <c r="E49" s="3" t="s">
        <v>968</v>
      </c>
      <c r="F49" s="3" t="s">
        <v>594</v>
      </c>
    </row>
    <row r="50" spans="1:6" x14ac:dyDescent="0.3">
      <c r="A50" s="3" t="s">
        <v>955</v>
      </c>
      <c r="B50" s="438" t="s">
        <v>1260</v>
      </c>
      <c r="C50" s="341" t="s">
        <v>599</v>
      </c>
      <c r="D50" s="3" t="s">
        <v>957</v>
      </c>
      <c r="E50" s="3" t="s">
        <v>968</v>
      </c>
      <c r="F50" s="3" t="s">
        <v>594</v>
      </c>
    </row>
    <row r="51" spans="1:6" x14ac:dyDescent="0.3">
      <c r="A51" s="3" t="s">
        <v>958</v>
      </c>
      <c r="B51" s="438" t="s">
        <v>1261</v>
      </c>
      <c r="C51" s="341" t="s">
        <v>597</v>
      </c>
      <c r="D51" s="3" t="s">
        <v>957</v>
      </c>
      <c r="E51" s="3" t="s">
        <v>968</v>
      </c>
      <c r="F51" s="3" t="s">
        <v>598</v>
      </c>
    </row>
    <row r="52" spans="1:6" x14ac:dyDescent="0.3">
      <c r="A52" s="3" t="s">
        <v>958</v>
      </c>
      <c r="B52" s="438" t="s">
        <v>1262</v>
      </c>
      <c r="C52" s="341" t="s">
        <v>1584</v>
      </c>
      <c r="D52" s="3" t="s">
        <v>957</v>
      </c>
      <c r="E52" s="3" t="s">
        <v>968</v>
      </c>
      <c r="F52" s="3" t="s">
        <v>594</v>
      </c>
    </row>
    <row r="53" spans="1:6" x14ac:dyDescent="0.3">
      <c r="A53" s="3" t="s">
        <v>958</v>
      </c>
      <c r="B53" s="438" t="s">
        <v>1645</v>
      </c>
      <c r="C53" s="341" t="s">
        <v>1427</v>
      </c>
      <c r="D53" s="3" t="s">
        <v>957</v>
      </c>
      <c r="E53" s="3" t="s">
        <v>968</v>
      </c>
      <c r="F53" s="3" t="s">
        <v>591</v>
      </c>
    </row>
    <row r="54" spans="1:6" x14ac:dyDescent="0.3">
      <c r="A54" s="3" t="s">
        <v>958</v>
      </c>
      <c r="B54" s="438" t="s">
        <v>1263</v>
      </c>
      <c r="C54" s="341" t="s">
        <v>1063</v>
      </c>
      <c r="D54" s="3" t="s">
        <v>957</v>
      </c>
      <c r="E54" s="3" t="s">
        <v>968</v>
      </c>
      <c r="F54" s="3" t="s">
        <v>591</v>
      </c>
    </row>
    <row r="55" spans="1:6" x14ac:dyDescent="0.3">
      <c r="A55" s="3" t="s">
        <v>958</v>
      </c>
      <c r="B55" s="438" t="s">
        <v>1064</v>
      </c>
      <c r="C55" s="341" t="s">
        <v>1604</v>
      </c>
      <c r="D55" s="3" t="s">
        <v>957</v>
      </c>
      <c r="E55" s="3" t="s">
        <v>968</v>
      </c>
      <c r="F55" s="3" t="s">
        <v>591</v>
      </c>
    </row>
    <row r="56" spans="1:6" x14ac:dyDescent="0.3">
      <c r="A56" s="3" t="s">
        <v>958</v>
      </c>
      <c r="B56" s="438" t="s">
        <v>1366</v>
      </c>
      <c r="C56" s="341" t="s">
        <v>1646</v>
      </c>
      <c r="D56" s="3" t="s">
        <v>957</v>
      </c>
      <c r="E56" s="3" t="s">
        <v>968</v>
      </c>
      <c r="F56" s="3" t="s">
        <v>591</v>
      </c>
    </row>
    <row r="57" spans="1:6" x14ac:dyDescent="0.3">
      <c r="A57" s="3" t="s">
        <v>958</v>
      </c>
      <c r="B57" s="438" t="s">
        <v>1065</v>
      </c>
      <c r="C57" s="341" t="s">
        <v>1605</v>
      </c>
      <c r="D57" s="3" t="s">
        <v>957</v>
      </c>
      <c r="E57" s="3" t="s">
        <v>968</v>
      </c>
      <c r="F57" s="3" t="s">
        <v>591</v>
      </c>
    </row>
    <row r="58" spans="1:6" x14ac:dyDescent="0.3">
      <c r="A58" s="3" t="s">
        <v>958</v>
      </c>
      <c r="B58" s="438" t="s">
        <v>1266</v>
      </c>
      <c r="C58" s="341" t="s">
        <v>1606</v>
      </c>
      <c r="D58" s="3" t="s">
        <v>957</v>
      </c>
      <c r="E58" s="3" t="s">
        <v>968</v>
      </c>
      <c r="F58" s="3" t="s">
        <v>591</v>
      </c>
    </row>
    <row r="59" spans="1:6" x14ac:dyDescent="0.3">
      <c r="A59" s="3" t="s">
        <v>958</v>
      </c>
      <c r="B59" s="438" t="s">
        <v>1368</v>
      </c>
      <c r="C59" s="341" t="s">
        <v>1647</v>
      </c>
      <c r="D59" s="3" t="s">
        <v>957</v>
      </c>
      <c r="E59" s="3" t="s">
        <v>968</v>
      </c>
      <c r="F59" s="3" t="s">
        <v>591</v>
      </c>
    </row>
    <row r="60" spans="1:6" x14ac:dyDescent="0.3">
      <c r="A60" s="3" t="s">
        <v>958</v>
      </c>
      <c r="B60" s="438" t="s">
        <v>1367</v>
      </c>
      <c r="C60" s="341" t="s">
        <v>1647</v>
      </c>
      <c r="D60" s="3" t="s">
        <v>957</v>
      </c>
      <c r="E60" s="3" t="s">
        <v>968</v>
      </c>
      <c r="F60" s="3" t="s">
        <v>591</v>
      </c>
    </row>
    <row r="61" spans="1:6" x14ac:dyDescent="0.3">
      <c r="A61" s="3" t="s">
        <v>958</v>
      </c>
      <c r="B61" s="438" t="s">
        <v>1066</v>
      </c>
      <c r="C61" s="342" t="s">
        <v>1648</v>
      </c>
      <c r="D61" s="3" t="s">
        <v>957</v>
      </c>
      <c r="E61" s="3" t="s">
        <v>968</v>
      </c>
      <c r="F61" s="3" t="s">
        <v>591</v>
      </c>
    </row>
    <row r="62" spans="1:6" x14ac:dyDescent="0.3">
      <c r="A62" s="3" t="s">
        <v>1265</v>
      </c>
      <c r="B62" s="438" t="s">
        <v>1067</v>
      </c>
      <c r="C62" s="341" t="s">
        <v>1649</v>
      </c>
      <c r="D62" s="3" t="s">
        <v>959</v>
      </c>
      <c r="E62" s="3" t="s">
        <v>968</v>
      </c>
      <c r="F62" s="3" t="s">
        <v>594</v>
      </c>
    </row>
    <row r="63" spans="1:6" x14ac:dyDescent="0.3">
      <c r="A63" s="3" t="s">
        <v>1265</v>
      </c>
      <c r="B63" s="438" t="s">
        <v>1268</v>
      </c>
      <c r="C63" s="341" t="s">
        <v>1370</v>
      </c>
      <c r="D63" s="3" t="s">
        <v>959</v>
      </c>
      <c r="E63" s="3" t="s">
        <v>968</v>
      </c>
      <c r="F63" s="3" t="s">
        <v>1632</v>
      </c>
    </row>
    <row r="64" spans="1:6" x14ac:dyDescent="0.3">
      <c r="A64" s="3" t="s">
        <v>1265</v>
      </c>
      <c r="B64" s="438" t="s">
        <v>1270</v>
      </c>
      <c r="C64" s="341" t="s">
        <v>1267</v>
      </c>
      <c r="D64" s="3" t="s">
        <v>959</v>
      </c>
      <c r="E64" s="3" t="s">
        <v>968</v>
      </c>
      <c r="F64" s="3" t="s">
        <v>1632</v>
      </c>
    </row>
    <row r="65" spans="1:6" x14ac:dyDescent="0.3">
      <c r="A65" s="3" t="s">
        <v>1265</v>
      </c>
      <c r="B65" s="438" t="s">
        <v>1271</v>
      </c>
      <c r="C65" s="341" t="s">
        <v>1371</v>
      </c>
      <c r="D65" s="3" t="s">
        <v>959</v>
      </c>
      <c r="E65" s="3" t="s">
        <v>968</v>
      </c>
      <c r="F65" s="3" t="s">
        <v>1014</v>
      </c>
    </row>
    <row r="66" spans="1:6" x14ac:dyDescent="0.3">
      <c r="A66" s="3" t="s">
        <v>1265</v>
      </c>
      <c r="B66" s="438" t="s">
        <v>1272</v>
      </c>
      <c r="C66" s="341" t="s">
        <v>1269</v>
      </c>
      <c r="D66" s="3" t="s">
        <v>959</v>
      </c>
      <c r="E66" s="3" t="s">
        <v>968</v>
      </c>
      <c r="F66" s="3" t="s">
        <v>1014</v>
      </c>
    </row>
    <row r="67" spans="1:6" x14ac:dyDescent="0.3">
      <c r="A67" s="3" t="s">
        <v>1265</v>
      </c>
      <c r="B67" s="438" t="s">
        <v>1273</v>
      </c>
      <c r="C67" s="341" t="s">
        <v>1372</v>
      </c>
      <c r="D67" s="3" t="s">
        <v>959</v>
      </c>
      <c r="E67" s="3" t="s">
        <v>968</v>
      </c>
      <c r="F67" s="3" t="s">
        <v>1015</v>
      </c>
    </row>
    <row r="68" spans="1:6" x14ac:dyDescent="0.3">
      <c r="A68" s="3" t="s">
        <v>1265</v>
      </c>
      <c r="B68" s="438" t="s">
        <v>1274</v>
      </c>
      <c r="C68" s="341" t="s">
        <v>1373</v>
      </c>
      <c r="D68" s="3" t="s">
        <v>959</v>
      </c>
      <c r="E68" s="3" t="s">
        <v>968</v>
      </c>
      <c r="F68" s="3" t="s">
        <v>1016</v>
      </c>
    </row>
    <row r="69" spans="1:6" x14ac:dyDescent="0.3">
      <c r="A69" s="3" t="s">
        <v>1265</v>
      </c>
      <c r="B69" s="438" t="s">
        <v>1275</v>
      </c>
      <c r="C69" s="341" t="s">
        <v>1019</v>
      </c>
      <c r="D69" s="3" t="s">
        <v>959</v>
      </c>
      <c r="E69" s="3" t="s">
        <v>968</v>
      </c>
      <c r="F69" s="3" t="s">
        <v>1016</v>
      </c>
    </row>
    <row r="70" spans="1:6" x14ac:dyDescent="0.3">
      <c r="A70" s="3" t="s">
        <v>1265</v>
      </c>
      <c r="B70" s="438" t="s">
        <v>1276</v>
      </c>
      <c r="C70" s="341" t="s">
        <v>1020</v>
      </c>
      <c r="D70" s="3" t="s">
        <v>959</v>
      </c>
      <c r="E70" s="3" t="s">
        <v>968</v>
      </c>
      <c r="F70" s="3" t="s">
        <v>1016</v>
      </c>
    </row>
    <row r="71" spans="1:6" x14ac:dyDescent="0.3">
      <c r="A71" s="3" t="s">
        <v>1265</v>
      </c>
      <c r="B71" s="438" t="s">
        <v>1277</v>
      </c>
      <c r="C71" s="341" t="s">
        <v>1374</v>
      </c>
      <c r="D71" s="3" t="s">
        <v>959</v>
      </c>
      <c r="E71" s="3" t="s">
        <v>968</v>
      </c>
      <c r="F71" s="3" t="s">
        <v>1017</v>
      </c>
    </row>
    <row r="72" spans="1:6" x14ac:dyDescent="0.3">
      <c r="A72" s="3" t="s">
        <v>1265</v>
      </c>
      <c r="B72" s="438" t="s">
        <v>1278</v>
      </c>
      <c r="C72" s="341" t="s">
        <v>1025</v>
      </c>
      <c r="D72" s="3" t="s">
        <v>959</v>
      </c>
      <c r="E72" s="3" t="s">
        <v>968</v>
      </c>
      <c r="F72" s="3" t="s">
        <v>1017</v>
      </c>
    </row>
    <row r="73" spans="1:6" x14ac:dyDescent="0.3">
      <c r="A73" s="3" t="s">
        <v>1265</v>
      </c>
      <c r="B73" s="438" t="s">
        <v>1279</v>
      </c>
      <c r="C73" s="341" t="s">
        <v>1024</v>
      </c>
      <c r="D73" s="3" t="s">
        <v>959</v>
      </c>
      <c r="E73" s="3" t="s">
        <v>968</v>
      </c>
      <c r="F73" s="3" t="s">
        <v>1017</v>
      </c>
    </row>
    <row r="74" spans="1:6" x14ac:dyDescent="0.3">
      <c r="A74" s="3" t="s">
        <v>1265</v>
      </c>
      <c r="B74" s="438" t="s">
        <v>1369</v>
      </c>
      <c r="C74" s="341" t="s">
        <v>1023</v>
      </c>
      <c r="D74" s="3" t="s">
        <v>959</v>
      </c>
      <c r="E74" s="3" t="s">
        <v>968</v>
      </c>
      <c r="F74" s="3" t="s">
        <v>1017</v>
      </c>
    </row>
    <row r="75" spans="1:6" x14ac:dyDescent="0.3">
      <c r="A75" s="3" t="s">
        <v>1265</v>
      </c>
      <c r="B75" s="438" t="s">
        <v>1282</v>
      </c>
      <c r="C75" s="341" t="s">
        <v>1022</v>
      </c>
      <c r="D75" s="3" t="s">
        <v>959</v>
      </c>
      <c r="E75" s="3" t="s">
        <v>968</v>
      </c>
      <c r="F75" s="3" t="s">
        <v>1017</v>
      </c>
    </row>
    <row r="76" spans="1:6" x14ac:dyDescent="0.3">
      <c r="A76" s="3" t="s">
        <v>1265</v>
      </c>
      <c r="B76" s="438" t="s">
        <v>1283</v>
      </c>
      <c r="C76" s="341" t="s">
        <v>1021</v>
      </c>
      <c r="D76" s="3" t="s">
        <v>959</v>
      </c>
      <c r="E76" s="3" t="s">
        <v>968</v>
      </c>
      <c r="F76" s="3" t="s">
        <v>1018</v>
      </c>
    </row>
    <row r="77" spans="1:6" x14ac:dyDescent="0.3">
      <c r="A77" s="3" t="s">
        <v>1265</v>
      </c>
      <c r="B77" s="438" t="s">
        <v>1280</v>
      </c>
      <c r="C77" s="341" t="s">
        <v>1585</v>
      </c>
      <c r="D77" s="3" t="s">
        <v>959</v>
      </c>
      <c r="E77" s="3" t="s">
        <v>968</v>
      </c>
      <c r="F77" s="3" t="s">
        <v>594</v>
      </c>
    </row>
    <row r="78" spans="1:6" x14ac:dyDescent="0.3">
      <c r="A78" s="3" t="s">
        <v>1265</v>
      </c>
      <c r="B78" s="438" t="s">
        <v>1375</v>
      </c>
      <c r="C78" s="341" t="s">
        <v>1586</v>
      </c>
      <c r="D78" s="3" t="s">
        <v>959</v>
      </c>
      <c r="E78" s="3" t="s">
        <v>968</v>
      </c>
      <c r="F78" s="3" t="s">
        <v>594</v>
      </c>
    </row>
    <row r="79" spans="1:6" x14ac:dyDescent="0.3">
      <c r="A79" s="3" t="s">
        <v>1265</v>
      </c>
      <c r="B79" s="438" t="s">
        <v>1288</v>
      </c>
      <c r="C79" s="341" t="s">
        <v>1030</v>
      </c>
      <c r="D79" s="3" t="s">
        <v>959</v>
      </c>
      <c r="E79" s="3" t="s">
        <v>968</v>
      </c>
      <c r="F79" s="3" t="s">
        <v>594</v>
      </c>
    </row>
    <row r="80" spans="1:6" x14ac:dyDescent="0.3">
      <c r="A80" s="3" t="s">
        <v>1265</v>
      </c>
      <c r="B80" s="438" t="s">
        <v>1376</v>
      </c>
      <c r="C80" s="341" t="s">
        <v>1587</v>
      </c>
      <c r="D80" s="3" t="s">
        <v>959</v>
      </c>
      <c r="E80" s="3" t="s">
        <v>968</v>
      </c>
      <c r="F80" s="3" t="s">
        <v>594</v>
      </c>
    </row>
    <row r="81" spans="1:6" x14ac:dyDescent="0.3">
      <c r="A81" s="3" t="s">
        <v>1265</v>
      </c>
      <c r="B81" s="438" t="s">
        <v>1377</v>
      </c>
      <c r="C81" s="341" t="s">
        <v>1650</v>
      </c>
      <c r="D81" s="3" t="s">
        <v>959</v>
      </c>
      <c r="E81" s="3" t="s">
        <v>968</v>
      </c>
      <c r="F81" s="3" t="s">
        <v>594</v>
      </c>
    </row>
    <row r="82" spans="1:6" x14ac:dyDescent="0.3">
      <c r="A82" s="3" t="s">
        <v>1265</v>
      </c>
      <c r="B82" s="438" t="s">
        <v>1378</v>
      </c>
      <c r="C82" s="341" t="s">
        <v>1651</v>
      </c>
      <c r="D82" s="3" t="s">
        <v>959</v>
      </c>
      <c r="E82" s="3" t="s">
        <v>968</v>
      </c>
      <c r="F82" s="3" t="s">
        <v>594</v>
      </c>
    </row>
    <row r="83" spans="1:6" x14ac:dyDescent="0.3">
      <c r="A83" s="3" t="s">
        <v>1265</v>
      </c>
      <c r="B83" s="438" t="s">
        <v>1379</v>
      </c>
      <c r="C83" s="341" t="s">
        <v>1588</v>
      </c>
      <c r="D83" s="3" t="s">
        <v>959</v>
      </c>
      <c r="E83" s="3" t="s">
        <v>968</v>
      </c>
      <c r="F83" s="3" t="s">
        <v>594</v>
      </c>
    </row>
    <row r="84" spans="1:6" x14ac:dyDescent="0.3">
      <c r="A84" s="3" t="s">
        <v>1265</v>
      </c>
      <c r="B84" s="438" t="s">
        <v>1380</v>
      </c>
      <c r="C84" s="341" t="s">
        <v>1652</v>
      </c>
      <c r="D84" s="3" t="s">
        <v>959</v>
      </c>
      <c r="E84" s="3" t="s">
        <v>968</v>
      </c>
      <c r="F84" s="3" t="s">
        <v>594</v>
      </c>
    </row>
    <row r="85" spans="1:6" x14ac:dyDescent="0.3">
      <c r="A85" s="3" t="s">
        <v>1265</v>
      </c>
      <c r="B85" s="438" t="s">
        <v>1381</v>
      </c>
      <c r="C85" s="341" t="s">
        <v>1653</v>
      </c>
      <c r="D85" s="3" t="s">
        <v>959</v>
      </c>
      <c r="E85" s="3" t="s">
        <v>968</v>
      </c>
      <c r="F85" s="3" t="s">
        <v>594</v>
      </c>
    </row>
    <row r="86" spans="1:6" x14ac:dyDescent="0.3">
      <c r="A86" s="3" t="s">
        <v>1265</v>
      </c>
      <c r="B86" s="438" t="s">
        <v>1382</v>
      </c>
      <c r="C86" s="341" t="s">
        <v>1589</v>
      </c>
      <c r="D86" s="3" t="s">
        <v>959</v>
      </c>
      <c r="E86" s="3" t="s">
        <v>968</v>
      </c>
      <c r="F86" s="3" t="s">
        <v>594</v>
      </c>
    </row>
    <row r="87" spans="1:6" x14ac:dyDescent="0.3">
      <c r="A87" s="3" t="s">
        <v>1265</v>
      </c>
      <c r="B87" s="438" t="s">
        <v>1383</v>
      </c>
      <c r="C87" s="341" t="s">
        <v>1654</v>
      </c>
      <c r="D87" s="3" t="s">
        <v>959</v>
      </c>
      <c r="E87" s="3" t="s">
        <v>968</v>
      </c>
      <c r="F87" s="3" t="s">
        <v>594</v>
      </c>
    </row>
    <row r="88" spans="1:6" x14ac:dyDescent="0.3">
      <c r="A88" s="3" t="s">
        <v>1265</v>
      </c>
      <c r="B88" s="438" t="s">
        <v>1655</v>
      </c>
      <c r="C88" s="341" t="s">
        <v>1384</v>
      </c>
      <c r="D88" s="3" t="s">
        <v>959</v>
      </c>
      <c r="E88" s="3" t="s">
        <v>968</v>
      </c>
      <c r="F88" s="3" t="s">
        <v>1633</v>
      </c>
    </row>
    <row r="89" spans="1:6" x14ac:dyDescent="0.3">
      <c r="A89" s="3" t="s">
        <v>961</v>
      </c>
      <c r="B89" s="438" t="s">
        <v>1284</v>
      </c>
      <c r="C89" s="341" t="s">
        <v>1656</v>
      </c>
      <c r="D89" s="3" t="s">
        <v>960</v>
      </c>
      <c r="E89" s="3" t="s">
        <v>968</v>
      </c>
      <c r="F89" s="47" t="s">
        <v>1281</v>
      </c>
    </row>
    <row r="90" spans="1:6" x14ac:dyDescent="0.3">
      <c r="A90" s="3" t="s">
        <v>961</v>
      </c>
      <c r="B90" s="438" t="s">
        <v>1285</v>
      </c>
      <c r="C90" s="341" t="s">
        <v>1608</v>
      </c>
      <c r="D90" s="3" t="s">
        <v>960</v>
      </c>
      <c r="E90" s="3" t="s">
        <v>968</v>
      </c>
      <c r="F90" s="3" t="s">
        <v>602</v>
      </c>
    </row>
    <row r="91" spans="1:6" x14ac:dyDescent="0.3">
      <c r="A91" s="3" t="s">
        <v>962</v>
      </c>
      <c r="B91" s="438" t="s">
        <v>1286</v>
      </c>
      <c r="C91" s="341" t="s">
        <v>1609</v>
      </c>
      <c r="D91" s="3" t="s">
        <v>960</v>
      </c>
      <c r="E91" s="3" t="s">
        <v>968</v>
      </c>
      <c r="F91" s="3" t="s">
        <v>1068</v>
      </c>
    </row>
    <row r="92" spans="1:6" x14ac:dyDescent="0.3">
      <c r="A92" s="3" t="s">
        <v>962</v>
      </c>
      <c r="B92" s="438" t="s">
        <v>1287</v>
      </c>
      <c r="C92" s="341" t="s">
        <v>1610</v>
      </c>
      <c r="D92" s="3" t="s">
        <v>960</v>
      </c>
      <c r="E92" s="3" t="s">
        <v>968</v>
      </c>
      <c r="F92" s="3" t="s">
        <v>1069</v>
      </c>
    </row>
    <row r="93" spans="1:6" x14ac:dyDescent="0.3">
      <c r="A93" s="3" t="s">
        <v>962</v>
      </c>
      <c r="B93" s="438" t="s">
        <v>1428</v>
      </c>
      <c r="C93" s="341" t="s">
        <v>1611</v>
      </c>
      <c r="D93" s="3" t="s">
        <v>960</v>
      </c>
      <c r="E93" s="3" t="s">
        <v>968</v>
      </c>
      <c r="F93" s="3" t="s">
        <v>1068</v>
      </c>
    </row>
    <row r="94" spans="1:6" x14ac:dyDescent="0.3">
      <c r="A94" s="3" t="s">
        <v>963</v>
      </c>
      <c r="B94" s="438" t="s">
        <v>1385</v>
      </c>
      <c r="C94" s="341" t="s">
        <v>1612</v>
      </c>
      <c r="D94" s="3" t="s">
        <v>960</v>
      </c>
      <c r="E94" s="3" t="s">
        <v>968</v>
      </c>
      <c r="F94" s="3" t="s">
        <v>1068</v>
      </c>
    </row>
    <row r="95" spans="1:6" x14ac:dyDescent="0.3">
      <c r="A95" s="3" t="s">
        <v>964</v>
      </c>
      <c r="B95" s="438" t="s">
        <v>1386</v>
      </c>
      <c r="C95" s="341" t="s">
        <v>1613</v>
      </c>
      <c r="D95" s="3" t="s">
        <v>960</v>
      </c>
      <c r="E95" s="3" t="s">
        <v>968</v>
      </c>
      <c r="F95" s="3" t="s">
        <v>1068</v>
      </c>
    </row>
    <row r="96" spans="1:6" x14ac:dyDescent="0.3">
      <c r="A96" s="3" t="s">
        <v>962</v>
      </c>
      <c r="B96" s="438" t="s">
        <v>1657</v>
      </c>
      <c r="C96" s="341" t="s">
        <v>1614</v>
      </c>
      <c r="D96" s="3" t="s">
        <v>960</v>
      </c>
      <c r="E96" s="3" t="s">
        <v>968</v>
      </c>
      <c r="F96" s="3" t="s">
        <v>1068</v>
      </c>
    </row>
    <row r="97" spans="1:6" x14ac:dyDescent="0.3">
      <c r="A97" s="3" t="s">
        <v>966</v>
      </c>
      <c r="B97" s="438" t="s">
        <v>1387</v>
      </c>
      <c r="C97" s="341" t="s">
        <v>603</v>
      </c>
      <c r="D97" s="3" t="s">
        <v>965</v>
      </c>
      <c r="E97" s="3" t="s">
        <v>968</v>
      </c>
      <c r="F97" s="3" t="s">
        <v>604</v>
      </c>
    </row>
    <row r="98" spans="1:6" x14ac:dyDescent="0.3">
      <c r="A98" s="3" t="s">
        <v>605</v>
      </c>
      <c r="B98" s="438" t="s">
        <v>2293</v>
      </c>
      <c r="C98" s="341" t="s">
        <v>2294</v>
      </c>
      <c r="D98" s="3" t="s">
        <v>606</v>
      </c>
      <c r="E98" s="3" t="s">
        <v>606</v>
      </c>
      <c r="F98" s="3" t="s">
        <v>581</v>
      </c>
    </row>
    <row r="99" spans="1:6" x14ac:dyDescent="0.3">
      <c r="A99" s="3" t="s">
        <v>605</v>
      </c>
      <c r="B99" s="438" t="s">
        <v>577</v>
      </c>
      <c r="C99" s="341" t="s">
        <v>2340</v>
      </c>
      <c r="D99" s="3" t="s">
        <v>606</v>
      </c>
      <c r="E99" s="3" t="s">
        <v>606</v>
      </c>
      <c r="F99" s="3" t="s">
        <v>581</v>
      </c>
    </row>
    <row r="100" spans="1:6" x14ac:dyDescent="0.3">
      <c r="A100" s="3" t="s">
        <v>605</v>
      </c>
      <c r="B100" s="438" t="s">
        <v>2295</v>
      </c>
      <c r="C100" s="341" t="s">
        <v>607</v>
      </c>
      <c r="D100" s="3" t="s">
        <v>606</v>
      </c>
      <c r="E100" s="3" t="s">
        <v>606</v>
      </c>
      <c r="F100" s="3" t="s">
        <v>581</v>
      </c>
    </row>
    <row r="101" spans="1:6" x14ac:dyDescent="0.3">
      <c r="A101" s="3" t="s">
        <v>605</v>
      </c>
      <c r="B101" s="438" t="s">
        <v>2296</v>
      </c>
      <c r="C101" s="341" t="s">
        <v>2297</v>
      </c>
      <c r="D101" s="3" t="s">
        <v>606</v>
      </c>
      <c r="E101" s="3" t="s">
        <v>606</v>
      </c>
      <c r="F101" s="3" t="s">
        <v>581</v>
      </c>
    </row>
    <row r="102" spans="1:6" x14ac:dyDescent="0.3">
      <c r="A102" s="3" t="s">
        <v>605</v>
      </c>
      <c r="B102" s="438" t="s">
        <v>2298</v>
      </c>
      <c r="C102" s="341" t="s">
        <v>2299</v>
      </c>
      <c r="D102" s="3" t="s">
        <v>606</v>
      </c>
      <c r="E102" s="3" t="s">
        <v>606</v>
      </c>
      <c r="F102" s="3" t="s">
        <v>581</v>
      </c>
    </row>
    <row r="103" spans="1:6" x14ac:dyDescent="0.3">
      <c r="A103" s="3" t="s">
        <v>605</v>
      </c>
      <c r="B103" s="438" t="s">
        <v>2300</v>
      </c>
      <c r="C103" s="341" t="s">
        <v>2341</v>
      </c>
      <c r="D103" s="3" t="s">
        <v>606</v>
      </c>
      <c r="E103" s="3" t="s">
        <v>606</v>
      </c>
      <c r="F103" s="3" t="s">
        <v>581</v>
      </c>
    </row>
    <row r="104" spans="1:6" x14ac:dyDescent="0.3">
      <c r="A104" s="3" t="s">
        <v>605</v>
      </c>
      <c r="B104" s="438" t="s">
        <v>2301</v>
      </c>
      <c r="C104" s="341" t="s">
        <v>608</v>
      </c>
      <c r="D104" s="3" t="s">
        <v>606</v>
      </c>
      <c r="E104" s="3" t="s">
        <v>606</v>
      </c>
      <c r="F104" s="3" t="s">
        <v>581</v>
      </c>
    </row>
    <row r="105" spans="1:6" x14ac:dyDescent="0.3">
      <c r="A105" s="3" t="s">
        <v>605</v>
      </c>
      <c r="B105" s="438" t="s">
        <v>2302</v>
      </c>
      <c r="C105" s="341" t="s">
        <v>2303</v>
      </c>
      <c r="D105" s="3" t="s">
        <v>606</v>
      </c>
      <c r="E105" s="3" t="s">
        <v>606</v>
      </c>
      <c r="F105" s="3" t="s">
        <v>581</v>
      </c>
    </row>
    <row r="106" spans="1:6" x14ac:dyDescent="0.3">
      <c r="A106" s="3" t="s">
        <v>605</v>
      </c>
      <c r="B106" s="438" t="s">
        <v>2304</v>
      </c>
      <c r="C106" s="341" t="s">
        <v>2305</v>
      </c>
      <c r="D106" s="3" t="s">
        <v>606</v>
      </c>
      <c r="E106" s="3" t="s">
        <v>606</v>
      </c>
      <c r="F106" s="3" t="s">
        <v>581</v>
      </c>
    </row>
    <row r="107" spans="1:6" x14ac:dyDescent="0.3">
      <c r="A107" s="3" t="s">
        <v>605</v>
      </c>
      <c r="B107" s="438" t="s">
        <v>578</v>
      </c>
      <c r="C107" s="341" t="s">
        <v>2306</v>
      </c>
      <c r="D107" s="3" t="s">
        <v>606</v>
      </c>
      <c r="E107" s="3" t="s">
        <v>606</v>
      </c>
      <c r="F107" s="3" t="s">
        <v>581</v>
      </c>
    </row>
    <row r="108" spans="1:6" x14ac:dyDescent="0.3">
      <c r="A108" s="3" t="s">
        <v>605</v>
      </c>
      <c r="B108" s="438" t="s">
        <v>2338</v>
      </c>
      <c r="C108" s="341" t="s">
        <v>2342</v>
      </c>
      <c r="D108" s="3" t="s">
        <v>606</v>
      </c>
      <c r="E108" s="3" t="s">
        <v>606</v>
      </c>
      <c r="F108" s="3" t="s">
        <v>581</v>
      </c>
    </row>
    <row r="109" spans="1:6" x14ac:dyDescent="0.3">
      <c r="A109" s="3" t="s">
        <v>605</v>
      </c>
      <c r="B109" s="438" t="s">
        <v>2339</v>
      </c>
      <c r="C109" s="341" t="s">
        <v>2343</v>
      </c>
      <c r="D109" s="3" t="s">
        <v>606</v>
      </c>
      <c r="E109" s="3" t="s">
        <v>606</v>
      </c>
      <c r="F109" s="3" t="s">
        <v>681</v>
      </c>
    </row>
    <row r="110" spans="1:6" x14ac:dyDescent="0.3">
      <c r="A110" s="3" t="s">
        <v>605</v>
      </c>
      <c r="B110" s="438" t="s">
        <v>579</v>
      </c>
      <c r="C110" s="341" t="s">
        <v>2307</v>
      </c>
      <c r="D110" s="3" t="s">
        <v>606</v>
      </c>
      <c r="E110" s="3" t="s">
        <v>606</v>
      </c>
      <c r="F110" s="3" t="s">
        <v>681</v>
      </c>
    </row>
    <row r="111" spans="1:6" x14ac:dyDescent="0.3">
      <c r="A111" s="3" t="s">
        <v>605</v>
      </c>
      <c r="B111" s="438" t="s">
        <v>1289</v>
      </c>
      <c r="C111" s="341" t="s">
        <v>2308</v>
      </c>
      <c r="D111" s="3" t="s">
        <v>606</v>
      </c>
      <c r="E111" s="3" t="s">
        <v>606</v>
      </c>
      <c r="F111" s="3" t="s">
        <v>682</v>
      </c>
    </row>
    <row r="112" spans="1:6" x14ac:dyDescent="0.3">
      <c r="A112" s="3" t="s">
        <v>605</v>
      </c>
      <c r="B112" s="438" t="s">
        <v>609</v>
      </c>
      <c r="C112" s="341" t="s">
        <v>2344</v>
      </c>
      <c r="D112" s="3" t="s">
        <v>606</v>
      </c>
      <c r="E112" s="3" t="s">
        <v>606</v>
      </c>
      <c r="F112" s="3" t="s">
        <v>683</v>
      </c>
    </row>
    <row r="113" spans="1:6" ht="14.25" customHeight="1" x14ac:dyDescent="0.3">
      <c r="A113" s="3" t="s">
        <v>605</v>
      </c>
      <c r="B113" s="438" t="s">
        <v>610</v>
      </c>
      <c r="C113" s="341" t="s">
        <v>2345</v>
      </c>
      <c r="D113" s="3" t="s">
        <v>606</v>
      </c>
      <c r="E113" s="3" t="s">
        <v>606</v>
      </c>
      <c r="F113" s="3" t="s">
        <v>1634</v>
      </c>
    </row>
    <row r="114" spans="1:6" x14ac:dyDescent="0.3">
      <c r="A114" s="3" t="s">
        <v>605</v>
      </c>
      <c r="B114" s="438" t="s">
        <v>1290</v>
      </c>
      <c r="C114" s="341" t="s">
        <v>2346</v>
      </c>
      <c r="D114" s="3" t="s">
        <v>606</v>
      </c>
      <c r="E114" s="3" t="s">
        <v>606</v>
      </c>
      <c r="F114" s="3" t="s">
        <v>1634</v>
      </c>
    </row>
    <row r="115" spans="1:6" x14ac:dyDescent="0.3">
      <c r="A115" s="3" t="s">
        <v>611</v>
      </c>
      <c r="B115" s="438" t="s">
        <v>1291</v>
      </c>
      <c r="C115" s="341" t="s">
        <v>2309</v>
      </c>
      <c r="D115" s="3" t="s">
        <v>606</v>
      </c>
      <c r="E115" s="3" t="s">
        <v>606</v>
      </c>
      <c r="F115" s="3" t="s">
        <v>591</v>
      </c>
    </row>
    <row r="116" spans="1:6" x14ac:dyDescent="0.3">
      <c r="A116" s="3" t="s">
        <v>611</v>
      </c>
      <c r="B116" s="438" t="s">
        <v>1292</v>
      </c>
      <c r="C116" s="341" t="s">
        <v>2347</v>
      </c>
      <c r="D116" s="3" t="s">
        <v>606</v>
      </c>
      <c r="E116" s="3" t="s">
        <v>606</v>
      </c>
      <c r="F116" s="3" t="s">
        <v>596</v>
      </c>
    </row>
    <row r="117" spans="1:6" x14ac:dyDescent="0.3">
      <c r="A117" s="3" t="s">
        <v>611</v>
      </c>
      <c r="B117" s="438" t="s">
        <v>1293</v>
      </c>
      <c r="C117" s="341" t="s">
        <v>2348</v>
      </c>
      <c r="D117" s="3" t="s">
        <v>606</v>
      </c>
      <c r="E117" s="3" t="s">
        <v>606</v>
      </c>
      <c r="F117" s="3" t="s">
        <v>596</v>
      </c>
    </row>
    <row r="118" spans="1:6" x14ac:dyDescent="0.3">
      <c r="A118" s="3" t="s">
        <v>611</v>
      </c>
      <c r="B118" s="438" t="s">
        <v>1294</v>
      </c>
      <c r="C118" s="341" t="s">
        <v>2349</v>
      </c>
      <c r="D118" s="3" t="s">
        <v>606</v>
      </c>
      <c r="E118" s="3" t="s">
        <v>606</v>
      </c>
      <c r="F118" s="3" t="s">
        <v>684</v>
      </c>
    </row>
    <row r="119" spans="1:6" x14ac:dyDescent="0.3">
      <c r="A119" s="3" t="s">
        <v>611</v>
      </c>
      <c r="B119" s="438" t="s">
        <v>1295</v>
      </c>
      <c r="C119" s="341" t="s">
        <v>2350</v>
      </c>
      <c r="D119" s="3" t="s">
        <v>606</v>
      </c>
      <c r="E119" s="3" t="s">
        <v>606</v>
      </c>
      <c r="F119" s="3" t="s">
        <v>684</v>
      </c>
    </row>
    <row r="120" spans="1:6" x14ac:dyDescent="0.3">
      <c r="A120" s="3" t="s">
        <v>611</v>
      </c>
      <c r="B120" s="438" t="s">
        <v>1296</v>
      </c>
      <c r="C120" s="341" t="s">
        <v>2310</v>
      </c>
      <c r="D120" s="3" t="s">
        <v>606</v>
      </c>
      <c r="E120" s="3" t="s">
        <v>606</v>
      </c>
      <c r="F120" s="3" t="s">
        <v>596</v>
      </c>
    </row>
    <row r="121" spans="1:6" x14ac:dyDescent="0.3">
      <c r="A121" s="3" t="s">
        <v>611</v>
      </c>
      <c r="B121" s="438" t="s">
        <v>1297</v>
      </c>
      <c r="C121" s="341" t="s">
        <v>2311</v>
      </c>
      <c r="D121" s="3" t="s">
        <v>606</v>
      </c>
      <c r="E121" s="3" t="s">
        <v>606</v>
      </c>
      <c r="F121" s="3" t="s">
        <v>1102</v>
      </c>
    </row>
    <row r="122" spans="1:6" x14ac:dyDescent="0.3">
      <c r="A122" s="3" t="s">
        <v>611</v>
      </c>
      <c r="B122" s="438" t="s">
        <v>1298</v>
      </c>
      <c r="C122" s="341" t="s">
        <v>1388</v>
      </c>
      <c r="D122" s="3" t="s">
        <v>606</v>
      </c>
      <c r="E122" s="3" t="s">
        <v>606</v>
      </c>
      <c r="F122" s="3" t="s">
        <v>1102</v>
      </c>
    </row>
    <row r="123" spans="1:6" x14ac:dyDescent="0.3">
      <c r="A123" s="3" t="s">
        <v>611</v>
      </c>
      <c r="B123" s="438" t="s">
        <v>1299</v>
      </c>
      <c r="C123" s="341" t="s">
        <v>612</v>
      </c>
      <c r="D123" s="3" t="s">
        <v>606</v>
      </c>
      <c r="E123" s="3" t="s">
        <v>606</v>
      </c>
      <c r="F123" s="3" t="s">
        <v>594</v>
      </c>
    </row>
    <row r="124" spans="1:6" x14ac:dyDescent="0.3">
      <c r="A124" s="3" t="s">
        <v>611</v>
      </c>
      <c r="B124" s="438" t="s">
        <v>1300</v>
      </c>
      <c r="C124" s="341" t="s">
        <v>2312</v>
      </c>
      <c r="D124" s="3" t="s">
        <v>606</v>
      </c>
      <c r="E124" s="3" t="s">
        <v>606</v>
      </c>
      <c r="F124" s="3" t="s">
        <v>594</v>
      </c>
    </row>
    <row r="125" spans="1:6" x14ac:dyDescent="0.3">
      <c r="A125" s="3" t="s">
        <v>611</v>
      </c>
      <c r="B125" s="438" t="s">
        <v>1301</v>
      </c>
      <c r="C125" s="341" t="s">
        <v>2313</v>
      </c>
      <c r="D125" s="3" t="s">
        <v>606</v>
      </c>
      <c r="E125" s="3" t="s">
        <v>606</v>
      </c>
      <c r="F125" s="3" t="s">
        <v>1103</v>
      </c>
    </row>
    <row r="126" spans="1:6" x14ac:dyDescent="0.3">
      <c r="A126" s="3" t="s">
        <v>611</v>
      </c>
      <c r="B126" s="438" t="s">
        <v>1302</v>
      </c>
      <c r="C126" s="341" t="s">
        <v>2314</v>
      </c>
      <c r="D126" s="3" t="s">
        <v>606</v>
      </c>
      <c r="E126" s="3" t="s">
        <v>606</v>
      </c>
      <c r="F126" s="3" t="s">
        <v>1016</v>
      </c>
    </row>
    <row r="127" spans="1:6" x14ac:dyDescent="0.3">
      <c r="A127" s="3" t="s">
        <v>611</v>
      </c>
      <c r="B127" s="438" t="s">
        <v>1303</v>
      </c>
      <c r="C127" s="341" t="s">
        <v>2315</v>
      </c>
      <c r="D127" s="3" t="s">
        <v>606</v>
      </c>
      <c r="E127" s="3" t="s">
        <v>606</v>
      </c>
      <c r="F127" s="3" t="s">
        <v>1635</v>
      </c>
    </row>
    <row r="128" spans="1:6" x14ac:dyDescent="0.3">
      <c r="A128" s="3" t="s">
        <v>611</v>
      </c>
      <c r="B128" s="438" t="s">
        <v>1304</v>
      </c>
      <c r="C128" s="341" t="s">
        <v>2316</v>
      </c>
      <c r="D128" s="3" t="s">
        <v>606</v>
      </c>
      <c r="E128" s="3" t="s">
        <v>606</v>
      </c>
      <c r="F128" s="3" t="s">
        <v>1635</v>
      </c>
    </row>
    <row r="129" spans="1:6" x14ac:dyDescent="0.3">
      <c r="A129" s="3" t="s">
        <v>611</v>
      </c>
      <c r="B129" s="438" t="s">
        <v>1305</v>
      </c>
      <c r="C129" s="341" t="s">
        <v>1943</v>
      </c>
      <c r="D129" s="3" t="s">
        <v>606</v>
      </c>
      <c r="E129" s="3" t="s">
        <v>606</v>
      </c>
      <c r="F129" s="3" t="s">
        <v>1635</v>
      </c>
    </row>
    <row r="130" spans="1:6" x14ac:dyDescent="0.3">
      <c r="A130" s="3" t="s">
        <v>611</v>
      </c>
      <c r="B130" s="438" t="s">
        <v>1306</v>
      </c>
      <c r="C130" s="341" t="s">
        <v>1949</v>
      </c>
      <c r="D130" s="3" t="s">
        <v>606</v>
      </c>
      <c r="E130" s="3" t="s">
        <v>606</v>
      </c>
      <c r="F130" s="3" t="s">
        <v>1635</v>
      </c>
    </row>
    <row r="131" spans="1:6" x14ac:dyDescent="0.3">
      <c r="A131" s="3" t="s">
        <v>611</v>
      </c>
      <c r="B131" s="438" t="s">
        <v>1307</v>
      </c>
      <c r="C131" s="341" t="s">
        <v>2317</v>
      </c>
      <c r="D131" s="3" t="s">
        <v>606</v>
      </c>
      <c r="E131" s="3" t="s">
        <v>606</v>
      </c>
      <c r="F131" s="3" t="s">
        <v>1636</v>
      </c>
    </row>
    <row r="132" spans="1:6" x14ac:dyDescent="0.3">
      <c r="A132" s="3" t="s">
        <v>611</v>
      </c>
      <c r="B132" s="438" t="s">
        <v>1308</v>
      </c>
      <c r="C132" s="341" t="s">
        <v>2318</v>
      </c>
      <c r="D132" s="3" t="s">
        <v>606</v>
      </c>
      <c r="E132" s="3" t="s">
        <v>606</v>
      </c>
      <c r="F132" s="3" t="s">
        <v>1018</v>
      </c>
    </row>
    <row r="133" spans="1:6" x14ac:dyDescent="0.3">
      <c r="A133" s="3" t="s">
        <v>611</v>
      </c>
      <c r="B133" s="438" t="s">
        <v>1309</v>
      </c>
      <c r="C133" s="341" t="s">
        <v>2319</v>
      </c>
      <c r="D133" s="3" t="s">
        <v>606</v>
      </c>
      <c r="E133" s="3" t="s">
        <v>606</v>
      </c>
      <c r="F133" s="3" t="s">
        <v>1015</v>
      </c>
    </row>
    <row r="134" spans="1:6" x14ac:dyDescent="0.3">
      <c r="A134" s="3" t="s">
        <v>967</v>
      </c>
      <c r="B134" s="438" t="s">
        <v>1310</v>
      </c>
      <c r="C134" s="341" t="s">
        <v>2320</v>
      </c>
      <c r="D134" s="3" t="s">
        <v>606</v>
      </c>
      <c r="E134" s="3" t="s">
        <v>606</v>
      </c>
      <c r="F134" s="3" t="s">
        <v>1312</v>
      </c>
    </row>
    <row r="135" spans="1:6" x14ac:dyDescent="0.3">
      <c r="A135" s="3" t="s">
        <v>967</v>
      </c>
      <c r="B135" s="438" t="s">
        <v>1311</v>
      </c>
      <c r="C135" s="341" t="s">
        <v>2321</v>
      </c>
    </row>
    <row r="136" spans="1:6" x14ac:dyDescent="0.3">
      <c r="A136" s="3" t="s">
        <v>967</v>
      </c>
      <c r="B136" s="438" t="s">
        <v>1313</v>
      </c>
      <c r="C136" s="341" t="s">
        <v>2322</v>
      </c>
    </row>
    <row r="137" spans="1:6" x14ac:dyDescent="0.3">
      <c r="A137" s="3" t="s">
        <v>967</v>
      </c>
      <c r="B137" s="438" t="s">
        <v>1314</v>
      </c>
      <c r="C137" s="341" t="s">
        <v>413</v>
      </c>
    </row>
    <row r="138" spans="1:6" x14ac:dyDescent="0.3">
      <c r="A138" s="3" t="s">
        <v>967</v>
      </c>
      <c r="B138" s="438" t="s">
        <v>1104</v>
      </c>
      <c r="C138" s="341" t="s">
        <v>1904</v>
      </c>
    </row>
    <row r="139" spans="1:6" x14ac:dyDescent="0.3">
      <c r="A139" s="3" t="s">
        <v>1106</v>
      </c>
      <c r="B139" s="438" t="s">
        <v>1105</v>
      </c>
      <c r="C139" s="341" t="s">
        <v>2323</v>
      </c>
    </row>
    <row r="140" spans="1:6" x14ac:dyDescent="0.3">
      <c r="A140" s="3" t="s">
        <v>1106</v>
      </c>
      <c r="B140" s="438" t="s">
        <v>1315</v>
      </c>
      <c r="C140" s="341" t="s">
        <v>2324</v>
      </c>
    </row>
    <row r="141" spans="1:6" x14ac:dyDescent="0.3">
      <c r="A141" s="3" t="s">
        <v>1106</v>
      </c>
      <c r="B141" s="438" t="s">
        <v>2325</v>
      </c>
      <c r="C141" s="341" t="s">
        <v>2326</v>
      </c>
    </row>
    <row r="142" spans="1:6" x14ac:dyDescent="0.3">
      <c r="A142" s="3" t="s">
        <v>1106</v>
      </c>
      <c r="B142" s="438" t="s">
        <v>2327</v>
      </c>
      <c r="C142" s="62" t="s">
        <v>2328</v>
      </c>
      <c r="D142" s="3" t="s">
        <v>606</v>
      </c>
      <c r="E142" s="3" t="s">
        <v>606</v>
      </c>
      <c r="F142" s="3" t="s">
        <v>1312</v>
      </c>
    </row>
    <row r="143" spans="1:6" x14ac:dyDescent="0.3">
      <c r="A143" s="3" t="s">
        <v>1106</v>
      </c>
      <c r="B143" s="438" t="s">
        <v>2329</v>
      </c>
      <c r="C143" s="62" t="s">
        <v>2330</v>
      </c>
      <c r="D143" s="3" t="s">
        <v>606</v>
      </c>
      <c r="E143" s="3" t="s">
        <v>606</v>
      </c>
      <c r="F143" s="3" t="s">
        <v>1312</v>
      </c>
    </row>
    <row r="144" spans="1:6" x14ac:dyDescent="0.3">
      <c r="A144" s="3" t="s">
        <v>1106</v>
      </c>
      <c r="B144" s="438" t="s">
        <v>2331</v>
      </c>
      <c r="C144" s="3" t="s">
        <v>2332</v>
      </c>
      <c r="D144" s="3" t="s">
        <v>606</v>
      </c>
      <c r="E144" s="3" t="s">
        <v>606</v>
      </c>
      <c r="F144" s="3" t="s">
        <v>1312</v>
      </c>
    </row>
    <row r="145" spans="1:6" x14ac:dyDescent="0.3">
      <c r="A145" s="3" t="s">
        <v>1106</v>
      </c>
      <c r="B145" s="438" t="s">
        <v>2333</v>
      </c>
      <c r="C145" s="3" t="s">
        <v>2334</v>
      </c>
      <c r="D145" s="3" t="s">
        <v>606</v>
      </c>
      <c r="E145" s="3" t="s">
        <v>606</v>
      </c>
      <c r="F145" s="3" t="s">
        <v>1312</v>
      </c>
    </row>
    <row r="146" spans="1:6" x14ac:dyDescent="0.3">
      <c r="A146" s="3" t="s">
        <v>1106</v>
      </c>
      <c r="B146" s="438" t="s">
        <v>2335</v>
      </c>
      <c r="C146" s="3" t="s">
        <v>2336</v>
      </c>
      <c r="D146" s="3" t="s">
        <v>606</v>
      </c>
      <c r="E146" s="3" t="s">
        <v>606</v>
      </c>
      <c r="F146" s="3" t="s">
        <v>685</v>
      </c>
    </row>
    <row r="147" spans="1:6" x14ac:dyDescent="0.3">
      <c r="A147" s="3" t="s">
        <v>1106</v>
      </c>
      <c r="B147" s="438" t="s">
        <v>2337</v>
      </c>
      <c r="C147" s="3" t="s">
        <v>613</v>
      </c>
      <c r="D147" s="3" t="s">
        <v>606</v>
      </c>
      <c r="E147" s="3" t="s">
        <v>606</v>
      </c>
      <c r="F147" s="3" t="s">
        <v>686</v>
      </c>
    </row>
    <row r="149" spans="1:6" x14ac:dyDescent="0.3">
      <c r="C149" s="341"/>
    </row>
    <row r="151" spans="1:6" x14ac:dyDescent="0.3">
      <c r="A151" s="325" t="s">
        <v>615</v>
      </c>
    </row>
    <row r="152" spans="1:6" x14ac:dyDescent="0.3">
      <c r="A152" s="44" t="s">
        <v>1987</v>
      </c>
    </row>
    <row r="153" spans="1:6" x14ac:dyDescent="0.3">
      <c r="A153" s="5" t="s">
        <v>1213</v>
      </c>
    </row>
    <row r="154" spans="1:6" x14ac:dyDescent="0.3">
      <c r="A154" s="5" t="s">
        <v>616</v>
      </c>
    </row>
    <row r="155" spans="1:6" x14ac:dyDescent="0.3">
      <c r="A155" s="5" t="s">
        <v>1214</v>
      </c>
    </row>
    <row r="156" spans="1:6" x14ac:dyDescent="0.3">
      <c r="A156" s="5" t="s">
        <v>617</v>
      </c>
    </row>
    <row r="157" spans="1:6" x14ac:dyDescent="0.3">
      <c r="A157" s="5" t="s">
        <v>618</v>
      </c>
    </row>
    <row r="158" spans="1:6" x14ac:dyDescent="0.3">
      <c r="A158" s="5" t="s">
        <v>619</v>
      </c>
    </row>
    <row r="159" spans="1:6" x14ac:dyDescent="0.3">
      <c r="A159" s="5" t="s">
        <v>620</v>
      </c>
    </row>
    <row r="160" spans="1:6" x14ac:dyDescent="0.3">
      <c r="A160" s="5" t="s">
        <v>621</v>
      </c>
    </row>
    <row r="161" spans="1:1" x14ac:dyDescent="0.3">
      <c r="A161" s="5" t="s">
        <v>1031</v>
      </c>
    </row>
    <row r="162" spans="1:1" x14ac:dyDescent="0.3">
      <c r="A162" s="5" t="s">
        <v>622</v>
      </c>
    </row>
    <row r="163" spans="1:1" x14ac:dyDescent="0.3">
      <c r="A163" s="5" t="s">
        <v>623</v>
      </c>
    </row>
    <row r="164" spans="1:1" x14ac:dyDescent="0.3">
      <c r="A164" s="5" t="s">
        <v>624</v>
      </c>
    </row>
    <row r="165" spans="1:1" x14ac:dyDescent="0.3">
      <c r="A165" s="5" t="s">
        <v>625</v>
      </c>
    </row>
    <row r="166" spans="1:1" x14ac:dyDescent="0.3">
      <c r="A166" s="5" t="s">
        <v>1215</v>
      </c>
    </row>
    <row r="167" spans="1:1" x14ac:dyDescent="0.3">
      <c r="A167" s="5" t="s">
        <v>626</v>
      </c>
    </row>
    <row r="168" spans="1:1" x14ac:dyDescent="0.3">
      <c r="A168" s="5" t="s">
        <v>627</v>
      </c>
    </row>
    <row r="169" spans="1:1" x14ac:dyDescent="0.3">
      <c r="A169" s="5" t="s">
        <v>628</v>
      </c>
    </row>
    <row r="170" spans="1:1" x14ac:dyDescent="0.3">
      <c r="A170" s="5" t="s">
        <v>629</v>
      </c>
    </row>
    <row r="171" spans="1:1" x14ac:dyDescent="0.3">
      <c r="A171" s="5" t="s">
        <v>1216</v>
      </c>
    </row>
    <row r="172" spans="1:1" x14ac:dyDescent="0.3">
      <c r="A172" s="5" t="s">
        <v>630</v>
      </c>
    </row>
    <row r="173" spans="1:1" x14ac:dyDescent="0.3">
      <c r="A173" s="5" t="s">
        <v>631</v>
      </c>
    </row>
    <row r="174" spans="1:1" x14ac:dyDescent="0.3">
      <c r="A174" s="5" t="s">
        <v>632</v>
      </c>
    </row>
    <row r="175" spans="1:1" x14ac:dyDescent="0.3">
      <c r="A175" s="5" t="s">
        <v>1032</v>
      </c>
    </row>
    <row r="176" spans="1:1" x14ac:dyDescent="0.3">
      <c r="A176" s="5" t="s">
        <v>633</v>
      </c>
    </row>
    <row r="177" spans="1:1" x14ac:dyDescent="0.3">
      <c r="A177" s="5" t="s">
        <v>634</v>
      </c>
    </row>
    <row r="178" spans="1:1" x14ac:dyDescent="0.3">
      <c r="A178" s="5" t="s">
        <v>635</v>
      </c>
    </row>
    <row r="179" spans="1:1" x14ac:dyDescent="0.3">
      <c r="A179" s="5" t="s">
        <v>636</v>
      </c>
    </row>
    <row r="180" spans="1:1" x14ac:dyDescent="0.3">
      <c r="A180" s="5" t="s">
        <v>637</v>
      </c>
    </row>
    <row r="181" spans="1:1" x14ac:dyDescent="0.3">
      <c r="A181" s="5" t="s">
        <v>1217</v>
      </c>
    </row>
    <row r="182" spans="1:1" x14ac:dyDescent="0.3">
      <c r="A182" s="5" t="s">
        <v>1218</v>
      </c>
    </row>
    <row r="183" spans="1:1" x14ac:dyDescent="0.3">
      <c r="A183" s="5" t="s">
        <v>1219</v>
      </c>
    </row>
    <row r="184" spans="1:1" x14ac:dyDescent="0.3">
      <c r="A184" s="5" t="s">
        <v>638</v>
      </c>
    </row>
    <row r="185" spans="1:1" x14ac:dyDescent="0.3">
      <c r="A185" s="5" t="s">
        <v>1220</v>
      </c>
    </row>
    <row r="186" spans="1:1" x14ac:dyDescent="0.3">
      <c r="A186" s="5" t="s">
        <v>1221</v>
      </c>
    </row>
    <row r="187" spans="1:1" x14ac:dyDescent="0.3">
      <c r="A187" s="5" t="s">
        <v>639</v>
      </c>
    </row>
    <row r="188" spans="1:1" x14ac:dyDescent="0.3">
      <c r="A188" s="5" t="s">
        <v>1222</v>
      </c>
    </row>
    <row r="189" spans="1:1" x14ac:dyDescent="0.3">
      <c r="A189" s="5" t="s">
        <v>1223</v>
      </c>
    </row>
    <row r="190" spans="1:1" x14ac:dyDescent="0.3">
      <c r="A190" s="5" t="s">
        <v>640</v>
      </c>
    </row>
    <row r="191" spans="1:1" x14ac:dyDescent="0.3">
      <c r="A191" s="5" t="s">
        <v>641</v>
      </c>
    </row>
    <row r="192" spans="1:1" x14ac:dyDescent="0.3">
      <c r="A192" s="5" t="s">
        <v>642</v>
      </c>
    </row>
    <row r="193" spans="1:1" x14ac:dyDescent="0.3">
      <c r="A193" s="5" t="s">
        <v>643</v>
      </c>
    </row>
    <row r="194" spans="1:1" x14ac:dyDescent="0.3">
      <c r="A194" s="5" t="s">
        <v>644</v>
      </c>
    </row>
    <row r="195" spans="1:1" x14ac:dyDescent="0.3">
      <c r="A195" s="5" t="s">
        <v>1224</v>
      </c>
    </row>
    <row r="196" spans="1:1" x14ac:dyDescent="0.3">
      <c r="A196" s="5" t="s">
        <v>645</v>
      </c>
    </row>
    <row r="197" spans="1:1" x14ac:dyDescent="0.3">
      <c r="A197" s="5" t="s">
        <v>1225</v>
      </c>
    </row>
    <row r="198" spans="1:1" x14ac:dyDescent="0.3">
      <c r="A198" s="5" t="s">
        <v>646</v>
      </c>
    </row>
    <row r="199" spans="1:1" x14ac:dyDescent="0.3">
      <c r="A199" s="5" t="s">
        <v>647</v>
      </c>
    </row>
    <row r="200" spans="1:1" x14ac:dyDescent="0.3">
      <c r="A200" s="5" t="s">
        <v>1033</v>
      </c>
    </row>
    <row r="201" spans="1:1" x14ac:dyDescent="0.3">
      <c r="A201" s="5" t="s">
        <v>648</v>
      </c>
    </row>
    <row r="202" spans="1:1" x14ac:dyDescent="0.3">
      <c r="A202" s="5" t="s">
        <v>649</v>
      </c>
    </row>
    <row r="203" spans="1:1" x14ac:dyDescent="0.3">
      <c r="A203" s="5" t="s">
        <v>650</v>
      </c>
    </row>
    <row r="204" spans="1:1" x14ac:dyDescent="0.3">
      <c r="A204" s="5" t="s">
        <v>651</v>
      </c>
    </row>
    <row r="205" spans="1:1" x14ac:dyDescent="0.3">
      <c r="A205" s="5" t="s">
        <v>652</v>
      </c>
    </row>
    <row r="206" spans="1:1" x14ac:dyDescent="0.3">
      <c r="A206" s="5" t="s">
        <v>653</v>
      </c>
    </row>
    <row r="207" spans="1:1" x14ac:dyDescent="0.3">
      <c r="A207" s="5" t="s">
        <v>654</v>
      </c>
    </row>
    <row r="208" spans="1:1" x14ac:dyDescent="0.3">
      <c r="A208" s="5" t="s">
        <v>1034</v>
      </c>
    </row>
    <row r="209" spans="1:1" x14ac:dyDescent="0.3">
      <c r="A209" s="5" t="s">
        <v>1035</v>
      </c>
    </row>
    <row r="210" spans="1:1" x14ac:dyDescent="0.3">
      <c r="A210" s="5" t="s">
        <v>655</v>
      </c>
    </row>
    <row r="211" spans="1:1" x14ac:dyDescent="0.3">
      <c r="A211" s="5" t="s">
        <v>656</v>
      </c>
    </row>
    <row r="212" spans="1:1" x14ac:dyDescent="0.3">
      <c r="A212" s="5" t="s">
        <v>657</v>
      </c>
    </row>
    <row r="213" spans="1:1" x14ac:dyDescent="0.3">
      <c r="A213" s="5" t="s">
        <v>1036</v>
      </c>
    </row>
    <row r="214" spans="1:1" x14ac:dyDescent="0.3">
      <c r="A214" s="5" t="s">
        <v>658</v>
      </c>
    </row>
    <row r="215" spans="1:1" x14ac:dyDescent="0.3">
      <c r="A215" s="5" t="s">
        <v>659</v>
      </c>
    </row>
    <row r="216" spans="1:1" x14ac:dyDescent="0.3">
      <c r="A216" s="5" t="s">
        <v>660</v>
      </c>
    </row>
    <row r="217" spans="1:1" x14ac:dyDescent="0.3">
      <c r="A217" s="5" t="s">
        <v>1226</v>
      </c>
    </row>
    <row r="218" spans="1:1" x14ac:dyDescent="0.3">
      <c r="A218" s="5" t="s">
        <v>1227</v>
      </c>
    </row>
    <row r="219" spans="1:1" x14ac:dyDescent="0.3">
      <c r="A219" s="5" t="s">
        <v>661</v>
      </c>
    </row>
    <row r="220" spans="1:1" x14ac:dyDescent="0.3">
      <c r="A220" s="5" t="s">
        <v>1228</v>
      </c>
    </row>
    <row r="221" spans="1:1" x14ac:dyDescent="0.3">
      <c r="A221" s="5" t="s">
        <v>1229</v>
      </c>
    </row>
    <row r="222" spans="1:1" x14ac:dyDescent="0.3">
      <c r="A222" s="5" t="s">
        <v>1230</v>
      </c>
    </row>
    <row r="223" spans="1:1" x14ac:dyDescent="0.3">
      <c r="A223" s="5" t="s">
        <v>662</v>
      </c>
    </row>
    <row r="224" spans="1:1" x14ac:dyDescent="0.3">
      <c r="A224" s="5" t="s">
        <v>663</v>
      </c>
    </row>
    <row r="225" spans="1:1" x14ac:dyDescent="0.3">
      <c r="A225" s="5" t="s">
        <v>1037</v>
      </c>
    </row>
    <row r="226" spans="1:1" x14ac:dyDescent="0.3">
      <c r="A226" s="5" t="s">
        <v>664</v>
      </c>
    </row>
    <row r="227" spans="1:1" x14ac:dyDescent="0.3">
      <c r="A227" s="5" t="s">
        <v>665</v>
      </c>
    </row>
    <row r="228" spans="1:1" x14ac:dyDescent="0.3">
      <c r="A228" s="5" t="s">
        <v>666</v>
      </c>
    </row>
    <row r="229" spans="1:1" x14ac:dyDescent="0.3">
      <c r="A229" s="5" t="s">
        <v>667</v>
      </c>
    </row>
    <row r="230" spans="1:1" x14ac:dyDescent="0.3">
      <c r="A230" s="5" t="s">
        <v>668</v>
      </c>
    </row>
    <row r="231" spans="1:1" x14ac:dyDescent="0.3">
      <c r="A231" s="5" t="s">
        <v>669</v>
      </c>
    </row>
    <row r="232" spans="1:1" x14ac:dyDescent="0.3">
      <c r="A232" s="5" t="s">
        <v>670</v>
      </c>
    </row>
    <row r="233" spans="1:1" x14ac:dyDescent="0.3">
      <c r="A233" s="5" t="s">
        <v>671</v>
      </c>
    </row>
    <row r="234" spans="1:1" x14ac:dyDescent="0.3">
      <c r="A234" s="5" t="s">
        <v>1231</v>
      </c>
    </row>
    <row r="235" spans="1:1" x14ac:dyDescent="0.3">
      <c r="A235" s="5" t="s">
        <v>1232</v>
      </c>
    </row>
    <row r="236" spans="1:1" x14ac:dyDescent="0.3">
      <c r="A236" s="5" t="s">
        <v>672</v>
      </c>
    </row>
    <row r="237" spans="1:1" x14ac:dyDescent="0.3">
      <c r="A237" s="5" t="s">
        <v>673</v>
      </c>
    </row>
    <row r="238" spans="1:1" x14ac:dyDescent="0.3">
      <c r="A238" s="5" t="s">
        <v>674</v>
      </c>
    </row>
    <row r="239" spans="1:1" x14ac:dyDescent="0.3">
      <c r="A239" s="5" t="s">
        <v>1233</v>
      </c>
    </row>
    <row r="240" spans="1:1" x14ac:dyDescent="0.3">
      <c r="A240" s="5" t="s">
        <v>675</v>
      </c>
    </row>
    <row r="241" spans="1:1" x14ac:dyDescent="0.3">
      <c r="A241" s="5" t="s">
        <v>676</v>
      </c>
    </row>
    <row r="242" spans="1:1" x14ac:dyDescent="0.3">
      <c r="A242" s="5" t="s">
        <v>677</v>
      </c>
    </row>
    <row r="243" spans="1:1" x14ac:dyDescent="0.3">
      <c r="A243" s="5" t="s">
        <v>678</v>
      </c>
    </row>
    <row r="244" spans="1:1" x14ac:dyDescent="0.3">
      <c r="A244" s="5" t="s">
        <v>1038</v>
      </c>
    </row>
    <row r="245" spans="1:1" x14ac:dyDescent="0.3">
      <c r="A245" s="5" t="s">
        <v>1234</v>
      </c>
    </row>
  </sheetData>
  <hyperlinks>
    <hyperlink ref="C4:C10" location="'K3.1 Sociálne poistenie'!A1" display="Počet prípadov a priemerná výška nemocenských dávok v roku 2018"/>
    <hyperlink ref="C21:C29" location="'K3.3 Štátna sociálna podpora'!A1" display="Prídavok na dieťa"/>
    <hyperlink ref="C28:C46" location="'K3.4 Sociálna pomoc'!A1" display="Sumy pomoci v hmotnej núdzi a osobitného príspevku platné v roku 2018"/>
    <hyperlink ref="C45:C54" location="'K3.4.4 Sociálpráv.ochrana detí'!A1" display="Počet detí, pre ktoré sa vykonávala v rokoch 2017 a 2018 sociálna kuratela"/>
    <hyperlink ref="C89:C90" location="'K3.4.9 ESSPROS príjmy'!A1" display="Štruktúra príjmov na sociálnu ochranu v EU28 v roku 2016"/>
    <hyperlink ref="C91:C96" location="'K3.4.9 ESSPROS výdavky'!A1" display="Hrubé výdavky na sociálnu ochranu v PPS na obyvateľa a v % HDP, 2016"/>
    <hyperlink ref="C94" location="'K3.4.9 ESSPROS testované dávky'!A1" display="Testované dávky sociálnej ochrany (% zo všetkých sociálnych dávok), 2016*"/>
    <hyperlink ref="C95" location="'K3.4.9 ESSPROS dôchodky'!A1" display="Výdavky na dôchodky, 2016"/>
    <hyperlink ref="C97" location="'K3.5 ESF a EFRO'!A1" display="Podiel prioritných osí na celkovej alokácii OP ĽZ"/>
    <hyperlink ref="C11:C20" location="'K3.2 Dôchodkové sporenie'!A1" display="Rozdelenie majetku v dôchodkových fondoch k 31.12.2018 (v mil. eur)"/>
    <hyperlink ref="C41:C42" location="'K3.4 Sociálna pomoc'!A1" display="Regionálne rozdelenie detí, na ktoré sa poskytla dotácia na stravu 2019 (priemer)"/>
    <hyperlink ref="C57" location="'K3.4.6 ŤZP a kompenzácie'!A1" display="Počet platných preukazov"/>
    <hyperlink ref="C6" location="'K3.1 Sociálne poistenie'!A1" display="Počet prípadov a priemerná výška nemocenských dávok v roku 2018"/>
    <hyperlink ref="C7" location="'K3.1 Sociálne poistenie'!A1" display="Počet prípadov a priemerná výška nemocenských dávok v roku 2018"/>
    <hyperlink ref="C43" location="'K3.4 Sociálna pomoc'!A1" display="Regionálne rozdelenie detí, na ktoré sa poskytla dotácia na stravu 2019 (priemer)"/>
    <hyperlink ref="C44" location="'K3.4 Sociálna pomoc'!A1" display="Regionálne rozdelenie detí, na ktoré sa poskytla dotácia na stravu 2019 (priemer)"/>
    <hyperlink ref="C63:C85" location="'K3.4.7 a 8 Soc.služby a dotácie'!A1" display="Poskytovatelia sociálnych služieb"/>
    <hyperlink ref="C86" location="'K3.4.7 a 8 Soc.služby a dotácie'!A1" display="Poskytovatelia sociálnych služieb"/>
    <hyperlink ref="C30" location="'K3.4 Sociálna pomoc'!A1" display="Sumy pomoci v hmotnej núdzi a osobitného príspevku platné v roku 2018"/>
    <hyperlink ref="C87" location="'K3.4.7 a 8 Soc.služby a dotácie'!A1" display="Poskytovatelia sociálnych služieb"/>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AH62"/>
  <sheetViews>
    <sheetView zoomScale="80" zoomScaleNormal="80" workbookViewId="0">
      <selection sqref="A1:A1048576"/>
    </sheetView>
  </sheetViews>
  <sheetFormatPr defaultRowHeight="16.5" x14ac:dyDescent="0.3"/>
  <cols>
    <col min="1" max="1" width="10.140625" style="751" customWidth="1"/>
    <col min="2" max="5" width="9.140625" style="751"/>
    <col min="6" max="12" width="9.140625" style="1"/>
    <col min="13" max="13" width="23.7109375" style="1" customWidth="1"/>
    <col min="14" max="14" width="16" style="1" customWidth="1"/>
    <col min="15" max="15" width="22.28515625" style="1" customWidth="1"/>
    <col min="16" max="16" width="13.42578125" style="1" bestFit="1" customWidth="1"/>
    <col min="17" max="17" width="10.42578125" style="1" customWidth="1"/>
    <col min="18" max="18" width="10" style="1" bestFit="1" customWidth="1"/>
    <col min="19" max="19" width="2.7109375" style="1" customWidth="1"/>
    <col min="20" max="20" width="16.5703125" style="1" customWidth="1"/>
    <col min="21" max="21" width="10" style="1" customWidth="1"/>
    <col min="22" max="22" width="9.140625" style="1"/>
    <col min="23" max="23" width="3.140625" style="1" customWidth="1"/>
    <col min="24" max="24" width="9.140625" style="1"/>
    <col min="25" max="25" width="3.140625" style="1" customWidth="1"/>
    <col min="26" max="27" width="9.140625" style="1"/>
    <col min="28" max="28" width="17.28515625" style="1" customWidth="1"/>
    <col min="29" max="29" width="17.85546875" style="1" customWidth="1"/>
    <col min="30" max="30" width="9.5703125" style="1" bestFit="1" customWidth="1"/>
    <col min="31" max="31" width="9.28515625" style="1" bestFit="1" customWidth="1"/>
    <col min="32" max="32" width="9.7109375" style="1" customWidth="1"/>
    <col min="33" max="33" width="10.42578125" style="1" bestFit="1" customWidth="1"/>
    <col min="34" max="34" width="5.42578125" style="1" bestFit="1" customWidth="1"/>
    <col min="35" max="16384" width="9.140625" style="1"/>
  </cols>
  <sheetData>
    <row r="2" spans="1:34" x14ac:dyDescent="0.3">
      <c r="B2" s="750" t="s">
        <v>2217</v>
      </c>
    </row>
    <row r="3" spans="1:34" ht="48.75" customHeight="1" x14ac:dyDescent="0.3">
      <c r="M3" s="140" t="s">
        <v>974</v>
      </c>
      <c r="N3" s="140" t="s">
        <v>245</v>
      </c>
      <c r="O3" s="140" t="s">
        <v>246</v>
      </c>
      <c r="P3" s="140" t="s">
        <v>247</v>
      </c>
      <c r="Q3" s="140" t="s">
        <v>237</v>
      </c>
      <c r="R3" s="125"/>
      <c r="X3" s="3"/>
    </row>
    <row r="4" spans="1:34" ht="16.5" customHeight="1" x14ac:dyDescent="0.3">
      <c r="M4" s="126" t="s">
        <v>1562</v>
      </c>
      <c r="N4" s="141">
        <v>33.799999999999997</v>
      </c>
      <c r="O4" s="141">
        <v>20.6</v>
      </c>
      <c r="P4" s="141">
        <v>42.6</v>
      </c>
      <c r="Q4" s="141">
        <v>3.1</v>
      </c>
      <c r="R4" s="127"/>
      <c r="T4" s="127"/>
      <c r="AA4" s="128"/>
      <c r="AC4" s="128"/>
      <c r="AD4" s="128"/>
      <c r="AE4" s="128"/>
      <c r="AF4" s="128"/>
      <c r="AG4" s="128"/>
      <c r="AH4" s="128"/>
    </row>
    <row r="5" spans="1:34" x14ac:dyDescent="0.3">
      <c r="A5" s="285"/>
      <c r="M5" s="129" t="s">
        <v>248</v>
      </c>
      <c r="N5" s="142">
        <v>35.6</v>
      </c>
      <c r="O5" s="142">
        <v>18.399999999999999</v>
      </c>
      <c r="P5" s="142">
        <v>44</v>
      </c>
      <c r="Q5" s="142">
        <v>2.1</v>
      </c>
      <c r="R5" s="127"/>
      <c r="T5" s="127"/>
    </row>
    <row r="6" spans="1:34" x14ac:dyDescent="0.3">
      <c r="M6" s="130" t="s">
        <v>249</v>
      </c>
      <c r="N6" s="143">
        <v>34.200000000000003</v>
      </c>
      <c r="O6" s="142">
        <v>21.4</v>
      </c>
      <c r="P6" s="142">
        <v>42.9</v>
      </c>
      <c r="Q6" s="142">
        <v>1.5</v>
      </c>
      <c r="R6" s="127"/>
      <c r="T6" s="127"/>
    </row>
    <row r="7" spans="1:34" x14ac:dyDescent="0.3">
      <c r="M7" s="131" t="s">
        <v>250</v>
      </c>
      <c r="N7" s="144">
        <v>50.7</v>
      </c>
      <c r="O7" s="145">
        <v>21.2</v>
      </c>
      <c r="P7" s="142">
        <v>26.3</v>
      </c>
      <c r="Q7" s="145">
        <v>1.8</v>
      </c>
      <c r="R7" s="127"/>
      <c r="T7" s="127"/>
    </row>
    <row r="8" spans="1:34" x14ac:dyDescent="0.3">
      <c r="M8" s="131" t="s">
        <v>251</v>
      </c>
      <c r="N8" s="144">
        <v>11.7</v>
      </c>
      <c r="O8" s="145">
        <v>8.6999999999999993</v>
      </c>
      <c r="P8" s="146">
        <v>78</v>
      </c>
      <c r="Q8" s="145">
        <v>1.6</v>
      </c>
      <c r="R8" s="127"/>
      <c r="T8" s="127"/>
    </row>
    <row r="9" spans="1:34" x14ac:dyDescent="0.3">
      <c r="M9" s="131" t="s">
        <v>252</v>
      </c>
      <c r="N9" s="144">
        <v>34.6</v>
      </c>
      <c r="O9" s="145">
        <v>29.6</v>
      </c>
      <c r="P9" s="142">
        <v>34.299999999999997</v>
      </c>
      <c r="Q9" s="145">
        <v>1.5</v>
      </c>
      <c r="R9" s="127"/>
      <c r="T9" s="127"/>
    </row>
    <row r="10" spans="1:34" x14ac:dyDescent="0.3">
      <c r="M10" s="131" t="s">
        <v>253</v>
      </c>
      <c r="N10" s="147">
        <v>70</v>
      </c>
      <c r="O10" s="145">
        <v>2.2000000000000002</v>
      </c>
      <c r="P10" s="142">
        <v>27.6</v>
      </c>
      <c r="Q10" s="145">
        <v>0.2</v>
      </c>
      <c r="R10" s="127"/>
      <c r="T10" s="127"/>
    </row>
    <row r="11" spans="1:34" x14ac:dyDescent="0.3">
      <c r="M11" s="131" t="s">
        <v>254</v>
      </c>
      <c r="N11" s="144">
        <v>24.2</v>
      </c>
      <c r="O11" s="145">
        <v>12.1</v>
      </c>
      <c r="P11" s="142">
        <v>62.4</v>
      </c>
      <c r="Q11" s="145">
        <v>1.3</v>
      </c>
      <c r="R11" s="127"/>
      <c r="T11" s="127"/>
    </row>
    <row r="12" spans="1:34" x14ac:dyDescent="0.3">
      <c r="M12" s="132" t="s">
        <v>255</v>
      </c>
      <c r="N12" s="148">
        <v>23.5</v>
      </c>
      <c r="O12" s="142">
        <v>22.1</v>
      </c>
      <c r="P12" s="142">
        <v>49</v>
      </c>
      <c r="Q12" s="145">
        <v>5.4</v>
      </c>
      <c r="R12" s="127"/>
      <c r="T12" s="127"/>
    </row>
    <row r="13" spans="1:34" x14ac:dyDescent="0.3">
      <c r="M13" s="133" t="s">
        <v>256</v>
      </c>
      <c r="N13" s="142">
        <v>41.1</v>
      </c>
      <c r="O13" s="142">
        <v>11</v>
      </c>
      <c r="P13" s="142">
        <v>46.4</v>
      </c>
      <c r="Q13" s="145">
        <v>1.4</v>
      </c>
      <c r="R13" s="127"/>
      <c r="T13" s="127"/>
    </row>
    <row r="14" spans="1:34" x14ac:dyDescent="0.3">
      <c r="M14" s="133" t="s">
        <v>257</v>
      </c>
      <c r="N14" s="142">
        <v>36.5</v>
      </c>
      <c r="O14" s="142">
        <v>15.9</v>
      </c>
      <c r="P14" s="142">
        <v>45</v>
      </c>
      <c r="Q14" s="145">
        <v>2.7</v>
      </c>
      <c r="R14" s="127"/>
      <c r="T14" s="127"/>
    </row>
    <row r="15" spans="1:34" x14ac:dyDescent="0.3">
      <c r="M15" s="133" t="s">
        <v>258</v>
      </c>
      <c r="N15" s="142">
        <v>25.8</v>
      </c>
      <c r="O15" s="142">
        <v>29.7</v>
      </c>
      <c r="P15" s="142">
        <v>40.200000000000003</v>
      </c>
      <c r="Q15" s="145">
        <v>4.3</v>
      </c>
      <c r="R15" s="127"/>
      <c r="T15" s="127"/>
    </row>
    <row r="16" spans="1:34" x14ac:dyDescent="0.3">
      <c r="M16" s="133" t="s">
        <v>259</v>
      </c>
      <c r="N16" s="142">
        <v>31.8</v>
      </c>
      <c r="O16" s="142">
        <v>13.7</v>
      </c>
      <c r="P16" s="142">
        <v>53</v>
      </c>
      <c r="Q16" s="145">
        <v>1.6</v>
      </c>
      <c r="R16" s="127"/>
      <c r="T16" s="127"/>
    </row>
    <row r="17" spans="2:20" x14ac:dyDescent="0.3">
      <c r="M17" s="133" t="s">
        <v>260</v>
      </c>
      <c r="N17" s="142">
        <v>29.1</v>
      </c>
      <c r="O17" s="142">
        <v>25.2</v>
      </c>
      <c r="P17" s="142">
        <v>41.6</v>
      </c>
      <c r="Q17" s="145">
        <v>4.0999999999999996</v>
      </c>
      <c r="R17" s="127"/>
      <c r="T17" s="127"/>
    </row>
    <row r="18" spans="2:20" x14ac:dyDescent="0.3">
      <c r="M18" s="133" t="s">
        <v>261</v>
      </c>
      <c r="N18" s="142">
        <v>39.299999999999997</v>
      </c>
      <c r="O18" s="142">
        <v>16.3</v>
      </c>
      <c r="P18" s="142">
        <v>44.1</v>
      </c>
      <c r="Q18" s="145">
        <v>0.3</v>
      </c>
      <c r="R18" s="127"/>
      <c r="T18" s="127"/>
    </row>
    <row r="19" spans="2:20" x14ac:dyDescent="0.3">
      <c r="B19" s="752" t="s">
        <v>2216</v>
      </c>
      <c r="M19" s="133" t="s">
        <v>262</v>
      </c>
      <c r="N19" s="142">
        <v>14.2</v>
      </c>
      <c r="O19" s="142">
        <v>36.799999999999997</v>
      </c>
      <c r="P19" s="142">
        <v>47.5</v>
      </c>
      <c r="Q19" s="145">
        <v>1.4</v>
      </c>
      <c r="R19" s="127"/>
      <c r="T19" s="127"/>
    </row>
    <row r="20" spans="2:20" x14ac:dyDescent="0.3">
      <c r="B20" s="752"/>
      <c r="M20" s="133" t="s">
        <v>263</v>
      </c>
      <c r="N20" s="142">
        <v>24.9</v>
      </c>
      <c r="O20" s="142">
        <v>23.6</v>
      </c>
      <c r="P20" s="142">
        <v>48.6</v>
      </c>
      <c r="Q20" s="145">
        <v>2.9</v>
      </c>
      <c r="R20" s="127"/>
      <c r="T20" s="127"/>
    </row>
    <row r="21" spans="2:20" x14ac:dyDescent="0.3">
      <c r="M21" s="133" t="s">
        <v>264</v>
      </c>
      <c r="N21" s="142">
        <v>32.299999999999997</v>
      </c>
      <c r="O21" s="142">
        <v>32.5</v>
      </c>
      <c r="P21" s="142">
        <v>34.700000000000003</v>
      </c>
      <c r="Q21" s="145">
        <v>0.4</v>
      </c>
      <c r="R21" s="127"/>
      <c r="T21" s="127"/>
    </row>
    <row r="22" spans="2:20" x14ac:dyDescent="0.3">
      <c r="M22" s="133" t="s">
        <v>265</v>
      </c>
      <c r="N22" s="142">
        <v>18.3</v>
      </c>
      <c r="O22" s="142">
        <v>7.2</v>
      </c>
      <c r="P22" s="142">
        <v>57.1</v>
      </c>
      <c r="Q22" s="145">
        <v>17.3</v>
      </c>
      <c r="R22" s="127"/>
      <c r="T22" s="127"/>
    </row>
    <row r="23" spans="2:20" x14ac:dyDescent="0.3">
      <c r="M23" s="133" t="s">
        <v>266</v>
      </c>
      <c r="N23" s="142">
        <v>28.9</v>
      </c>
      <c r="O23" s="142">
        <v>27.5</v>
      </c>
      <c r="P23" s="142">
        <v>30.7</v>
      </c>
      <c r="Q23" s="145">
        <v>12.9</v>
      </c>
      <c r="R23" s="127"/>
      <c r="T23" s="127"/>
    </row>
    <row r="24" spans="2:20" x14ac:dyDescent="0.3">
      <c r="M24" s="133" t="s">
        <v>267</v>
      </c>
      <c r="N24" s="142">
        <v>34</v>
      </c>
      <c r="O24" s="142">
        <v>25.8</v>
      </c>
      <c r="P24" s="142">
        <v>39</v>
      </c>
      <c r="Q24" s="145">
        <v>1.3</v>
      </c>
      <c r="R24" s="127"/>
      <c r="T24" s="127"/>
    </row>
    <row r="25" spans="2:20" x14ac:dyDescent="0.3">
      <c r="M25" s="133" t="s">
        <v>268</v>
      </c>
      <c r="N25" s="142">
        <v>38.5</v>
      </c>
      <c r="O25" s="142">
        <v>19.600000000000001</v>
      </c>
      <c r="P25" s="142">
        <v>29.3</v>
      </c>
      <c r="Q25" s="145">
        <v>12.6</v>
      </c>
      <c r="R25" s="127"/>
      <c r="T25" s="127"/>
    </row>
    <row r="26" spans="2:20" x14ac:dyDescent="0.3">
      <c r="M26" s="133" t="s">
        <v>269</v>
      </c>
      <c r="N26" s="142">
        <v>29.4</v>
      </c>
      <c r="O26" s="142">
        <v>15.3</v>
      </c>
      <c r="P26" s="142">
        <v>48.3</v>
      </c>
      <c r="Q26" s="145">
        <v>6.9</v>
      </c>
      <c r="R26" s="127"/>
      <c r="T26" s="127"/>
    </row>
    <row r="27" spans="2:20" x14ac:dyDescent="0.3">
      <c r="M27" s="133" t="s">
        <v>270</v>
      </c>
      <c r="N27" s="142">
        <v>8.9</v>
      </c>
      <c r="O27" s="142">
        <v>66.3</v>
      </c>
      <c r="P27" s="142">
        <v>24.2</v>
      </c>
      <c r="Q27" s="145">
        <v>0.6</v>
      </c>
      <c r="R27" s="127"/>
      <c r="T27" s="127"/>
    </row>
    <row r="28" spans="2:20" x14ac:dyDescent="0.3">
      <c r="M28" s="133" t="s">
        <v>271</v>
      </c>
      <c r="N28" s="142">
        <v>25.1</v>
      </c>
      <c r="O28" s="142">
        <v>36.4</v>
      </c>
      <c r="P28" s="142">
        <v>36.9</v>
      </c>
      <c r="Q28" s="145">
        <v>1.6</v>
      </c>
      <c r="R28" s="127"/>
      <c r="T28" s="127"/>
    </row>
    <row r="29" spans="2:20" x14ac:dyDescent="0.3">
      <c r="M29" s="250" t="s">
        <v>272</v>
      </c>
      <c r="N29" s="251">
        <v>50.9</v>
      </c>
      <c r="O29" s="251">
        <v>23.3</v>
      </c>
      <c r="P29" s="251">
        <v>22.8</v>
      </c>
      <c r="Q29" s="252">
        <v>3.1</v>
      </c>
      <c r="R29" s="127"/>
      <c r="T29" s="127"/>
    </row>
    <row r="30" spans="2:20" x14ac:dyDescent="0.3">
      <c r="M30" s="133" t="s">
        <v>273</v>
      </c>
      <c r="N30" s="142">
        <v>29</v>
      </c>
      <c r="O30" s="142">
        <v>15.2</v>
      </c>
      <c r="P30" s="142">
        <v>51.2</v>
      </c>
      <c r="Q30" s="145">
        <v>4.5999999999999996</v>
      </c>
      <c r="R30" s="127"/>
      <c r="T30" s="127"/>
    </row>
    <row r="31" spans="2:20" x14ac:dyDescent="0.3">
      <c r="M31" s="133" t="s">
        <v>274</v>
      </c>
      <c r="N31" s="142">
        <v>37</v>
      </c>
      <c r="O31" s="142">
        <v>9.1</v>
      </c>
      <c r="P31" s="142">
        <v>52.3</v>
      </c>
      <c r="Q31" s="145">
        <v>1.6</v>
      </c>
      <c r="R31" s="127"/>
      <c r="T31" s="127"/>
    </row>
    <row r="33" spans="1:27" x14ac:dyDescent="0.3">
      <c r="A33" s="750"/>
    </row>
    <row r="34" spans="1:27" x14ac:dyDescent="0.3">
      <c r="A34" s="285"/>
    </row>
    <row r="35" spans="1:27" x14ac:dyDescent="0.3">
      <c r="B35" s="750" t="s">
        <v>2218</v>
      </c>
      <c r="V35" s="3"/>
      <c r="W35" s="3"/>
      <c r="X35" s="3"/>
      <c r="Y35" s="3"/>
      <c r="Z35" s="3"/>
      <c r="AA35" s="3"/>
    </row>
    <row r="36" spans="1:27" x14ac:dyDescent="0.3">
      <c r="V36" s="3"/>
      <c r="W36" s="3"/>
      <c r="X36" s="3"/>
      <c r="Y36" s="3"/>
      <c r="Z36" s="3"/>
    </row>
    <row r="37" spans="1:27" ht="17.25" thickBot="1" x14ac:dyDescent="0.35">
      <c r="M37" s="1" t="s">
        <v>1560</v>
      </c>
      <c r="V37" s="3"/>
      <c r="W37" s="3"/>
      <c r="X37" s="3"/>
      <c r="Y37" s="3"/>
      <c r="Z37" s="3"/>
    </row>
    <row r="38" spans="1:27" x14ac:dyDescent="0.3">
      <c r="M38" s="135" t="s">
        <v>236</v>
      </c>
      <c r="N38" s="149">
        <v>0.2278</v>
      </c>
      <c r="O38" s="154" t="s">
        <v>236</v>
      </c>
      <c r="P38" s="150">
        <v>0.22800000000000001</v>
      </c>
      <c r="V38" s="3"/>
      <c r="W38" s="3"/>
      <c r="X38" s="3"/>
      <c r="Y38" s="3"/>
      <c r="Z38" s="3"/>
    </row>
    <row r="39" spans="1:27" ht="17.25" thickBot="1" x14ac:dyDescent="0.35">
      <c r="M39" s="136" t="s">
        <v>237</v>
      </c>
      <c r="N39" s="151">
        <v>3.0599999999999999E-2</v>
      </c>
      <c r="O39" s="155" t="s">
        <v>237</v>
      </c>
      <c r="P39" s="152">
        <v>3.1E-2</v>
      </c>
      <c r="T39" s="31"/>
      <c r="U39" s="137"/>
      <c r="V39" s="3"/>
      <c r="W39" s="3"/>
      <c r="X39" s="3"/>
      <c r="Y39" s="3"/>
      <c r="Z39" s="3"/>
    </row>
    <row r="40" spans="1:27" ht="15" customHeight="1" x14ac:dyDescent="0.3">
      <c r="M40" s="138" t="s">
        <v>238</v>
      </c>
      <c r="N40" s="149">
        <v>0.50870000000000004</v>
      </c>
      <c r="O40" s="870" t="s">
        <v>973</v>
      </c>
      <c r="P40" s="867">
        <v>0.74199999999999999</v>
      </c>
      <c r="T40" s="31"/>
      <c r="U40" s="137"/>
      <c r="V40" s="3"/>
      <c r="W40" s="3"/>
      <c r="X40" s="3"/>
      <c r="Y40" s="3"/>
      <c r="Z40" s="3"/>
      <c r="AA40" s="3"/>
    </row>
    <row r="41" spans="1:27" x14ac:dyDescent="0.3">
      <c r="M41" s="139" t="s">
        <v>239</v>
      </c>
      <c r="N41" s="153">
        <v>0.19189999999999999</v>
      </c>
      <c r="O41" s="871"/>
      <c r="P41" s="868"/>
      <c r="T41" s="31"/>
      <c r="U41" s="137"/>
      <c r="V41" s="3"/>
      <c r="W41" s="3"/>
      <c r="X41" s="3"/>
      <c r="Y41" s="3"/>
      <c r="Z41" s="3"/>
      <c r="AA41" s="3"/>
    </row>
    <row r="42" spans="1:27" x14ac:dyDescent="0.3">
      <c r="M42" s="139" t="s">
        <v>240</v>
      </c>
      <c r="N42" s="153">
        <v>3.6400000000000002E-2</v>
      </c>
      <c r="O42" s="871"/>
      <c r="P42" s="868"/>
      <c r="T42" s="31"/>
      <c r="U42" s="137"/>
      <c r="V42" s="3"/>
      <c r="W42" s="3"/>
      <c r="X42" s="3"/>
      <c r="Y42" s="3"/>
      <c r="Z42" s="3"/>
      <c r="AA42" s="3"/>
    </row>
    <row r="43" spans="1:27" ht="17.25" thickBot="1" x14ac:dyDescent="0.35">
      <c r="M43" s="136" t="s">
        <v>241</v>
      </c>
      <c r="N43" s="151">
        <v>4.5999999999999999E-3</v>
      </c>
      <c r="O43" s="872"/>
      <c r="P43" s="869"/>
      <c r="T43" s="31"/>
      <c r="U43" s="137"/>
      <c r="V43" s="3"/>
      <c r="W43" s="3"/>
      <c r="X43" s="3"/>
      <c r="Y43" s="3"/>
      <c r="Z43" s="3"/>
      <c r="AA43" s="3"/>
    </row>
    <row r="44" spans="1:27" x14ac:dyDescent="0.3">
      <c r="T44" s="31"/>
      <c r="U44" s="137"/>
      <c r="V44" s="3"/>
      <c r="W44" s="3"/>
      <c r="X44" s="3"/>
      <c r="Y44" s="3"/>
      <c r="Z44" s="3"/>
      <c r="AA44" s="3"/>
    </row>
    <row r="45" spans="1:27" x14ac:dyDescent="0.3">
      <c r="T45" s="3"/>
      <c r="U45" s="3"/>
      <c r="V45" s="3"/>
      <c r="W45" s="3"/>
      <c r="X45" s="3"/>
      <c r="Y45" s="3"/>
      <c r="Z45" s="3"/>
      <c r="AA45" s="3"/>
    </row>
    <row r="46" spans="1:27" x14ac:dyDescent="0.3">
      <c r="M46" s="124"/>
      <c r="N46" s="124"/>
      <c r="O46" s="124"/>
      <c r="R46" s="3"/>
      <c r="T46" s="3"/>
      <c r="U46" s="3"/>
      <c r="V46" s="3"/>
      <c r="W46" s="3"/>
      <c r="X46" s="3"/>
      <c r="Y46" s="3"/>
      <c r="Z46" s="3"/>
      <c r="AA46" s="3"/>
    </row>
    <row r="47" spans="1:27" x14ac:dyDescent="0.3">
      <c r="M47" s="124"/>
      <c r="N47" s="361"/>
      <c r="O47" s="362"/>
      <c r="T47" s="3"/>
      <c r="U47" s="3"/>
      <c r="V47" s="3"/>
      <c r="W47" s="3"/>
      <c r="X47" s="3"/>
      <c r="Y47" s="3"/>
      <c r="Z47" s="3"/>
      <c r="AA47" s="3"/>
    </row>
    <row r="48" spans="1:27" x14ac:dyDescent="0.3">
      <c r="O48" s="362"/>
      <c r="T48" s="3"/>
      <c r="U48" s="3"/>
      <c r="V48" s="3"/>
      <c r="W48" s="3"/>
      <c r="X48" s="3"/>
      <c r="Y48" s="3"/>
      <c r="Z48" s="3"/>
      <c r="AA48" s="3"/>
    </row>
    <row r="49" spans="2:27" x14ac:dyDescent="0.3">
      <c r="M49" s="124"/>
      <c r="N49" s="124"/>
      <c r="O49" s="362"/>
      <c r="T49" s="3"/>
      <c r="U49" s="3"/>
      <c r="V49" s="3"/>
      <c r="W49" s="3"/>
      <c r="X49" s="3"/>
      <c r="Y49" s="3"/>
      <c r="Z49" s="3"/>
      <c r="AA49" s="3"/>
    </row>
    <row r="50" spans="2:27" x14ac:dyDescent="0.3">
      <c r="M50" s="363"/>
      <c r="N50" s="124"/>
      <c r="O50" s="362"/>
      <c r="T50" s="3"/>
      <c r="U50" s="3"/>
      <c r="V50" s="3"/>
      <c r="W50" s="3"/>
      <c r="X50" s="3"/>
      <c r="Y50" s="3"/>
      <c r="Z50" s="3"/>
      <c r="AA50" s="3"/>
    </row>
    <row r="51" spans="2:27" x14ac:dyDescent="0.3">
      <c r="M51" s="364"/>
      <c r="N51" s="124"/>
      <c r="O51" s="362"/>
      <c r="T51" s="3"/>
      <c r="U51" s="3"/>
      <c r="V51" s="3"/>
      <c r="W51" s="3"/>
      <c r="X51" s="3"/>
      <c r="Y51" s="3"/>
      <c r="Z51" s="3"/>
      <c r="AA51" s="3"/>
    </row>
    <row r="52" spans="2:27" x14ac:dyDescent="0.3">
      <c r="B52" s="752" t="s">
        <v>1561</v>
      </c>
      <c r="M52" s="134"/>
      <c r="O52" s="362"/>
      <c r="T52" s="3"/>
      <c r="U52" s="3"/>
      <c r="V52" s="3"/>
      <c r="W52" s="3"/>
      <c r="X52" s="3"/>
      <c r="Y52" s="3"/>
      <c r="Z52" s="3"/>
      <c r="AA52" s="3"/>
    </row>
    <row r="53" spans="2:27" x14ac:dyDescent="0.3">
      <c r="B53" s="752"/>
      <c r="M53" s="134"/>
      <c r="O53" s="362"/>
      <c r="T53" s="3"/>
      <c r="U53" s="3"/>
      <c r="V53" s="3"/>
      <c r="W53" s="3"/>
      <c r="X53" s="3"/>
      <c r="Y53" s="3"/>
      <c r="Z53" s="3"/>
      <c r="AA53" s="3"/>
    </row>
    <row r="54" spans="2:27" x14ac:dyDescent="0.3">
      <c r="M54" s="134"/>
      <c r="O54" s="362"/>
      <c r="T54" s="3"/>
      <c r="U54" s="3"/>
      <c r="V54" s="3"/>
      <c r="W54" s="3"/>
      <c r="X54" s="3"/>
      <c r="Y54" s="3"/>
      <c r="Z54" s="3"/>
      <c r="AA54" s="3"/>
    </row>
    <row r="55" spans="2:27" x14ac:dyDescent="0.3">
      <c r="M55" s="124"/>
      <c r="N55" s="124"/>
      <c r="O55" s="362"/>
      <c r="T55" s="3"/>
      <c r="U55" s="3"/>
      <c r="V55" s="3"/>
      <c r="W55" s="3"/>
      <c r="X55" s="3"/>
      <c r="Y55" s="3"/>
      <c r="Z55" s="3"/>
      <c r="AA55" s="3"/>
    </row>
    <row r="56" spans="2:27" x14ac:dyDescent="0.3">
      <c r="M56" s="124"/>
      <c r="N56" s="124"/>
      <c r="O56" s="362"/>
      <c r="T56" s="3"/>
      <c r="U56" s="3"/>
      <c r="V56" s="3"/>
      <c r="W56" s="3"/>
      <c r="X56" s="3"/>
      <c r="Y56" s="3"/>
      <c r="Z56" s="3"/>
      <c r="AA56" s="3"/>
    </row>
    <row r="57" spans="2:27" x14ac:dyDescent="0.3">
      <c r="M57" s="134"/>
      <c r="T57" s="3"/>
      <c r="U57" s="3"/>
      <c r="V57" s="3"/>
      <c r="W57" s="3"/>
      <c r="X57" s="3"/>
      <c r="Y57" s="3"/>
      <c r="Z57" s="3"/>
      <c r="AA57" s="3"/>
    </row>
    <row r="58" spans="2:27" x14ac:dyDescent="0.3">
      <c r="T58" s="3"/>
      <c r="U58" s="3"/>
      <c r="V58" s="3"/>
      <c r="W58" s="3"/>
      <c r="X58" s="3"/>
      <c r="Y58" s="3"/>
      <c r="Z58" s="3"/>
      <c r="AA58" s="3"/>
    </row>
    <row r="59" spans="2:27" x14ac:dyDescent="0.3">
      <c r="T59" s="3"/>
      <c r="U59" s="3"/>
      <c r="V59" s="3"/>
      <c r="W59" s="3"/>
      <c r="X59" s="3"/>
      <c r="Y59" s="3"/>
      <c r="Z59" s="3"/>
      <c r="AA59" s="3"/>
    </row>
    <row r="60" spans="2:27" x14ac:dyDescent="0.3">
      <c r="T60" s="3"/>
      <c r="U60" s="3"/>
      <c r="V60" s="3"/>
      <c r="W60" s="3"/>
      <c r="X60" s="3"/>
      <c r="Y60" s="3"/>
      <c r="Z60" s="3"/>
      <c r="AA60" s="3"/>
    </row>
    <row r="61" spans="2:27" x14ac:dyDescent="0.3">
      <c r="T61" s="3"/>
      <c r="U61" s="3"/>
      <c r="V61" s="3"/>
      <c r="W61" s="3"/>
      <c r="X61" s="3"/>
      <c r="Y61" s="3"/>
      <c r="Z61" s="3"/>
      <c r="AA61" s="3"/>
    </row>
    <row r="62" spans="2:27" ht="15" customHeight="1" x14ac:dyDescent="0.3">
      <c r="T62" s="3"/>
      <c r="U62" s="3"/>
      <c r="V62" s="3"/>
      <c r="W62" s="3"/>
      <c r="X62" s="3"/>
      <c r="Y62" s="3"/>
      <c r="Z62" s="3"/>
      <c r="AA62" s="3"/>
    </row>
  </sheetData>
  <mergeCells count="2">
    <mergeCell ref="P40:P43"/>
    <mergeCell ref="O40:O43"/>
  </mergeCells>
  <conditionalFormatting sqref="N4:N5">
    <cfRule type="cellIs" dxfId="13" priority="14" operator="greaterThan">
      <formula>70</formula>
    </cfRule>
  </conditionalFormatting>
  <conditionalFormatting sqref="N6:P7 N8:O8 N9:P9 O10:P10 N11:P31">
    <cfRule type="cellIs" dxfId="12" priority="7" operator="greaterThan">
      <formula>70</formula>
    </cfRule>
  </conditionalFormatting>
  <conditionalFormatting sqref="O4:O5">
    <cfRule type="cellIs" dxfId="11" priority="10" operator="greaterThan">
      <formula>30</formula>
    </cfRule>
    <cfRule type="cellIs" dxfId="10" priority="11" operator="lessThan">
      <formula>5</formula>
    </cfRule>
  </conditionalFormatting>
  <conditionalFormatting sqref="P4:P5">
    <cfRule type="cellIs" dxfId="9" priority="8" operator="greaterThan">
      <formula>50</formula>
    </cfRule>
  </conditionalFormatting>
  <conditionalFormatting sqref="R4:R31">
    <cfRule type="cellIs" dxfId="8" priority="12" operator="greaterThan">
      <formula>69</formula>
    </cfRule>
    <cfRule type="cellIs" dxfId="7" priority="13" operator="greaterThan">
      <formula>70</formula>
    </cfRule>
  </conditionalFormatting>
  <conditionalFormatting sqref="T4:T31">
    <cfRule type="cellIs" dxfId="6" priority="9" operator="greaterThan">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AT194"/>
  <sheetViews>
    <sheetView zoomScale="87" zoomScaleNormal="87" workbookViewId="0">
      <selection activeCell="B35" sqref="B35:J49"/>
    </sheetView>
  </sheetViews>
  <sheetFormatPr defaultRowHeight="16.5" x14ac:dyDescent="0.3"/>
  <cols>
    <col min="1" max="1" width="6.140625" style="793" customWidth="1"/>
    <col min="2" max="17" width="9.140625" style="158"/>
    <col min="18" max="18" width="12.5703125" style="158" customWidth="1"/>
    <col min="19" max="19" width="9.7109375" style="158" customWidth="1"/>
    <col min="20" max="20" width="11.7109375" style="158" customWidth="1"/>
    <col min="21" max="22" width="9.140625" style="158"/>
    <col min="23" max="23" width="11.42578125" style="158" customWidth="1"/>
    <col min="24" max="38" width="9.140625" style="158"/>
    <col min="39" max="39" width="9.140625" style="158" customWidth="1"/>
    <col min="40" max="16384" width="9.140625" style="158"/>
  </cols>
  <sheetData>
    <row r="2" spans="1:46" x14ac:dyDescent="0.3">
      <c r="A2" s="790"/>
      <c r="B2" s="157" t="s">
        <v>2219</v>
      </c>
      <c r="W2" s="3"/>
    </row>
    <row r="3" spans="1:46" ht="20.25" x14ac:dyDescent="0.3">
      <c r="A3" s="791"/>
      <c r="W3" s="3"/>
    </row>
    <row r="4" spans="1:46" ht="14.25" customHeight="1" x14ac:dyDescent="0.3">
      <c r="A4" s="792"/>
      <c r="R4" s="198" t="s">
        <v>713</v>
      </c>
      <c r="S4" s="199" t="s">
        <v>279</v>
      </c>
      <c r="W4" s="3"/>
    </row>
    <row r="5" spans="1:46" ht="20.25" x14ac:dyDescent="0.3">
      <c r="A5" s="792"/>
      <c r="Q5" s="159"/>
      <c r="R5" s="162" t="s">
        <v>458</v>
      </c>
      <c r="S5" s="1" t="s">
        <v>248</v>
      </c>
      <c r="W5" s="3"/>
      <c r="AC5" s="195"/>
    </row>
    <row r="6" spans="1:46" x14ac:dyDescent="0.3">
      <c r="R6" s="162" t="s">
        <v>459</v>
      </c>
      <c r="S6" s="1" t="s">
        <v>249</v>
      </c>
      <c r="W6" s="3"/>
    </row>
    <row r="7" spans="1:46" x14ac:dyDescent="0.3">
      <c r="Q7" s="159"/>
      <c r="R7" s="162" t="s">
        <v>460</v>
      </c>
      <c r="S7" s="1" t="s">
        <v>250</v>
      </c>
      <c r="W7" s="3"/>
      <c r="AC7" s="159"/>
      <c r="AQ7" s="159"/>
    </row>
    <row r="8" spans="1:46" x14ac:dyDescent="0.3">
      <c r="Q8" s="159"/>
      <c r="R8" s="162" t="s">
        <v>461</v>
      </c>
      <c r="S8" s="1" t="s">
        <v>251</v>
      </c>
      <c r="W8" s="3"/>
      <c r="AE8" s="196"/>
      <c r="AF8" s="196"/>
      <c r="AQ8" s="159"/>
    </row>
    <row r="9" spans="1:46" x14ac:dyDescent="0.3">
      <c r="Q9" s="159"/>
      <c r="R9" s="162" t="s">
        <v>462</v>
      </c>
      <c r="S9" s="197" t="s">
        <v>252</v>
      </c>
      <c r="W9" s="3"/>
      <c r="AC9" s="159"/>
      <c r="AE9" s="196"/>
      <c r="AF9" s="196"/>
    </row>
    <row r="10" spans="1:46" x14ac:dyDescent="0.3">
      <c r="R10" s="162" t="s">
        <v>463</v>
      </c>
      <c r="S10" s="1" t="s">
        <v>253</v>
      </c>
      <c r="W10" s="3"/>
      <c r="AC10" s="159"/>
      <c r="AE10" s="196"/>
      <c r="AF10" s="196"/>
      <c r="AQ10" s="159"/>
      <c r="AS10" s="196"/>
      <c r="AT10" s="196"/>
    </row>
    <row r="11" spans="1:46" x14ac:dyDescent="0.3">
      <c r="Q11" s="159"/>
      <c r="R11" s="162" t="s">
        <v>464</v>
      </c>
      <c r="S11" s="1" t="s">
        <v>254</v>
      </c>
      <c r="W11" s="3"/>
      <c r="AC11" s="159"/>
      <c r="AE11" s="196"/>
      <c r="AF11" s="196"/>
    </row>
    <row r="12" spans="1:46" x14ac:dyDescent="0.3">
      <c r="Q12" s="159"/>
      <c r="R12" s="162" t="s">
        <v>465</v>
      </c>
      <c r="S12" s="197" t="s">
        <v>255</v>
      </c>
      <c r="W12" s="3"/>
      <c r="AE12" s="196"/>
      <c r="AF12" s="196"/>
    </row>
    <row r="13" spans="1:46" x14ac:dyDescent="0.3">
      <c r="Q13" s="159"/>
      <c r="R13" s="162" t="s">
        <v>466</v>
      </c>
      <c r="S13" s="197" t="s">
        <v>256</v>
      </c>
      <c r="W13" s="3"/>
      <c r="AC13" s="159"/>
      <c r="AE13" s="196"/>
      <c r="AF13" s="196"/>
    </row>
    <row r="14" spans="1:46" x14ac:dyDescent="0.3">
      <c r="R14" s="162" t="s">
        <v>467</v>
      </c>
      <c r="S14" s="197" t="s">
        <v>257</v>
      </c>
      <c r="W14" s="3"/>
      <c r="AC14" s="159"/>
    </row>
    <row r="15" spans="1:46" x14ac:dyDescent="0.3">
      <c r="Q15" s="159"/>
      <c r="R15" s="162" t="s">
        <v>468</v>
      </c>
      <c r="S15" s="197" t="s">
        <v>258</v>
      </c>
      <c r="W15" s="3"/>
      <c r="AC15" s="159"/>
    </row>
    <row r="16" spans="1:46" x14ac:dyDescent="0.3">
      <c r="R16" s="162" t="s">
        <v>469</v>
      </c>
      <c r="S16" s="197" t="s">
        <v>259</v>
      </c>
      <c r="W16" s="3"/>
      <c r="AC16" s="159"/>
      <c r="AE16" s="196"/>
      <c r="AF16" s="196"/>
    </row>
    <row r="17" spans="2:32" x14ac:dyDescent="0.3">
      <c r="Q17" s="159"/>
      <c r="R17" s="162" t="s">
        <v>242</v>
      </c>
      <c r="S17" s="197" t="s">
        <v>260</v>
      </c>
      <c r="W17" s="3"/>
      <c r="AC17" s="159"/>
      <c r="AE17" s="196"/>
      <c r="AF17" s="196"/>
    </row>
    <row r="18" spans="2:32" x14ac:dyDescent="0.3">
      <c r="B18" s="160" t="s">
        <v>2216</v>
      </c>
      <c r="Q18" s="159"/>
      <c r="R18" s="162" t="s">
        <v>470</v>
      </c>
      <c r="S18" s="197" t="s">
        <v>261</v>
      </c>
      <c r="W18" s="3"/>
      <c r="AE18" s="196"/>
      <c r="AF18" s="196"/>
    </row>
    <row r="19" spans="2:32" x14ac:dyDescent="0.3">
      <c r="R19" s="162" t="s">
        <v>471</v>
      </c>
      <c r="S19" s="197" t="s">
        <v>262</v>
      </c>
      <c r="W19" s="3"/>
      <c r="AE19" s="196"/>
      <c r="AF19" s="196"/>
    </row>
    <row r="20" spans="2:32" x14ac:dyDescent="0.3">
      <c r="R20" s="162" t="s">
        <v>472</v>
      </c>
      <c r="S20" s="197" t="s">
        <v>263</v>
      </c>
      <c r="W20" s="3"/>
      <c r="AC20" s="159"/>
    </row>
    <row r="21" spans="2:32" x14ac:dyDescent="0.3">
      <c r="Q21" s="159"/>
      <c r="R21" s="162" t="s">
        <v>473</v>
      </c>
      <c r="S21" s="197" t="s">
        <v>264</v>
      </c>
      <c r="W21" s="3"/>
      <c r="AC21" s="159"/>
    </row>
    <row r="22" spans="2:32" x14ac:dyDescent="0.3">
      <c r="Q22" s="159"/>
      <c r="R22" s="162" t="s">
        <v>243</v>
      </c>
      <c r="S22" s="197" t="s">
        <v>265</v>
      </c>
      <c r="W22" s="3"/>
      <c r="AE22" s="196"/>
      <c r="AF22" s="196"/>
    </row>
    <row r="23" spans="2:32" x14ac:dyDescent="0.3">
      <c r="Q23" s="159"/>
      <c r="R23" s="162" t="s">
        <v>474</v>
      </c>
      <c r="S23" s="197" t="s">
        <v>266</v>
      </c>
      <c r="W23" s="3"/>
      <c r="AE23" s="196"/>
      <c r="AF23" s="196"/>
    </row>
    <row r="24" spans="2:32" x14ac:dyDescent="0.3">
      <c r="B24" s="160"/>
      <c r="Q24" s="159"/>
      <c r="R24" s="162" t="s">
        <v>475</v>
      </c>
      <c r="S24" s="197" t="s">
        <v>267</v>
      </c>
      <c r="W24" s="3"/>
      <c r="AC24" s="159"/>
    </row>
    <row r="25" spans="2:32" x14ac:dyDescent="0.3">
      <c r="R25" s="162" t="s">
        <v>476</v>
      </c>
      <c r="S25" s="197" t="s">
        <v>268</v>
      </c>
      <c r="W25" s="3"/>
      <c r="AC25" s="159"/>
      <c r="AE25" s="196"/>
      <c r="AF25" s="196"/>
    </row>
    <row r="26" spans="2:32" x14ac:dyDescent="0.3">
      <c r="R26" s="162" t="s">
        <v>486</v>
      </c>
      <c r="S26" s="197" t="s">
        <v>269</v>
      </c>
      <c r="W26" s="3"/>
      <c r="AE26" s="196"/>
      <c r="AF26" s="196"/>
    </row>
    <row r="27" spans="2:32" x14ac:dyDescent="0.3">
      <c r="R27" s="162" t="s">
        <v>478</v>
      </c>
      <c r="S27" s="197" t="s">
        <v>270</v>
      </c>
      <c r="W27" s="3"/>
      <c r="AC27" s="159"/>
    </row>
    <row r="28" spans="2:32" x14ac:dyDescent="0.3">
      <c r="P28" s="159"/>
      <c r="Q28" s="159"/>
      <c r="R28" s="162" t="s">
        <v>479</v>
      </c>
      <c r="S28" s="197" t="s">
        <v>271</v>
      </c>
      <c r="W28" s="3"/>
      <c r="AC28" s="159"/>
    </row>
    <row r="29" spans="2:32" x14ac:dyDescent="0.3">
      <c r="Q29" s="159"/>
      <c r="R29" s="162" t="s">
        <v>496</v>
      </c>
      <c r="S29" s="197" t="s">
        <v>272</v>
      </c>
      <c r="W29" s="3"/>
      <c r="AE29" s="196"/>
      <c r="AF29" s="196"/>
    </row>
    <row r="30" spans="2:32" x14ac:dyDescent="0.3">
      <c r="R30" s="162" t="s">
        <v>480</v>
      </c>
      <c r="S30" s="197" t="s">
        <v>273</v>
      </c>
      <c r="W30" s="3"/>
      <c r="AC30" s="159"/>
      <c r="AE30" s="196"/>
    </row>
    <row r="31" spans="2:32" x14ac:dyDescent="0.3">
      <c r="Q31" s="159"/>
      <c r="R31" s="162" t="s">
        <v>481</v>
      </c>
      <c r="S31" s="197" t="s">
        <v>274</v>
      </c>
      <c r="W31" s="3"/>
      <c r="AE31" s="196"/>
      <c r="AF31" s="196"/>
    </row>
    <row r="32" spans="2:32" x14ac:dyDescent="0.3">
      <c r="R32" s="162"/>
      <c r="S32" s="197"/>
      <c r="W32" s="3"/>
      <c r="AE32" s="196"/>
      <c r="AF32" s="196"/>
    </row>
    <row r="33" spans="1:29" x14ac:dyDescent="0.3">
      <c r="W33" s="3"/>
      <c r="AC33" s="159"/>
    </row>
    <row r="34" spans="1:29" x14ac:dyDescent="0.3">
      <c r="W34" s="3"/>
    </row>
    <row r="35" spans="1:29" x14ac:dyDescent="0.3">
      <c r="A35" s="790"/>
      <c r="B35" s="157" t="s">
        <v>2220</v>
      </c>
      <c r="W35" s="3"/>
    </row>
    <row r="36" spans="1:29" ht="20.25" x14ac:dyDescent="0.3">
      <c r="A36" s="791"/>
      <c r="W36" s="3"/>
    </row>
    <row r="37" spans="1:29" x14ac:dyDescent="0.3">
      <c r="W37" s="3"/>
    </row>
    <row r="38" spans="1:29" x14ac:dyDescent="0.3">
      <c r="W38" s="3"/>
    </row>
    <row r="39" spans="1:29" x14ac:dyDescent="0.3">
      <c r="W39" s="3"/>
    </row>
    <row r="40" spans="1:29" x14ac:dyDescent="0.3">
      <c r="W40" s="3"/>
    </row>
    <row r="41" spans="1:29" x14ac:dyDescent="0.3">
      <c r="W41" s="3"/>
    </row>
    <row r="42" spans="1:29" x14ac:dyDescent="0.3">
      <c r="W42" s="3"/>
    </row>
    <row r="43" spans="1:29" x14ac:dyDescent="0.3">
      <c r="W43" s="3"/>
    </row>
    <row r="44" spans="1:29" x14ac:dyDescent="0.3">
      <c r="W44" s="3"/>
    </row>
    <row r="51" spans="1:23" x14ac:dyDescent="0.3">
      <c r="B51" s="160" t="s">
        <v>1244</v>
      </c>
    </row>
    <row r="53" spans="1:23" s="161" customFormat="1" x14ac:dyDescent="0.3">
      <c r="A53" s="794"/>
      <c r="E53" s="158"/>
      <c r="F53" s="158"/>
      <c r="G53" s="158"/>
      <c r="H53" s="158"/>
      <c r="I53" s="158"/>
      <c r="J53" s="158"/>
      <c r="K53" s="158"/>
      <c r="L53" s="158"/>
      <c r="M53" s="158"/>
      <c r="N53" s="158"/>
      <c r="O53" s="158"/>
      <c r="P53" s="158"/>
      <c r="Q53" s="158"/>
    </row>
    <row r="54" spans="1:23" x14ac:dyDescent="0.3">
      <c r="A54" s="790"/>
      <c r="B54" s="157" t="s">
        <v>2221</v>
      </c>
      <c r="I54" s="195"/>
    </row>
    <row r="55" spans="1:23" ht="20.25" x14ac:dyDescent="0.3">
      <c r="A55" s="791"/>
      <c r="R55" s="365"/>
      <c r="S55" s="365"/>
      <c r="T55" s="365"/>
      <c r="U55" s="365"/>
      <c r="V55" s="365"/>
      <c r="W55" s="365"/>
    </row>
    <row r="56" spans="1:23" x14ac:dyDescent="0.3">
      <c r="R56" s="366"/>
      <c r="S56" s="366"/>
      <c r="T56" s="366"/>
      <c r="U56" s="366"/>
      <c r="V56" s="366"/>
      <c r="W56" s="366"/>
    </row>
    <row r="57" spans="1:23" x14ac:dyDescent="0.3">
      <c r="R57" s="366"/>
      <c r="S57" s="366"/>
      <c r="T57" s="366"/>
      <c r="U57" s="366"/>
      <c r="V57" s="366"/>
      <c r="W57" s="366"/>
    </row>
    <row r="58" spans="1:23" x14ac:dyDescent="0.3">
      <c r="R58" s="366"/>
      <c r="S58" s="366"/>
      <c r="T58" s="366"/>
      <c r="U58" s="366"/>
      <c r="V58" s="366"/>
      <c r="W58" s="366"/>
    </row>
    <row r="59" spans="1:23" x14ac:dyDescent="0.3">
      <c r="R59" s="366"/>
      <c r="S59" s="366"/>
      <c r="T59" s="366"/>
      <c r="U59" s="366"/>
      <c r="V59" s="366"/>
      <c r="W59" s="366"/>
    </row>
    <row r="60" spans="1:23" x14ac:dyDescent="0.3">
      <c r="R60" s="366"/>
      <c r="S60" s="366"/>
      <c r="T60" s="366"/>
      <c r="U60" s="366"/>
      <c r="V60" s="366"/>
      <c r="W60" s="366"/>
    </row>
    <row r="61" spans="1:23" x14ac:dyDescent="0.3">
      <c r="R61" s="366"/>
      <c r="S61" s="366"/>
      <c r="T61" s="366"/>
      <c r="U61" s="366"/>
      <c r="V61" s="366"/>
      <c r="W61" s="366"/>
    </row>
    <row r="62" spans="1:23" x14ac:dyDescent="0.3">
      <c r="R62" s="366"/>
      <c r="S62" s="366"/>
      <c r="T62" s="366"/>
      <c r="U62" s="366"/>
      <c r="V62" s="366"/>
      <c r="W62" s="366"/>
    </row>
    <row r="63" spans="1:23" x14ac:dyDescent="0.3">
      <c r="R63" s="366"/>
      <c r="S63" s="366"/>
      <c r="T63" s="366"/>
      <c r="U63" s="366"/>
      <c r="V63" s="366"/>
      <c r="W63" s="366"/>
    </row>
    <row r="64" spans="1:23" x14ac:dyDescent="0.3">
      <c r="R64" s="366"/>
      <c r="S64" s="366"/>
      <c r="T64" s="366"/>
      <c r="U64" s="366"/>
      <c r="V64" s="366"/>
      <c r="W64" s="366"/>
    </row>
    <row r="65" spans="1:23" x14ac:dyDescent="0.3">
      <c r="R65" s="366"/>
      <c r="S65" s="366"/>
      <c r="T65" s="366"/>
      <c r="U65" s="366"/>
      <c r="V65" s="366"/>
      <c r="W65" s="366"/>
    </row>
    <row r="66" spans="1:23" x14ac:dyDescent="0.3">
      <c r="R66" s="366"/>
      <c r="S66" s="366"/>
      <c r="T66" s="366"/>
      <c r="U66" s="366"/>
      <c r="V66" s="366"/>
      <c r="W66" s="366"/>
    </row>
    <row r="67" spans="1:23" x14ac:dyDescent="0.3">
      <c r="R67" s="366"/>
      <c r="S67" s="366"/>
      <c r="T67" s="366"/>
      <c r="U67" s="366"/>
      <c r="V67" s="366"/>
      <c r="W67" s="366"/>
    </row>
    <row r="68" spans="1:23" x14ac:dyDescent="0.3">
      <c r="B68" s="160" t="s">
        <v>2216</v>
      </c>
      <c r="R68" s="366"/>
      <c r="S68" s="366"/>
      <c r="T68" s="366"/>
      <c r="U68" s="366"/>
      <c r="V68" s="366"/>
      <c r="W68" s="366"/>
    </row>
    <row r="69" spans="1:23" x14ac:dyDescent="0.3">
      <c r="R69" s="366"/>
      <c r="S69" s="366"/>
      <c r="T69" s="366"/>
      <c r="U69" s="366"/>
      <c r="V69" s="366"/>
      <c r="W69" s="366"/>
    </row>
    <row r="70" spans="1:23" x14ac:dyDescent="0.3">
      <c r="R70" s="366"/>
      <c r="S70" s="366"/>
      <c r="T70" s="366"/>
      <c r="U70" s="366"/>
      <c r="V70" s="366"/>
      <c r="W70" s="366"/>
    </row>
    <row r="71" spans="1:23" x14ac:dyDescent="0.3">
      <c r="A71" s="790"/>
      <c r="B71" s="157" t="s">
        <v>2224</v>
      </c>
      <c r="R71" s="366"/>
      <c r="S71" s="366"/>
      <c r="T71" s="366"/>
      <c r="U71" s="366"/>
      <c r="V71" s="366"/>
      <c r="W71" s="366"/>
    </row>
    <row r="72" spans="1:23" ht="20.25" x14ac:dyDescent="0.3">
      <c r="A72" s="791"/>
      <c r="R72" s="366"/>
      <c r="S72" s="366"/>
      <c r="T72" s="366"/>
      <c r="U72" s="366"/>
      <c r="V72" s="366"/>
      <c r="W72" s="366"/>
    </row>
    <row r="73" spans="1:23" x14ac:dyDescent="0.3">
      <c r="R73" s="366"/>
      <c r="S73" s="366"/>
      <c r="T73" s="366"/>
      <c r="U73" s="366"/>
      <c r="V73" s="366"/>
      <c r="W73" s="366"/>
    </row>
    <row r="74" spans="1:23" x14ac:dyDescent="0.3">
      <c r="B74" s="160"/>
      <c r="R74" s="366"/>
      <c r="S74" s="366"/>
      <c r="T74" s="366"/>
      <c r="U74" s="366"/>
      <c r="V74" s="366"/>
      <c r="W74" s="366"/>
    </row>
    <row r="75" spans="1:23" x14ac:dyDescent="0.3">
      <c r="R75" s="366"/>
      <c r="S75" s="366"/>
      <c r="T75" s="366"/>
      <c r="U75" s="366"/>
      <c r="V75" s="366"/>
      <c r="W75" s="366"/>
    </row>
    <row r="76" spans="1:23" x14ac:dyDescent="0.3">
      <c r="R76" s="366"/>
      <c r="S76" s="366"/>
      <c r="T76" s="366"/>
      <c r="U76" s="366"/>
      <c r="V76" s="366"/>
      <c r="W76" s="366"/>
    </row>
    <row r="77" spans="1:23" x14ac:dyDescent="0.3">
      <c r="R77" s="366"/>
      <c r="S77" s="366"/>
      <c r="T77" s="366"/>
      <c r="U77" s="366"/>
      <c r="V77" s="366"/>
      <c r="W77" s="366"/>
    </row>
    <row r="78" spans="1:23" x14ac:dyDescent="0.3">
      <c r="R78" s="366"/>
      <c r="S78" s="366"/>
      <c r="T78" s="366"/>
      <c r="U78" s="366"/>
      <c r="V78" s="366"/>
      <c r="W78" s="366"/>
    </row>
    <row r="79" spans="1:23" x14ac:dyDescent="0.3">
      <c r="R79" s="366"/>
      <c r="S79" s="366"/>
      <c r="T79" s="366"/>
      <c r="U79" s="366"/>
      <c r="V79" s="366"/>
      <c r="W79" s="366"/>
    </row>
    <row r="80" spans="1:23" x14ac:dyDescent="0.3">
      <c r="R80" s="366"/>
      <c r="S80" s="366"/>
      <c r="T80" s="366"/>
      <c r="U80" s="366"/>
      <c r="V80" s="366"/>
      <c r="W80" s="366"/>
    </row>
    <row r="81" spans="1:23" x14ac:dyDescent="0.3">
      <c r="R81" s="366"/>
      <c r="S81" s="366"/>
      <c r="T81" s="366"/>
      <c r="U81" s="366"/>
      <c r="V81" s="366"/>
      <c r="W81" s="366"/>
    </row>
    <row r="82" spans="1:23" x14ac:dyDescent="0.3">
      <c r="A82" s="794"/>
      <c r="K82" s="161"/>
      <c r="L82" s="161"/>
      <c r="M82" s="161"/>
      <c r="N82" s="161"/>
      <c r="O82" s="161"/>
      <c r="P82" s="161"/>
      <c r="Q82" s="161"/>
      <c r="R82" s="366"/>
      <c r="S82" s="366"/>
      <c r="T82" s="366"/>
      <c r="U82" s="366"/>
      <c r="V82" s="366"/>
      <c r="W82" s="366"/>
    </row>
    <row r="83" spans="1:23" x14ac:dyDescent="0.3">
      <c r="R83" s="366"/>
      <c r="S83" s="366"/>
      <c r="T83" s="366"/>
      <c r="U83" s="366"/>
      <c r="V83" s="366"/>
      <c r="W83" s="366"/>
    </row>
    <row r="84" spans="1:23" x14ac:dyDescent="0.3">
      <c r="R84" s="366"/>
      <c r="S84" s="366"/>
      <c r="T84" s="366"/>
      <c r="U84" s="366"/>
      <c r="V84" s="366"/>
      <c r="W84" s="366"/>
    </row>
    <row r="85" spans="1:23" x14ac:dyDescent="0.3">
      <c r="B85" s="160" t="s">
        <v>2216</v>
      </c>
      <c r="R85" s="366"/>
      <c r="S85" s="366"/>
      <c r="T85" s="366"/>
      <c r="U85" s="366"/>
      <c r="V85" s="366"/>
      <c r="W85" s="366"/>
    </row>
    <row r="86" spans="1:23" x14ac:dyDescent="0.3">
      <c r="R86" s="366"/>
      <c r="S86" s="366"/>
      <c r="T86" s="366"/>
      <c r="U86" s="366"/>
      <c r="V86" s="366"/>
      <c r="W86" s="366"/>
    </row>
    <row r="87" spans="1:23" x14ac:dyDescent="0.3">
      <c r="A87" s="751"/>
      <c r="B87" s="1"/>
      <c r="C87" s="1"/>
      <c r="D87" s="1"/>
      <c r="E87" s="1"/>
      <c r="F87" s="1"/>
      <c r="G87" s="1"/>
      <c r="H87" s="1"/>
      <c r="I87" s="1"/>
      <c r="J87" s="1"/>
      <c r="K87" s="1"/>
      <c r="L87" s="1"/>
      <c r="M87" s="1"/>
      <c r="N87" s="1"/>
      <c r="O87" s="1"/>
      <c r="P87" s="1"/>
    </row>
    <row r="88" spans="1:23" x14ac:dyDescent="0.3">
      <c r="A88" s="790"/>
      <c r="B88" s="124" t="s">
        <v>2225</v>
      </c>
      <c r="C88" s="1"/>
      <c r="D88" s="1"/>
      <c r="E88" s="1"/>
      <c r="F88" s="1"/>
      <c r="G88" s="1"/>
      <c r="H88" s="1"/>
      <c r="I88" s="1"/>
      <c r="J88" s="1"/>
      <c r="K88" s="1"/>
      <c r="L88" s="1"/>
      <c r="M88" s="1"/>
      <c r="N88" s="1"/>
      <c r="O88" s="1"/>
      <c r="P88" s="1"/>
    </row>
    <row r="89" spans="1:23" ht="20.25" x14ac:dyDescent="0.3">
      <c r="A89" s="791"/>
      <c r="B89" s="128"/>
      <c r="C89" s="128"/>
      <c r="D89" s="128"/>
      <c r="E89" s="128"/>
      <c r="F89" s="128"/>
      <c r="G89" s="128"/>
      <c r="H89" s="128"/>
      <c r="I89" s="128"/>
      <c r="J89" s="128"/>
      <c r="K89" s="128"/>
      <c r="P89" s="128"/>
    </row>
    <row r="90" spans="1:23" x14ac:dyDescent="0.3">
      <c r="A90" s="751"/>
      <c r="B90" s="1"/>
      <c r="C90" s="1"/>
      <c r="D90" s="1"/>
      <c r="E90" s="1"/>
      <c r="F90" s="1"/>
      <c r="G90" s="1"/>
      <c r="H90" s="1"/>
      <c r="I90" s="1"/>
      <c r="J90" s="1"/>
      <c r="K90" s="1"/>
      <c r="P90" s="1"/>
    </row>
    <row r="91" spans="1:23" x14ac:dyDescent="0.3">
      <c r="A91" s="751"/>
      <c r="B91" s="1"/>
      <c r="C91" s="1"/>
      <c r="D91" s="1"/>
      <c r="E91" s="1"/>
      <c r="F91" s="1"/>
      <c r="G91" s="1"/>
      <c r="H91" s="1"/>
      <c r="I91" s="1"/>
      <c r="J91" s="1"/>
      <c r="K91" s="1"/>
      <c r="P91" s="1"/>
    </row>
    <row r="92" spans="1:23" x14ac:dyDescent="0.3">
      <c r="A92" s="751"/>
      <c r="B92" s="1"/>
      <c r="C92" s="1"/>
      <c r="D92" s="1"/>
      <c r="E92" s="1"/>
      <c r="F92" s="1"/>
      <c r="G92" s="1"/>
      <c r="H92" s="1"/>
      <c r="I92" s="1"/>
      <c r="J92" s="1"/>
      <c r="K92" s="1"/>
      <c r="P92" s="1"/>
    </row>
    <row r="93" spans="1:23" x14ac:dyDescent="0.3">
      <c r="A93" s="751"/>
      <c r="B93" s="1"/>
      <c r="C93" s="1"/>
      <c r="D93" s="1"/>
      <c r="E93" s="1"/>
      <c r="F93" s="1"/>
      <c r="G93" s="1"/>
      <c r="H93" s="1"/>
      <c r="I93" s="1"/>
      <c r="J93" s="1"/>
      <c r="K93" s="1"/>
      <c r="P93" s="1"/>
    </row>
    <row r="94" spans="1:23" x14ac:dyDescent="0.3">
      <c r="A94" s="751"/>
      <c r="B94" s="1"/>
      <c r="C94" s="1"/>
      <c r="D94" s="1"/>
      <c r="E94" s="1"/>
      <c r="F94" s="1"/>
      <c r="G94" s="1"/>
      <c r="H94" s="1"/>
      <c r="I94" s="1"/>
      <c r="J94" s="1"/>
      <c r="K94" s="1"/>
      <c r="P94" s="1"/>
    </row>
    <row r="95" spans="1:23" x14ac:dyDescent="0.3">
      <c r="A95" s="751"/>
      <c r="B95" s="1"/>
      <c r="C95" s="1"/>
      <c r="D95" s="1"/>
      <c r="E95" s="1"/>
      <c r="F95" s="1"/>
      <c r="G95" s="1"/>
      <c r="H95" s="1"/>
      <c r="I95" s="1"/>
      <c r="J95" s="1"/>
      <c r="K95" s="1"/>
      <c r="P95" s="1"/>
    </row>
    <row r="96" spans="1:23" x14ac:dyDescent="0.3">
      <c r="A96" s="751"/>
      <c r="B96" s="1"/>
      <c r="C96" s="1"/>
      <c r="D96" s="1"/>
      <c r="E96" s="1"/>
      <c r="F96" s="1"/>
      <c r="G96" s="1"/>
      <c r="H96" s="1"/>
      <c r="I96" s="1"/>
      <c r="J96" s="1"/>
      <c r="K96" s="1"/>
      <c r="P96" s="1"/>
    </row>
    <row r="97" spans="1:16" x14ac:dyDescent="0.3">
      <c r="A97" s="751"/>
      <c r="B97" s="1"/>
      <c r="C97" s="1"/>
      <c r="D97" s="1"/>
      <c r="E97" s="1"/>
      <c r="F97" s="1"/>
      <c r="G97" s="1"/>
      <c r="H97" s="1"/>
      <c r="I97" s="1"/>
      <c r="J97" s="1"/>
      <c r="K97" s="1"/>
      <c r="P97" s="1"/>
    </row>
    <row r="98" spans="1:16" x14ac:dyDescent="0.3">
      <c r="A98" s="751"/>
      <c r="B98" s="1"/>
      <c r="C98" s="1"/>
      <c r="D98" s="1"/>
      <c r="E98" s="1"/>
      <c r="F98" s="1"/>
      <c r="G98" s="1"/>
      <c r="H98" s="1"/>
      <c r="I98" s="1"/>
      <c r="J98" s="1"/>
      <c r="K98" s="1"/>
      <c r="P98" s="1"/>
    </row>
    <row r="99" spans="1:16" x14ac:dyDescent="0.3">
      <c r="A99" s="751"/>
      <c r="B99" s="1"/>
      <c r="C99" s="1"/>
      <c r="D99" s="1"/>
      <c r="E99" s="1"/>
      <c r="F99" s="1"/>
      <c r="G99" s="1"/>
      <c r="H99" s="1"/>
      <c r="I99" s="1"/>
      <c r="J99" s="1"/>
      <c r="K99" s="1"/>
      <c r="P99" s="1"/>
    </row>
    <row r="100" spans="1:16" x14ac:dyDescent="0.3">
      <c r="A100" s="751"/>
      <c r="B100" s="1"/>
      <c r="C100" s="1"/>
      <c r="D100" s="1"/>
      <c r="E100" s="1"/>
      <c r="F100" s="1"/>
      <c r="G100" s="1"/>
      <c r="H100" s="1"/>
      <c r="I100" s="1"/>
      <c r="J100" s="1"/>
      <c r="K100" s="1"/>
      <c r="P100" s="1"/>
    </row>
    <row r="101" spans="1:16" x14ac:dyDescent="0.3">
      <c r="A101" s="751"/>
      <c r="B101" s="1"/>
      <c r="C101" s="1"/>
      <c r="D101" s="1"/>
      <c r="E101" s="1"/>
      <c r="F101" s="1"/>
      <c r="G101" s="1"/>
      <c r="H101" s="1"/>
      <c r="I101" s="1"/>
      <c r="J101" s="1"/>
      <c r="K101" s="1"/>
      <c r="P101" s="1"/>
    </row>
    <row r="102" spans="1:16" x14ac:dyDescent="0.3">
      <c r="A102" s="751"/>
      <c r="B102" s="1"/>
      <c r="C102" s="1"/>
      <c r="D102" s="1"/>
      <c r="E102" s="1"/>
      <c r="F102" s="1"/>
      <c r="G102" s="1"/>
      <c r="H102" s="1"/>
      <c r="I102" s="1"/>
      <c r="J102" s="1"/>
      <c r="K102" s="1"/>
      <c r="P102" s="1"/>
    </row>
    <row r="103" spans="1:16" x14ac:dyDescent="0.3">
      <c r="A103" s="751"/>
      <c r="B103" s="1"/>
      <c r="C103" s="1"/>
      <c r="D103" s="1"/>
      <c r="E103" s="1"/>
      <c r="F103" s="1"/>
      <c r="G103" s="1"/>
      <c r="H103" s="1"/>
      <c r="I103" s="1"/>
      <c r="J103" s="1"/>
      <c r="K103" s="1"/>
      <c r="P103" s="1"/>
    </row>
    <row r="104" spans="1:16" x14ac:dyDescent="0.3">
      <c r="A104" s="751"/>
      <c r="B104" s="1" t="s">
        <v>2226</v>
      </c>
      <c r="C104" s="1"/>
      <c r="D104" s="1"/>
      <c r="E104" s="1"/>
      <c r="F104" s="1"/>
      <c r="G104" s="1"/>
      <c r="H104" s="1"/>
      <c r="I104" s="1"/>
      <c r="J104" s="1"/>
      <c r="K104" s="1"/>
      <c r="P104" s="1"/>
    </row>
    <row r="105" spans="1:16" x14ac:dyDescent="0.3">
      <c r="A105" s="751"/>
      <c r="B105" s="1"/>
      <c r="C105" s="1"/>
      <c r="D105" s="1"/>
      <c r="E105" s="1"/>
      <c r="F105" s="1"/>
      <c r="G105" s="1"/>
      <c r="H105" s="1"/>
      <c r="I105" s="1"/>
      <c r="J105" s="1"/>
      <c r="K105" s="1"/>
      <c r="P105" s="1"/>
    </row>
    <row r="106" spans="1:16" x14ac:dyDescent="0.3">
      <c r="A106" s="751"/>
      <c r="B106" s="1"/>
      <c r="C106" s="1"/>
      <c r="D106" s="1"/>
      <c r="E106" s="1"/>
      <c r="F106" s="1"/>
      <c r="G106" s="1"/>
      <c r="H106" s="1"/>
      <c r="I106" s="1"/>
      <c r="J106" s="1"/>
      <c r="K106" s="1"/>
      <c r="P106" s="1"/>
    </row>
    <row r="107" spans="1:16" x14ac:dyDescent="0.3">
      <c r="A107" s="751"/>
      <c r="B107" s="1"/>
      <c r="C107" s="1"/>
      <c r="D107" s="1"/>
      <c r="E107" s="1"/>
      <c r="F107" s="1"/>
      <c r="G107" s="1"/>
      <c r="H107" s="1"/>
      <c r="I107" s="1"/>
      <c r="J107" s="1"/>
      <c r="K107" s="1"/>
      <c r="P107" s="1"/>
    </row>
    <row r="108" spans="1:16" x14ac:dyDescent="0.3">
      <c r="A108" s="751"/>
      <c r="B108" s="1"/>
      <c r="C108" s="1"/>
      <c r="D108" s="1"/>
      <c r="E108" s="1"/>
      <c r="F108" s="1"/>
      <c r="G108" s="1"/>
      <c r="H108" s="1"/>
      <c r="I108" s="1"/>
      <c r="J108" s="1"/>
      <c r="K108" s="1"/>
      <c r="P108" s="1"/>
    </row>
    <row r="109" spans="1:16" x14ac:dyDescent="0.3">
      <c r="A109" s="751"/>
      <c r="B109" s="1"/>
      <c r="C109" s="1"/>
      <c r="D109" s="1"/>
      <c r="E109" s="1"/>
      <c r="F109" s="1"/>
      <c r="G109" s="1"/>
      <c r="H109" s="1"/>
      <c r="I109" s="1"/>
      <c r="J109" s="1"/>
      <c r="K109" s="1"/>
      <c r="L109" s="1"/>
      <c r="M109" s="1"/>
      <c r="N109" s="1"/>
      <c r="O109" s="1"/>
      <c r="P109" s="1"/>
    </row>
    <row r="110" spans="1:16" x14ac:dyDescent="0.3">
      <c r="A110" s="751"/>
      <c r="B110" s="1"/>
      <c r="C110" s="1"/>
      <c r="D110" s="1"/>
      <c r="E110" s="1"/>
      <c r="F110" s="1"/>
      <c r="G110" s="1"/>
      <c r="H110" s="1"/>
      <c r="I110" s="1"/>
      <c r="J110" s="1"/>
      <c r="K110" s="1"/>
      <c r="L110" s="1"/>
      <c r="M110" s="1"/>
      <c r="N110" s="1"/>
      <c r="O110" s="1"/>
      <c r="P110" s="1"/>
    </row>
    <row r="111" spans="1:16" x14ac:dyDescent="0.3">
      <c r="A111" s="751"/>
      <c r="B111" s="1"/>
      <c r="C111" s="1"/>
      <c r="D111" s="1"/>
      <c r="E111" s="1"/>
      <c r="F111" s="1"/>
      <c r="G111" s="1"/>
      <c r="H111" s="1"/>
      <c r="I111" s="1"/>
      <c r="J111" s="1"/>
      <c r="K111" s="1"/>
      <c r="L111" s="1"/>
      <c r="M111" s="1"/>
      <c r="N111" s="1"/>
      <c r="O111" s="1"/>
      <c r="P111" s="1"/>
    </row>
    <row r="112" spans="1:16" x14ac:dyDescent="0.3">
      <c r="A112" s="751"/>
      <c r="B112" s="1"/>
      <c r="C112" s="1"/>
      <c r="D112" s="1"/>
      <c r="E112" s="1"/>
      <c r="F112" s="1"/>
      <c r="G112" s="1"/>
      <c r="H112" s="1"/>
      <c r="I112" s="1"/>
      <c r="J112" s="1"/>
      <c r="K112" s="1"/>
      <c r="L112" s="1"/>
      <c r="M112" s="1"/>
      <c r="N112" s="1"/>
      <c r="O112" s="1"/>
      <c r="P112" s="1"/>
    </row>
    <row r="113" spans="1:16" x14ac:dyDescent="0.3">
      <c r="A113" s="751"/>
      <c r="B113" s="1"/>
      <c r="C113" s="1"/>
      <c r="D113" s="1"/>
      <c r="E113" s="1"/>
      <c r="F113" s="1"/>
      <c r="G113" s="1"/>
      <c r="H113" s="1"/>
      <c r="I113" s="1"/>
      <c r="J113" s="1"/>
      <c r="K113" s="1"/>
      <c r="L113" s="1"/>
      <c r="M113" s="1"/>
      <c r="N113" s="1"/>
      <c r="O113" s="1"/>
      <c r="P113" s="1"/>
    </row>
    <row r="143" spans="1:1" s="161" customFormat="1" x14ac:dyDescent="0.3">
      <c r="A143" s="794"/>
    </row>
    <row r="194" spans="1:1" s="161" customFormat="1" x14ac:dyDescent="0.3">
      <c r="A194" s="794"/>
    </row>
  </sheetData>
  <sortState ref="AC7:AM34">
    <sortCondition ref="AE7:AE34"/>
  </sortState>
  <conditionalFormatting sqref="R59:R86">
    <cfRule type="cellIs" dxfId="5" priority="6" stopIfTrue="1" operator="greaterThan">
      <formula>50</formula>
    </cfRule>
  </conditionalFormatting>
  <conditionalFormatting sqref="S59:S86">
    <cfRule type="cellIs" dxfId="4" priority="5" stopIfTrue="1" operator="greaterThan">
      <formula>10</formula>
    </cfRule>
  </conditionalFormatting>
  <conditionalFormatting sqref="T59:T86">
    <cfRule type="cellIs" dxfId="3" priority="4" stopIfTrue="1" operator="greaterThan">
      <formula>11</formula>
    </cfRule>
  </conditionalFormatting>
  <conditionalFormatting sqref="U59:U86">
    <cfRule type="cellIs" dxfId="2" priority="3" stopIfTrue="1" operator="greaterThan">
      <formula>10</formula>
    </cfRule>
  </conditionalFormatting>
  <conditionalFormatting sqref="V59:V86">
    <cfRule type="cellIs" dxfId="1" priority="2" stopIfTrue="1" operator="greaterThan">
      <formula>2</formula>
    </cfRule>
  </conditionalFormatting>
  <conditionalFormatting sqref="W59:W86">
    <cfRule type="cellIs" dxfId="0" priority="1" stopIfTrue="1" operator="greaterThan">
      <formula>4</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Q31"/>
  <sheetViews>
    <sheetView zoomScale="80" zoomScaleNormal="80" workbookViewId="0">
      <selection activeCell="P34" sqref="P34"/>
    </sheetView>
  </sheetViews>
  <sheetFormatPr defaultRowHeight="16.5" x14ac:dyDescent="0.3"/>
  <cols>
    <col min="1" max="1" width="11.140625" style="751" customWidth="1"/>
    <col min="2" max="12" width="9.140625" style="1"/>
    <col min="13" max="14" width="19.140625" style="1" bestFit="1" customWidth="1"/>
    <col min="15" max="16384" width="9.140625" style="1"/>
  </cols>
  <sheetData>
    <row r="2" spans="1:17" x14ac:dyDescent="0.3">
      <c r="A2" s="790"/>
      <c r="B2" s="124" t="s">
        <v>2222</v>
      </c>
      <c r="Q2" s="2"/>
    </row>
    <row r="3" spans="1:17" x14ac:dyDescent="0.3">
      <c r="L3" s="164" t="s">
        <v>279</v>
      </c>
      <c r="M3" s="164" t="s">
        <v>1070</v>
      </c>
      <c r="N3" s="249"/>
      <c r="P3" s="134" t="s">
        <v>713</v>
      </c>
      <c r="Q3" s="134" t="s">
        <v>279</v>
      </c>
    </row>
    <row r="4" spans="1:17" x14ac:dyDescent="0.3">
      <c r="L4" s="753" t="s">
        <v>1563</v>
      </c>
      <c r="M4" s="163">
        <v>11.5</v>
      </c>
      <c r="P4" s="1" t="s">
        <v>248</v>
      </c>
      <c r="Q4" s="1" t="s">
        <v>458</v>
      </c>
    </row>
    <row r="5" spans="1:17" x14ac:dyDescent="0.3">
      <c r="L5" s="131" t="s">
        <v>248</v>
      </c>
      <c r="M5" s="163">
        <v>5.700463178676249</v>
      </c>
      <c r="P5" s="1" t="s">
        <v>249</v>
      </c>
      <c r="Q5" s="1" t="s">
        <v>459</v>
      </c>
    </row>
    <row r="6" spans="1:17" x14ac:dyDescent="0.3">
      <c r="L6" s="131" t="s">
        <v>249</v>
      </c>
      <c r="M6" s="163">
        <v>2.4036092963478635</v>
      </c>
      <c r="P6" s="1" t="s">
        <v>250</v>
      </c>
      <c r="Q6" s="1" t="s">
        <v>460</v>
      </c>
    </row>
    <row r="7" spans="1:17" x14ac:dyDescent="0.3">
      <c r="L7" s="131" t="s">
        <v>250</v>
      </c>
      <c r="M7" s="163">
        <v>1.157845747026657</v>
      </c>
      <c r="P7" s="1" t="s">
        <v>251</v>
      </c>
      <c r="Q7" s="1" t="s">
        <v>461</v>
      </c>
    </row>
    <row r="8" spans="1:17" x14ac:dyDescent="0.3">
      <c r="L8" s="131" t="s">
        <v>251</v>
      </c>
      <c r="M8" s="163">
        <v>31.988983397109639</v>
      </c>
      <c r="P8" s="1" t="s">
        <v>252</v>
      </c>
      <c r="Q8" s="1" t="s">
        <v>462</v>
      </c>
    </row>
    <row r="9" spans="1:17" x14ac:dyDescent="0.3">
      <c r="L9" s="131" t="s">
        <v>252</v>
      </c>
      <c r="M9" s="163">
        <v>13.316101495305253</v>
      </c>
      <c r="P9" s="1" t="s">
        <v>253</v>
      </c>
      <c r="Q9" s="1" t="s">
        <v>463</v>
      </c>
    </row>
    <row r="10" spans="1:17" x14ac:dyDescent="0.3">
      <c r="L10" s="131" t="s">
        <v>253</v>
      </c>
      <c r="M10" s="163">
        <v>0.59301414984367617</v>
      </c>
      <c r="P10" s="1" t="s">
        <v>254</v>
      </c>
      <c r="Q10" s="1" t="s">
        <v>464</v>
      </c>
    </row>
    <row r="11" spans="1:17" x14ac:dyDescent="0.3">
      <c r="L11" s="131" t="s">
        <v>254</v>
      </c>
      <c r="M11" s="163">
        <v>22.909455726373949</v>
      </c>
      <c r="P11" s="1" t="s">
        <v>255</v>
      </c>
      <c r="Q11" s="1" t="s">
        <v>465</v>
      </c>
    </row>
    <row r="12" spans="1:17" x14ac:dyDescent="0.3">
      <c r="L12" s="131" t="s">
        <v>258</v>
      </c>
      <c r="M12" s="163">
        <v>5.3672732278346587</v>
      </c>
      <c r="P12" s="1" t="s">
        <v>256</v>
      </c>
      <c r="Q12" s="1" t="s">
        <v>466</v>
      </c>
    </row>
    <row r="13" spans="1:17" x14ac:dyDescent="0.3">
      <c r="L13" s="131" t="s">
        <v>256</v>
      </c>
      <c r="M13" s="163">
        <v>12.460572612373165</v>
      </c>
      <c r="P13" s="1" t="s">
        <v>257</v>
      </c>
      <c r="Q13" s="1" t="s">
        <v>467</v>
      </c>
    </row>
    <row r="14" spans="1:17" x14ac:dyDescent="0.3">
      <c r="L14" s="131" t="s">
        <v>257</v>
      </c>
      <c r="M14" s="163">
        <v>11.843116073175395</v>
      </c>
      <c r="P14" s="1" t="s">
        <v>258</v>
      </c>
      <c r="Q14" s="1" t="s">
        <v>468</v>
      </c>
    </row>
    <row r="15" spans="1:17" x14ac:dyDescent="0.3">
      <c r="L15" s="131" t="s">
        <v>258</v>
      </c>
      <c r="M15" s="163">
        <v>4.8919616033450479</v>
      </c>
      <c r="P15" s="1" t="s">
        <v>259</v>
      </c>
      <c r="Q15" s="1" t="s">
        <v>469</v>
      </c>
    </row>
    <row r="16" spans="1:17" x14ac:dyDescent="0.3">
      <c r="L16" s="131" t="s">
        <v>259</v>
      </c>
      <c r="M16" s="163">
        <v>10.36086649495209</v>
      </c>
      <c r="P16" s="1" t="s">
        <v>260</v>
      </c>
      <c r="Q16" s="1" t="s">
        <v>242</v>
      </c>
    </row>
    <row r="17" spans="2:17" x14ac:dyDescent="0.3">
      <c r="L17" s="131" t="s">
        <v>260</v>
      </c>
      <c r="M17" s="163">
        <v>12.087190958275688</v>
      </c>
      <c r="P17" s="1" t="s">
        <v>261</v>
      </c>
      <c r="Q17" s="1" t="s">
        <v>470</v>
      </c>
    </row>
    <row r="18" spans="2:17" x14ac:dyDescent="0.3">
      <c r="L18" s="131" t="s">
        <v>261</v>
      </c>
      <c r="M18" s="163">
        <v>0.7273535382656432</v>
      </c>
      <c r="P18" s="1" t="s">
        <v>262</v>
      </c>
      <c r="Q18" s="1" t="s">
        <v>471</v>
      </c>
    </row>
    <row r="19" spans="2:17" x14ac:dyDescent="0.3">
      <c r="B19" s="134" t="s">
        <v>2223</v>
      </c>
      <c r="L19" s="131" t="s">
        <v>262</v>
      </c>
      <c r="M19" s="163">
        <v>2.1460515069628507</v>
      </c>
      <c r="P19" s="1" t="s">
        <v>263</v>
      </c>
      <c r="Q19" s="1" t="s">
        <v>472</v>
      </c>
    </row>
    <row r="20" spans="2:17" x14ac:dyDescent="0.3">
      <c r="L20" s="131" t="s">
        <v>263</v>
      </c>
      <c r="M20" s="163">
        <v>6.9632163137020555</v>
      </c>
      <c r="P20" s="1" t="s">
        <v>264</v>
      </c>
      <c r="Q20" s="1" t="s">
        <v>473</v>
      </c>
    </row>
    <row r="21" spans="2:17" x14ac:dyDescent="0.3">
      <c r="L21" s="131" t="s">
        <v>264</v>
      </c>
      <c r="M21" s="163">
        <v>4.5829854003630812</v>
      </c>
      <c r="P21" s="1" t="s">
        <v>265</v>
      </c>
      <c r="Q21" s="1" t="s">
        <v>243</v>
      </c>
    </row>
    <row r="22" spans="2:17" x14ac:dyDescent="0.3">
      <c r="L22" s="131" t="s">
        <v>265</v>
      </c>
      <c r="M22" s="163">
        <v>7.5637181409295362</v>
      </c>
      <c r="P22" s="1" t="s">
        <v>266</v>
      </c>
      <c r="Q22" s="1" t="s">
        <v>474</v>
      </c>
    </row>
    <row r="23" spans="2:17" x14ac:dyDescent="0.3">
      <c r="L23" s="131" t="s">
        <v>266</v>
      </c>
      <c r="M23" s="163">
        <v>17.650653992743567</v>
      </c>
      <c r="P23" s="1" t="s">
        <v>267</v>
      </c>
      <c r="Q23" s="1" t="s">
        <v>475</v>
      </c>
    </row>
    <row r="24" spans="2:17" x14ac:dyDescent="0.3">
      <c r="L24" s="131" t="s">
        <v>267</v>
      </c>
      <c r="M24" s="163">
        <v>9.5771776731177507</v>
      </c>
      <c r="P24" s="1" t="s">
        <v>268</v>
      </c>
      <c r="Q24" s="1" t="s">
        <v>476</v>
      </c>
    </row>
    <row r="25" spans="2:17" x14ac:dyDescent="0.3">
      <c r="L25" s="131" t="s">
        <v>268</v>
      </c>
      <c r="M25" s="163">
        <v>2.378937098946154</v>
      </c>
      <c r="P25" s="1" t="s">
        <v>269</v>
      </c>
      <c r="Q25" s="1" t="s">
        <v>486</v>
      </c>
    </row>
    <row r="26" spans="2:17" x14ac:dyDescent="0.3">
      <c r="L26" s="131" t="s">
        <v>269</v>
      </c>
      <c r="M26" s="163">
        <v>8.593527045718357</v>
      </c>
      <c r="P26" s="1" t="s">
        <v>270</v>
      </c>
      <c r="Q26" s="1" t="s">
        <v>478</v>
      </c>
    </row>
    <row r="27" spans="2:17" x14ac:dyDescent="0.3">
      <c r="L27" s="131" t="s">
        <v>270</v>
      </c>
      <c r="M27" s="163">
        <v>3.1343113417549979</v>
      </c>
      <c r="P27" s="1" t="s">
        <v>271</v>
      </c>
      <c r="Q27" s="1" t="s">
        <v>479</v>
      </c>
    </row>
    <row r="28" spans="2:17" x14ac:dyDescent="0.3">
      <c r="L28" s="131" t="s">
        <v>271</v>
      </c>
      <c r="M28" s="163">
        <v>8.2241676513813537</v>
      </c>
      <c r="P28" s="1" t="s">
        <v>272</v>
      </c>
      <c r="Q28" s="1" t="s">
        <v>496</v>
      </c>
    </row>
    <row r="29" spans="2:17" x14ac:dyDescent="0.3">
      <c r="L29" s="753" t="s">
        <v>272</v>
      </c>
      <c r="M29" s="163">
        <v>4.2574761814795821</v>
      </c>
      <c r="P29" s="1" t="s">
        <v>273</v>
      </c>
      <c r="Q29" s="1" t="s">
        <v>480</v>
      </c>
    </row>
    <row r="30" spans="2:17" x14ac:dyDescent="0.3">
      <c r="L30" s="131" t="s">
        <v>273</v>
      </c>
      <c r="M30" s="163">
        <v>7.393033682170957</v>
      </c>
      <c r="P30" s="1" t="s">
        <v>274</v>
      </c>
      <c r="Q30" s="1" t="s">
        <v>481</v>
      </c>
    </row>
    <row r="31" spans="2:17" x14ac:dyDescent="0.3">
      <c r="L31" s="131" t="s">
        <v>274</v>
      </c>
      <c r="M31" s="163">
        <v>2.7139681742024386</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1:E16"/>
  <sheetViews>
    <sheetView zoomScale="80" zoomScaleNormal="80" workbookViewId="0">
      <selection activeCell="G27" sqref="G27:H27"/>
    </sheetView>
  </sheetViews>
  <sheetFormatPr defaultColWidth="13.42578125" defaultRowHeight="16.5" x14ac:dyDescent="0.3"/>
  <cols>
    <col min="1" max="1" width="9.140625" style="773" customWidth="1"/>
    <col min="2" max="2" width="47.5703125" style="3" customWidth="1"/>
    <col min="3" max="3" width="12.28515625" style="3" bestFit="1" customWidth="1"/>
    <col min="4" max="4" width="16.28515625" style="3" customWidth="1"/>
    <col min="5" max="5" width="18" style="3" customWidth="1"/>
    <col min="6" max="16384" width="13.42578125" style="3"/>
  </cols>
  <sheetData>
    <row r="1" spans="1:5" x14ac:dyDescent="0.3">
      <c r="A1" s="774"/>
    </row>
    <row r="2" spans="1:5" ht="17.25" thickBot="1" x14ac:dyDescent="0.35">
      <c r="A2" s="795"/>
      <c r="B2" s="6" t="s">
        <v>2227</v>
      </c>
    </row>
    <row r="3" spans="1:5" ht="17.25" thickBot="1" x14ac:dyDescent="0.35">
      <c r="B3" s="53" t="s">
        <v>284</v>
      </c>
      <c r="C3" s="67" t="s">
        <v>1167</v>
      </c>
      <c r="D3" s="67" t="s">
        <v>1245</v>
      </c>
      <c r="E3" s="67" t="s">
        <v>13</v>
      </c>
    </row>
    <row r="4" spans="1:5" ht="17.25" thickBot="1" x14ac:dyDescent="0.35">
      <c r="B4" s="89" t="s">
        <v>1160</v>
      </c>
      <c r="C4" s="176">
        <v>347496004</v>
      </c>
      <c r="D4" s="176">
        <v>64401163</v>
      </c>
      <c r="E4" s="177">
        <v>411897167</v>
      </c>
    </row>
    <row r="5" spans="1:5" ht="17.25" thickBot="1" x14ac:dyDescent="0.35">
      <c r="B5" s="89" t="s">
        <v>1161</v>
      </c>
      <c r="C5" s="176">
        <v>172270942</v>
      </c>
      <c r="D5" s="176">
        <v>15200378</v>
      </c>
      <c r="E5" s="177">
        <v>187471320</v>
      </c>
    </row>
    <row r="6" spans="1:5" ht="17.25" thickBot="1" x14ac:dyDescent="0.35">
      <c r="B6" s="89" t="s">
        <v>1162</v>
      </c>
      <c r="C6" s="176">
        <v>1326222796</v>
      </c>
      <c r="D6" s="176">
        <v>269323216</v>
      </c>
      <c r="E6" s="177">
        <v>1595546012</v>
      </c>
    </row>
    <row r="7" spans="1:5" ht="17.25" thickBot="1" x14ac:dyDescent="0.35">
      <c r="B7" s="89" t="s">
        <v>1163</v>
      </c>
      <c r="C7" s="176">
        <v>294669312</v>
      </c>
      <c r="D7" s="176">
        <v>66839315</v>
      </c>
      <c r="E7" s="177">
        <v>361508627</v>
      </c>
    </row>
    <row r="8" spans="1:5" ht="17.25" thickBot="1" x14ac:dyDescent="0.35">
      <c r="B8" s="89" t="s">
        <v>1164</v>
      </c>
      <c r="C8" s="176">
        <v>161954885</v>
      </c>
      <c r="D8" s="176">
        <v>26555870</v>
      </c>
      <c r="E8" s="177">
        <v>188510755</v>
      </c>
    </row>
    <row r="9" spans="1:5" ht="17.25" thickBot="1" x14ac:dyDescent="0.35">
      <c r="B9" s="89" t="s">
        <v>1165</v>
      </c>
      <c r="C9" s="176">
        <v>190707577</v>
      </c>
      <c r="D9" s="176">
        <v>26524893</v>
      </c>
      <c r="E9" s="177">
        <v>217232470</v>
      </c>
    </row>
    <row r="10" spans="1:5" ht="17.25" thickBot="1" x14ac:dyDescent="0.35">
      <c r="B10" s="89" t="s">
        <v>1166</v>
      </c>
      <c r="C10" s="176">
        <v>78600000</v>
      </c>
      <c r="D10" s="176">
        <v>16103753</v>
      </c>
      <c r="E10" s="177">
        <v>94703753</v>
      </c>
    </row>
    <row r="11" spans="1:5" ht="17.25" thickBot="1" x14ac:dyDescent="0.35">
      <c r="B11" s="89" t="s">
        <v>1671</v>
      </c>
      <c r="C11" s="176">
        <v>371448128</v>
      </c>
      <c r="D11" s="72">
        <v>0</v>
      </c>
      <c r="E11" s="177">
        <v>371448128</v>
      </c>
    </row>
    <row r="12" spans="1:5" ht="17.25" thickBot="1" x14ac:dyDescent="0.35">
      <c r="B12" s="89" t="s">
        <v>1621</v>
      </c>
      <c r="C12" s="176">
        <v>11842525</v>
      </c>
      <c r="D12" s="176">
        <v>2760930</v>
      </c>
      <c r="E12" s="177">
        <v>14603455</v>
      </c>
    </row>
    <row r="13" spans="1:5" ht="17.25" thickBot="1" x14ac:dyDescent="0.35">
      <c r="B13" s="89" t="s">
        <v>1672</v>
      </c>
      <c r="C13" s="176">
        <v>11245000</v>
      </c>
      <c r="D13" s="72">
        <v>0</v>
      </c>
      <c r="E13" s="177">
        <v>11245000</v>
      </c>
    </row>
    <row r="14" spans="1:5" ht="17.25" thickBot="1" x14ac:dyDescent="0.35">
      <c r="B14" s="89" t="s">
        <v>1673</v>
      </c>
      <c r="C14" s="176">
        <v>30000000</v>
      </c>
      <c r="D14" s="72">
        <v>0</v>
      </c>
      <c r="E14" s="177">
        <v>30000000</v>
      </c>
    </row>
    <row r="15" spans="1:5" ht="17.25" thickBot="1" x14ac:dyDescent="0.35">
      <c r="B15" s="234" t="s">
        <v>13</v>
      </c>
      <c r="C15" s="177">
        <v>2996457169</v>
      </c>
      <c r="D15" s="177">
        <v>487709518</v>
      </c>
      <c r="E15" s="177">
        <v>3484166687</v>
      </c>
    </row>
    <row r="16" spans="1:5" x14ac:dyDescent="0.3">
      <c r="B16" s="165" t="s">
        <v>1414</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1:R538"/>
  <sheetViews>
    <sheetView zoomScale="70" zoomScaleNormal="70" workbookViewId="0">
      <selection activeCell="B4" sqref="B4"/>
    </sheetView>
  </sheetViews>
  <sheetFormatPr defaultRowHeight="16.5" x14ac:dyDescent="0.3"/>
  <cols>
    <col min="1" max="1" width="10.140625" style="773" customWidth="1"/>
    <col min="2" max="2" width="60.85546875" style="47" customWidth="1"/>
    <col min="3" max="3" width="31.5703125" style="3" customWidth="1"/>
    <col min="4" max="4" width="22.85546875" style="3" customWidth="1"/>
    <col min="5" max="5" width="17.7109375" style="3" customWidth="1"/>
    <col min="6" max="6" width="11.28515625" style="3" bestFit="1" customWidth="1"/>
    <col min="7" max="7" width="29.85546875" style="3" customWidth="1"/>
    <col min="8" max="8" width="16.85546875" style="3" bestFit="1" customWidth="1"/>
    <col min="9" max="9" width="13.5703125" style="3" customWidth="1"/>
    <col min="10" max="10" width="14.42578125" style="3" bestFit="1" customWidth="1"/>
    <col min="11" max="11" width="14.7109375" style="3" customWidth="1"/>
    <col min="12" max="12" width="16" style="3" customWidth="1"/>
    <col min="13" max="14" width="7.5703125" style="3" customWidth="1"/>
    <col min="15" max="18" width="31.85546875" style="3" customWidth="1"/>
    <col min="19" max="20" width="9.140625" style="3"/>
    <col min="21" max="21" width="22.140625" style="3" bestFit="1" customWidth="1"/>
    <col min="22" max="22" width="28.7109375" style="3" customWidth="1"/>
    <col min="23" max="23" width="27.5703125" style="3" customWidth="1"/>
    <col min="24" max="24" width="26.85546875" style="3" customWidth="1"/>
    <col min="25" max="16384" width="9.140625" style="3"/>
  </cols>
  <sheetData>
    <row r="1" spans="1:14" x14ac:dyDescent="0.3">
      <c r="B1" s="6"/>
    </row>
    <row r="2" spans="1:14" ht="17.25" thickBot="1" x14ac:dyDescent="0.35">
      <c r="A2" s="707"/>
      <c r="B2" s="6" t="s">
        <v>1733</v>
      </c>
    </row>
    <row r="3" spans="1:14" ht="17.25" thickBot="1" x14ac:dyDescent="0.35">
      <c r="B3" s="53" t="s">
        <v>285</v>
      </c>
      <c r="C3" s="67" t="s">
        <v>23</v>
      </c>
      <c r="D3" s="67" t="s">
        <v>24</v>
      </c>
      <c r="E3" s="67" t="s">
        <v>25</v>
      </c>
      <c r="F3" s="67" t="s">
        <v>26</v>
      </c>
      <c r="G3" s="67" t="s">
        <v>27</v>
      </c>
      <c r="H3" s="67" t="s">
        <v>28</v>
      </c>
      <c r="I3" s="67" t="s">
        <v>1734</v>
      </c>
    </row>
    <row r="4" spans="1:14" ht="17.25" thickBot="1" x14ac:dyDescent="0.35">
      <c r="B4" s="261" t="s">
        <v>4</v>
      </c>
      <c r="C4" s="173">
        <v>64946.596239999999</v>
      </c>
      <c r="D4" s="173">
        <v>54189.700850000001</v>
      </c>
      <c r="E4" s="173">
        <v>52886.706140000002</v>
      </c>
      <c r="F4" s="173">
        <v>54436.4545</v>
      </c>
      <c r="G4" s="173">
        <v>49430.126230000002</v>
      </c>
      <c r="H4" s="173">
        <v>47888.118020000002</v>
      </c>
      <c r="I4" s="173">
        <v>323777.70198000001</v>
      </c>
      <c r="J4" s="120"/>
      <c r="K4" s="120"/>
      <c r="L4" s="120"/>
      <c r="M4" s="120"/>
      <c r="N4" s="120"/>
    </row>
    <row r="5" spans="1:14" ht="17.25" thickBot="1" x14ac:dyDescent="0.35">
      <c r="B5" s="411" t="s">
        <v>1389</v>
      </c>
      <c r="C5" s="173">
        <v>12658.340550000001</v>
      </c>
      <c r="D5" s="173">
        <v>2967.58061</v>
      </c>
      <c r="E5" s="173">
        <v>1261.4092399999899</v>
      </c>
      <c r="F5" s="173">
        <v>811.87257</v>
      </c>
      <c r="G5" s="173">
        <v>543.26792999999896</v>
      </c>
      <c r="H5" s="173">
        <v>385.134559999999</v>
      </c>
      <c r="I5" s="173">
        <v>18627.605459999999</v>
      </c>
      <c r="J5" s="120"/>
      <c r="K5" s="120"/>
      <c r="L5" s="120"/>
      <c r="M5" s="120"/>
      <c r="N5" s="120"/>
    </row>
    <row r="6" spans="1:14" ht="17.25" thickBot="1" x14ac:dyDescent="0.35">
      <c r="B6" s="261" t="s">
        <v>5</v>
      </c>
      <c r="C6" s="173">
        <v>4672.3271699999996</v>
      </c>
      <c r="D6" s="173">
        <v>3742.3368999999998</v>
      </c>
      <c r="E6" s="173">
        <v>5202.2653700000001</v>
      </c>
      <c r="F6" s="173">
        <v>3673.57717</v>
      </c>
      <c r="G6" s="173">
        <v>3002.8530099999998</v>
      </c>
      <c r="H6" s="173">
        <v>3188.6873700000001</v>
      </c>
      <c r="I6" s="173">
        <v>23482.046989999999</v>
      </c>
      <c r="J6" s="120"/>
      <c r="K6" s="120"/>
      <c r="L6" s="120"/>
      <c r="M6" s="120"/>
      <c r="N6" s="120"/>
    </row>
    <row r="7" spans="1:14" ht="17.25" thickBot="1" x14ac:dyDescent="0.35">
      <c r="B7" s="411" t="s">
        <v>1389</v>
      </c>
      <c r="C7" s="173">
        <v>4311.5057999999899</v>
      </c>
      <c r="D7" s="173">
        <v>3460.4025899999901</v>
      </c>
      <c r="E7" s="173">
        <v>4841.5860000000002</v>
      </c>
      <c r="F7" s="173">
        <v>3318.7137699999998</v>
      </c>
      <c r="G7" s="173">
        <v>2714.2932999999998</v>
      </c>
      <c r="H7" s="173">
        <v>2869.5402199999999</v>
      </c>
      <c r="I7" s="173">
        <v>21516.041679999998</v>
      </c>
      <c r="J7" s="120"/>
      <c r="K7" s="120"/>
      <c r="L7" s="120"/>
      <c r="M7" s="120"/>
      <c r="N7" s="120"/>
    </row>
    <row r="8" spans="1:14" ht="17.25" thickBot="1" x14ac:dyDescent="0.35">
      <c r="B8" s="261" t="s">
        <v>7</v>
      </c>
      <c r="C8" s="173">
        <v>27532.6999</v>
      </c>
      <c r="D8" s="173">
        <v>27430.051920000002</v>
      </c>
      <c r="E8" s="173">
        <v>24597.216209999999</v>
      </c>
      <c r="F8" s="173">
        <v>27184.863720000001</v>
      </c>
      <c r="G8" s="173">
        <v>26522.461770000002</v>
      </c>
      <c r="H8" s="173">
        <v>27972.281340000001</v>
      </c>
      <c r="I8" s="173">
        <v>161239.57485999999</v>
      </c>
      <c r="J8" s="120"/>
      <c r="K8" s="120"/>
      <c r="L8" s="120"/>
      <c r="M8" s="120"/>
      <c r="N8" s="120"/>
    </row>
    <row r="9" spans="1:14" ht="17.25" thickBot="1" x14ac:dyDescent="0.35">
      <c r="B9" s="258" t="s">
        <v>6</v>
      </c>
      <c r="C9" s="173">
        <v>2.2827999999999999</v>
      </c>
      <c r="D9" s="173">
        <v>1.9108000000000001</v>
      </c>
      <c r="E9" s="173">
        <v>5.2484999999999999</v>
      </c>
      <c r="F9" s="173">
        <v>4.3803999999999998</v>
      </c>
      <c r="G9" s="173">
        <v>5.8624000000000001</v>
      </c>
      <c r="H9" s="173">
        <v>7.7694999999999999</v>
      </c>
      <c r="I9" s="173">
        <v>27.4544</v>
      </c>
      <c r="J9" s="120"/>
      <c r="K9" s="120"/>
      <c r="L9" s="120"/>
      <c r="M9" s="120"/>
      <c r="N9" s="120"/>
    </row>
    <row r="10" spans="1:14" ht="17.25" thickBot="1" x14ac:dyDescent="0.35">
      <c r="B10" s="261" t="s">
        <v>1452</v>
      </c>
      <c r="C10" s="173">
        <v>176.87637000000001</v>
      </c>
      <c r="D10" s="173">
        <v>170.53251</v>
      </c>
      <c r="E10" s="173">
        <v>159.2406</v>
      </c>
      <c r="F10" s="173">
        <v>192.20400000000001</v>
      </c>
      <c r="G10" s="173">
        <v>195.3169</v>
      </c>
      <c r="H10" s="173">
        <v>197.45259999999999</v>
      </c>
      <c r="I10" s="173">
        <v>1091.6229800000001</v>
      </c>
      <c r="J10" s="120"/>
      <c r="K10" s="120"/>
      <c r="L10" s="120"/>
      <c r="M10" s="120"/>
      <c r="N10" s="120"/>
    </row>
    <row r="11" spans="1:14" ht="17.25" thickBot="1" x14ac:dyDescent="0.35">
      <c r="B11" s="261" t="s">
        <v>1445</v>
      </c>
      <c r="C11" s="173">
        <v>3862.57231</v>
      </c>
      <c r="D11" s="173">
        <v>3966.8205899999998</v>
      </c>
      <c r="E11" s="173">
        <v>3635.6875</v>
      </c>
      <c r="F11" s="173">
        <v>4145.7303000000002</v>
      </c>
      <c r="G11" s="173">
        <v>4144.0832099999998</v>
      </c>
      <c r="H11" s="173">
        <v>4182.1004700000003</v>
      </c>
      <c r="I11" s="173">
        <v>23936.99438</v>
      </c>
      <c r="J11" s="120"/>
      <c r="K11" s="120"/>
      <c r="L11" s="120"/>
      <c r="M11" s="120"/>
      <c r="N11" s="120"/>
    </row>
    <row r="12" spans="1:14" ht="17.25" thickBot="1" x14ac:dyDescent="0.35">
      <c r="B12" s="294" t="s">
        <v>13</v>
      </c>
      <c r="C12" s="174">
        <v>101193.35479</v>
      </c>
      <c r="D12" s="174">
        <v>89501.353570000007</v>
      </c>
      <c r="E12" s="174">
        <v>86486.364319999993</v>
      </c>
      <c r="F12" s="174">
        <v>89637.210089999993</v>
      </c>
      <c r="G12" s="174">
        <v>83300.703519999995</v>
      </c>
      <c r="H12" s="174">
        <v>83436.409299999999</v>
      </c>
      <c r="I12" s="174">
        <v>533555.39558999997</v>
      </c>
      <c r="J12" s="120"/>
      <c r="K12" s="120"/>
      <c r="L12" s="120"/>
      <c r="M12" s="120"/>
      <c r="N12" s="120"/>
    </row>
    <row r="13" spans="1:14" ht="17.25" thickBot="1" x14ac:dyDescent="0.35">
      <c r="B13" s="261" t="s">
        <v>286</v>
      </c>
      <c r="C13" s="173">
        <v>0</v>
      </c>
      <c r="D13" s="173">
        <v>0</v>
      </c>
      <c r="E13" s="173">
        <v>0</v>
      </c>
      <c r="F13" s="173">
        <v>-2.2818100000000001</v>
      </c>
      <c r="G13" s="173">
        <v>0</v>
      </c>
      <c r="H13" s="173">
        <v>0</v>
      </c>
      <c r="I13" s="173">
        <v>-2.2818100000000001</v>
      </c>
      <c r="J13" s="120"/>
      <c r="K13" s="120"/>
      <c r="L13" s="120"/>
      <c r="M13" s="120"/>
      <c r="N13" s="120"/>
    </row>
    <row r="14" spans="1:14" ht="17.25" thickBot="1" x14ac:dyDescent="0.35">
      <c r="B14" s="294" t="s">
        <v>287</v>
      </c>
      <c r="C14" s="174">
        <v>101193.35479</v>
      </c>
      <c r="D14" s="174">
        <v>89501.353570000007</v>
      </c>
      <c r="E14" s="174">
        <v>86486.364319999993</v>
      </c>
      <c r="F14" s="174">
        <v>89634.928279999993</v>
      </c>
      <c r="G14" s="174">
        <v>83300.703519999995</v>
      </c>
      <c r="H14" s="174">
        <v>83436.409299999999</v>
      </c>
      <c r="I14" s="174">
        <v>533553.11378000001</v>
      </c>
      <c r="J14" s="120"/>
      <c r="K14" s="120"/>
      <c r="L14" s="120"/>
      <c r="M14" s="120"/>
      <c r="N14" s="120"/>
    </row>
    <row r="15" spans="1:14" ht="17.25" thickBot="1" x14ac:dyDescent="0.35">
      <c r="B15" s="294" t="s">
        <v>1389</v>
      </c>
      <c r="C15" s="484">
        <v>16969.84635</v>
      </c>
      <c r="D15" s="484">
        <v>6427.9831999999897</v>
      </c>
      <c r="E15" s="484">
        <v>6102.9952399999902</v>
      </c>
      <c r="F15" s="484">
        <v>4130.5863399999998</v>
      </c>
      <c r="G15" s="484">
        <v>3257.5612299999998</v>
      </c>
      <c r="H15" s="484">
        <v>3254.6747799999998</v>
      </c>
      <c r="I15" s="174">
        <v>40143.647140000001</v>
      </c>
      <c r="J15" s="120"/>
      <c r="K15" s="120"/>
      <c r="L15" s="120"/>
      <c r="M15" s="120"/>
      <c r="N15" s="120"/>
    </row>
    <row r="16" spans="1:14" ht="17.25" thickBot="1" x14ac:dyDescent="0.35">
      <c r="B16" s="166"/>
      <c r="C16" s="120"/>
      <c r="D16" s="120"/>
      <c r="E16" s="120"/>
      <c r="F16" s="120"/>
      <c r="G16" s="120"/>
      <c r="H16" s="120"/>
      <c r="I16" s="120"/>
      <c r="J16" s="120"/>
      <c r="K16" s="120"/>
      <c r="L16" s="120"/>
      <c r="M16" s="120"/>
      <c r="N16" s="120"/>
    </row>
    <row r="17" spans="1:14" ht="17.25" thickBot="1" x14ac:dyDescent="0.35">
      <c r="B17" s="53" t="s">
        <v>288</v>
      </c>
      <c r="C17" s="67" t="s">
        <v>29</v>
      </c>
      <c r="D17" s="67" t="s">
        <v>30</v>
      </c>
      <c r="E17" s="67" t="s">
        <v>31</v>
      </c>
      <c r="F17" s="67" t="s">
        <v>32</v>
      </c>
      <c r="G17" s="67" t="s">
        <v>33</v>
      </c>
      <c r="H17" s="67" t="s">
        <v>34</v>
      </c>
      <c r="I17" s="67" t="s">
        <v>1731</v>
      </c>
      <c r="J17" s="120"/>
      <c r="K17" s="120"/>
      <c r="L17" s="120"/>
      <c r="M17" s="120"/>
      <c r="N17" s="120"/>
    </row>
    <row r="18" spans="1:14" ht="17.25" thickBot="1" x14ac:dyDescent="0.35">
      <c r="B18" s="258" t="s">
        <v>4</v>
      </c>
      <c r="C18" s="173">
        <v>45231.869890000002</v>
      </c>
      <c r="D18" s="173">
        <v>46168.057820000002</v>
      </c>
      <c r="E18" s="173">
        <v>45159.265099999997</v>
      </c>
      <c r="F18" s="173">
        <v>42926.753640000003</v>
      </c>
      <c r="G18" s="173">
        <v>48170.89086</v>
      </c>
      <c r="H18" s="173">
        <v>47021.05558</v>
      </c>
      <c r="I18" s="173">
        <v>598455.59487000003</v>
      </c>
      <c r="J18" s="120"/>
      <c r="K18" s="120"/>
      <c r="L18" s="120"/>
      <c r="M18" s="120"/>
      <c r="N18" s="120"/>
    </row>
    <row r="19" spans="1:14" ht="17.25" thickBot="1" x14ac:dyDescent="0.35">
      <c r="B19" s="411" t="s">
        <v>1389</v>
      </c>
      <c r="C19" s="173">
        <v>285.98577</v>
      </c>
      <c r="D19" s="173">
        <v>222.59114</v>
      </c>
      <c r="E19" s="173">
        <v>198.89183</v>
      </c>
      <c r="F19" s="173">
        <v>135.99271999999999</v>
      </c>
      <c r="G19" s="173">
        <v>100.8766</v>
      </c>
      <c r="H19" s="173">
        <v>38.581000000000003</v>
      </c>
      <c r="I19" s="173">
        <v>19610.524519999999</v>
      </c>
      <c r="J19" s="120"/>
      <c r="K19" s="120"/>
      <c r="L19" s="120"/>
      <c r="M19" s="120"/>
      <c r="N19" s="120"/>
    </row>
    <row r="20" spans="1:14" ht="17.25" thickBot="1" x14ac:dyDescent="0.35">
      <c r="B20" s="258" t="s">
        <v>5</v>
      </c>
      <c r="C20" s="173">
        <v>2637.6938399999999</v>
      </c>
      <c r="D20" s="173">
        <v>2367.8931299999999</v>
      </c>
      <c r="E20" s="173">
        <v>2424.1187399999999</v>
      </c>
      <c r="F20" s="173">
        <v>2223.2685700000002</v>
      </c>
      <c r="G20" s="173">
        <v>3275.3289199999999</v>
      </c>
      <c r="H20" s="173">
        <v>2966.3865000000001</v>
      </c>
      <c r="I20" s="173">
        <v>39376.736689999998</v>
      </c>
      <c r="J20" s="120"/>
      <c r="K20" s="120"/>
      <c r="L20" s="120"/>
      <c r="M20" s="120"/>
      <c r="N20" s="120"/>
    </row>
    <row r="21" spans="1:14" ht="17.25" thickBot="1" x14ac:dyDescent="0.35">
      <c r="B21" s="411" t="s">
        <v>1389</v>
      </c>
      <c r="C21" s="173">
        <v>2333.3770300000001</v>
      </c>
      <c r="D21" s="173">
        <v>2032.6242400000001</v>
      </c>
      <c r="E21" s="173">
        <v>2073.35547</v>
      </c>
      <c r="F21" s="173">
        <v>1937.0154600000001</v>
      </c>
      <c r="G21" s="173">
        <v>2878.1846</v>
      </c>
      <c r="H21" s="173">
        <v>2670.9852000000001</v>
      </c>
      <c r="I21" s="173">
        <v>35441.583680000003</v>
      </c>
      <c r="J21" s="120"/>
      <c r="K21" s="120"/>
      <c r="L21" s="120"/>
      <c r="M21" s="120"/>
      <c r="N21" s="120"/>
    </row>
    <row r="22" spans="1:14" ht="17.25" thickBot="1" x14ac:dyDescent="0.35">
      <c r="B22" s="261" t="s">
        <v>7</v>
      </c>
      <c r="C22" s="173">
        <v>27920.03167</v>
      </c>
      <c r="D22" s="173">
        <v>29568.4944</v>
      </c>
      <c r="E22" s="173">
        <v>29839.077000000001</v>
      </c>
      <c r="F22" s="173">
        <v>28755.082310000002</v>
      </c>
      <c r="G22" s="173">
        <v>29491.870599999998</v>
      </c>
      <c r="H22" s="173">
        <v>28868.67971</v>
      </c>
      <c r="I22" s="173">
        <v>335682.81054999999</v>
      </c>
      <c r="J22" s="120"/>
      <c r="K22" s="120"/>
      <c r="L22" s="120"/>
      <c r="M22" s="120"/>
      <c r="N22" s="120"/>
    </row>
    <row r="23" spans="1:14" ht="17.25" thickBot="1" x14ac:dyDescent="0.35">
      <c r="B23" s="258" t="s">
        <v>6</v>
      </c>
      <c r="C23" s="173">
        <v>5.3677000000000001</v>
      </c>
      <c r="D23" s="173">
        <v>9.7184000000000008</v>
      </c>
      <c r="E23" s="173">
        <v>6.6828000000000003</v>
      </c>
      <c r="F23" s="173">
        <v>8.0769000000000002</v>
      </c>
      <c r="G23" s="173">
        <v>9.2776999999999994</v>
      </c>
      <c r="H23" s="173">
        <v>5.3914</v>
      </c>
      <c r="I23" s="173">
        <v>71.969300000000004</v>
      </c>
      <c r="J23" s="120"/>
      <c r="K23" s="120"/>
      <c r="L23" s="120"/>
      <c r="M23" s="120"/>
      <c r="N23" s="120"/>
    </row>
    <row r="24" spans="1:14" ht="17.25" thickBot="1" x14ac:dyDescent="0.35">
      <c r="B24" s="261" t="s">
        <v>1452</v>
      </c>
      <c r="C24" s="173">
        <v>192.0027</v>
      </c>
      <c r="D24" s="173">
        <v>185.32579999999999</v>
      </c>
      <c r="E24" s="173">
        <v>161.9622</v>
      </c>
      <c r="F24" s="173">
        <v>179.59294</v>
      </c>
      <c r="G24" s="173">
        <v>210.91319999999999</v>
      </c>
      <c r="H24" s="173">
        <v>227.06899999999999</v>
      </c>
      <c r="I24" s="173">
        <v>2248.48882</v>
      </c>
      <c r="J24" s="120"/>
      <c r="K24" s="120"/>
      <c r="L24" s="120"/>
      <c r="M24" s="120"/>
      <c r="N24" s="120"/>
    </row>
    <row r="25" spans="1:14" ht="17.25" thickBot="1" x14ac:dyDescent="0.35">
      <c r="B25" s="261" t="s">
        <v>1445</v>
      </c>
      <c r="C25" s="173">
        <v>3897.88249</v>
      </c>
      <c r="D25" s="173">
        <v>4007.3335299999999</v>
      </c>
      <c r="E25" s="173">
        <v>3870.8933900000002</v>
      </c>
      <c r="F25" s="173">
        <v>3673.5704999999998</v>
      </c>
      <c r="G25" s="173">
        <v>3671.0558000000001</v>
      </c>
      <c r="H25" s="173">
        <v>3587.14995</v>
      </c>
      <c r="I25" s="173">
        <v>46644.880039999996</v>
      </c>
      <c r="J25" s="120"/>
      <c r="K25" s="120"/>
      <c r="L25" s="120"/>
      <c r="M25" s="120"/>
      <c r="N25" s="120"/>
    </row>
    <row r="26" spans="1:14" ht="17.25" thickBot="1" x14ac:dyDescent="0.35">
      <c r="B26" s="260" t="s">
        <v>13</v>
      </c>
      <c r="C26" s="174">
        <v>79884.848289999994</v>
      </c>
      <c r="D26" s="174">
        <v>82306.823080000002</v>
      </c>
      <c r="E26" s="174">
        <v>81461.999230000001</v>
      </c>
      <c r="F26" s="174">
        <v>77766.344859999997</v>
      </c>
      <c r="G26" s="174">
        <v>84829.337079999998</v>
      </c>
      <c r="H26" s="174">
        <v>82675.732139999993</v>
      </c>
      <c r="I26" s="174">
        <v>1022480.4802699999</v>
      </c>
      <c r="J26" s="120"/>
      <c r="K26" s="120"/>
      <c r="L26" s="120"/>
      <c r="M26" s="120"/>
      <c r="N26" s="120"/>
    </row>
    <row r="27" spans="1:14" ht="17.25" thickBot="1" x14ac:dyDescent="0.35">
      <c r="B27" s="261" t="s">
        <v>286</v>
      </c>
      <c r="C27" s="173">
        <v>0</v>
      </c>
      <c r="D27" s="173">
        <v>0</v>
      </c>
      <c r="E27" s="173">
        <v>0</v>
      </c>
      <c r="F27" s="173">
        <v>0</v>
      </c>
      <c r="G27" s="173">
        <v>-4.2641</v>
      </c>
      <c r="H27" s="173">
        <v>0</v>
      </c>
      <c r="I27" s="173">
        <v>-6.5459100000000001</v>
      </c>
      <c r="J27" s="120"/>
      <c r="K27" s="120"/>
      <c r="L27" s="120"/>
      <c r="M27" s="120"/>
      <c r="N27" s="120"/>
    </row>
    <row r="28" spans="1:14" ht="17.25" thickBot="1" x14ac:dyDescent="0.35">
      <c r="A28" s="774"/>
      <c r="B28" s="294" t="s">
        <v>287</v>
      </c>
      <c r="C28" s="174">
        <v>79884.848289999994</v>
      </c>
      <c r="D28" s="174">
        <v>82306.823080000002</v>
      </c>
      <c r="E28" s="174">
        <v>81461.999230000001</v>
      </c>
      <c r="F28" s="174">
        <v>77766.344859999997</v>
      </c>
      <c r="G28" s="174">
        <v>84825.072979999997</v>
      </c>
      <c r="H28" s="174">
        <v>82675.732139999993</v>
      </c>
      <c r="I28" s="174">
        <v>1022473.93436</v>
      </c>
      <c r="J28" s="120"/>
      <c r="K28" s="120"/>
      <c r="L28" s="120"/>
      <c r="M28" s="120"/>
      <c r="N28" s="120"/>
    </row>
    <row r="29" spans="1:14" ht="17.25" thickBot="1" x14ac:dyDescent="0.35">
      <c r="B29" s="294" t="s">
        <v>1389</v>
      </c>
      <c r="C29" s="484">
        <v>2619.3627999999999</v>
      </c>
      <c r="D29" s="484">
        <v>2255.2153800000001</v>
      </c>
      <c r="E29" s="484">
        <v>2272.2473</v>
      </c>
      <c r="F29" s="484">
        <v>2073.0081799999998</v>
      </c>
      <c r="G29" s="484">
        <v>2979.0612000000001</v>
      </c>
      <c r="H29" s="484">
        <v>2709.5662000000002</v>
      </c>
      <c r="I29" s="174">
        <v>55052.108199999901</v>
      </c>
      <c r="J29" s="120"/>
      <c r="K29" s="120"/>
      <c r="L29" s="120"/>
      <c r="M29" s="120"/>
      <c r="N29" s="120"/>
    </row>
    <row r="30" spans="1:14" x14ac:dyDescent="0.3">
      <c r="B30" s="167" t="s">
        <v>8</v>
      </c>
      <c r="C30" s="120"/>
      <c r="D30" s="120"/>
      <c r="E30" s="120"/>
      <c r="F30" s="120"/>
      <c r="G30" s="120"/>
      <c r="H30" s="120"/>
      <c r="I30" s="120"/>
      <c r="J30" s="120"/>
      <c r="K30" s="120"/>
      <c r="L30" s="120"/>
      <c r="M30" s="120"/>
      <c r="N30" s="120"/>
    </row>
    <row r="31" spans="1:14" x14ac:dyDescent="0.3">
      <c r="B31" s="485" t="s">
        <v>1735</v>
      </c>
      <c r="C31" s="120"/>
      <c r="D31" s="120"/>
      <c r="E31" s="120"/>
      <c r="F31" s="120"/>
      <c r="G31" s="120"/>
      <c r="H31" s="120"/>
      <c r="I31" s="120"/>
      <c r="J31" s="120"/>
      <c r="K31" s="120"/>
      <c r="L31" s="120"/>
      <c r="M31" s="120"/>
      <c r="N31" s="120"/>
    </row>
    <row r="32" spans="1:14" ht="17.25" thickBot="1" x14ac:dyDescent="0.35">
      <c r="B32" s="166"/>
      <c r="C32" s="120"/>
      <c r="D32" s="120"/>
      <c r="E32" s="120"/>
      <c r="F32" s="120"/>
      <c r="G32" s="120"/>
      <c r="H32" s="120"/>
      <c r="I32" s="120"/>
      <c r="J32" s="120"/>
      <c r="K32" s="120"/>
      <c r="L32" s="120"/>
      <c r="M32" s="120"/>
      <c r="N32" s="120"/>
    </row>
    <row r="33" spans="1:14" ht="17.25" thickBot="1" x14ac:dyDescent="0.35">
      <c r="A33" s="707"/>
      <c r="B33" s="53" t="s">
        <v>289</v>
      </c>
      <c r="C33" s="67" t="s">
        <v>23</v>
      </c>
      <c r="D33" s="67" t="s">
        <v>24</v>
      </c>
      <c r="E33" s="67" t="s">
        <v>25</v>
      </c>
      <c r="F33" s="67" t="s">
        <v>26</v>
      </c>
      <c r="G33" s="67" t="s">
        <v>27</v>
      </c>
      <c r="H33" s="67" t="s">
        <v>28</v>
      </c>
      <c r="I33" s="67" t="s">
        <v>1734</v>
      </c>
      <c r="J33" s="120"/>
      <c r="K33" s="120"/>
      <c r="L33" s="120"/>
      <c r="M33" s="120"/>
      <c r="N33" s="120"/>
    </row>
    <row r="34" spans="1:14" ht="17.25" thickBot="1" x14ac:dyDescent="0.35">
      <c r="B34" s="459" t="s">
        <v>4</v>
      </c>
      <c r="C34" s="173">
        <v>215399</v>
      </c>
      <c r="D34" s="173">
        <v>162328</v>
      </c>
      <c r="E34" s="173">
        <v>184402</v>
      </c>
      <c r="F34" s="173">
        <v>168020</v>
      </c>
      <c r="G34" s="173">
        <v>139353</v>
      </c>
      <c r="H34" s="173">
        <v>125439</v>
      </c>
      <c r="I34" s="174">
        <v>994941</v>
      </c>
      <c r="J34" s="120"/>
      <c r="K34" s="120"/>
      <c r="L34" s="120"/>
      <c r="M34" s="120"/>
      <c r="N34" s="120"/>
    </row>
    <row r="35" spans="1:14" ht="17.25" thickBot="1" x14ac:dyDescent="0.35">
      <c r="B35" s="486" t="s">
        <v>1389</v>
      </c>
      <c r="C35" s="173">
        <v>62133</v>
      </c>
      <c r="D35" s="173">
        <v>9332</v>
      </c>
      <c r="E35" s="173">
        <v>3314</v>
      </c>
      <c r="F35" s="173">
        <v>1919</v>
      </c>
      <c r="G35" s="173">
        <v>1317</v>
      </c>
      <c r="H35" s="173">
        <v>861</v>
      </c>
      <c r="I35" s="174">
        <v>78876</v>
      </c>
      <c r="J35" s="120"/>
      <c r="K35" s="120"/>
      <c r="L35" s="120"/>
      <c r="M35" s="120"/>
      <c r="N35" s="120"/>
    </row>
    <row r="36" spans="1:14" ht="17.25" thickBot="1" x14ac:dyDescent="0.35">
      <c r="B36" s="459" t="s">
        <v>5</v>
      </c>
      <c r="C36" s="173">
        <v>32155</v>
      </c>
      <c r="D36" s="173">
        <v>27642</v>
      </c>
      <c r="E36" s="173">
        <v>43464</v>
      </c>
      <c r="F36" s="173">
        <v>25712</v>
      </c>
      <c r="G36" s="173">
        <v>21473</v>
      </c>
      <c r="H36" s="173">
        <v>21294</v>
      </c>
      <c r="I36" s="174">
        <v>171740</v>
      </c>
      <c r="J36" s="120"/>
      <c r="K36" s="120"/>
      <c r="L36" s="120"/>
      <c r="M36" s="120"/>
      <c r="N36" s="120"/>
    </row>
    <row r="37" spans="1:14" ht="17.25" thickBot="1" x14ac:dyDescent="0.35">
      <c r="B37" s="486" t="s">
        <v>1389</v>
      </c>
      <c r="C37" s="173">
        <v>30160</v>
      </c>
      <c r="D37" s="173">
        <v>26058</v>
      </c>
      <c r="E37" s="173">
        <v>41311</v>
      </c>
      <c r="F37" s="173">
        <v>23739</v>
      </c>
      <c r="G37" s="173">
        <v>19788</v>
      </c>
      <c r="H37" s="173">
        <v>19536</v>
      </c>
      <c r="I37" s="174">
        <v>160592</v>
      </c>
      <c r="J37" s="120"/>
      <c r="K37" s="120"/>
      <c r="L37" s="120"/>
      <c r="M37" s="120"/>
      <c r="N37" s="120"/>
    </row>
    <row r="38" spans="1:14" ht="17.25" thickBot="1" x14ac:dyDescent="0.35">
      <c r="B38" s="57" t="s">
        <v>7</v>
      </c>
      <c r="C38" s="173">
        <v>32008</v>
      </c>
      <c r="D38" s="173">
        <v>31897</v>
      </c>
      <c r="E38" s="173">
        <v>31008</v>
      </c>
      <c r="F38" s="173">
        <v>31079</v>
      </c>
      <c r="G38" s="173">
        <v>31323</v>
      </c>
      <c r="H38" s="173">
        <v>31512</v>
      </c>
      <c r="I38" s="174">
        <v>188827</v>
      </c>
      <c r="J38" s="120"/>
      <c r="K38" s="120"/>
      <c r="L38" s="120"/>
      <c r="M38" s="120"/>
      <c r="N38" s="120"/>
    </row>
    <row r="39" spans="1:14" ht="17.25" thickBot="1" x14ac:dyDescent="0.35">
      <c r="A39" s="774"/>
      <c r="B39" s="459" t="s">
        <v>6</v>
      </c>
      <c r="C39" s="173">
        <v>22</v>
      </c>
      <c r="D39" s="173">
        <v>20</v>
      </c>
      <c r="E39" s="173">
        <v>38</v>
      </c>
      <c r="F39" s="173">
        <v>28</v>
      </c>
      <c r="G39" s="173">
        <v>41</v>
      </c>
      <c r="H39" s="173">
        <v>42</v>
      </c>
      <c r="I39" s="174">
        <v>191</v>
      </c>
      <c r="J39" s="120"/>
      <c r="K39" s="120"/>
      <c r="L39" s="120"/>
      <c r="M39" s="120"/>
      <c r="N39" s="120"/>
    </row>
    <row r="40" spans="1:14" ht="17.25" thickBot="1" x14ac:dyDescent="0.35">
      <c r="B40" s="57" t="s">
        <v>1452</v>
      </c>
      <c r="C40" s="173">
        <v>412</v>
      </c>
      <c r="D40" s="173">
        <v>409</v>
      </c>
      <c r="E40" s="173">
        <v>397</v>
      </c>
      <c r="F40" s="173">
        <v>453</v>
      </c>
      <c r="G40" s="173">
        <v>464</v>
      </c>
      <c r="H40" s="173">
        <v>459</v>
      </c>
      <c r="I40" s="174">
        <v>2594</v>
      </c>
      <c r="J40" s="120"/>
      <c r="K40" s="120"/>
      <c r="L40" s="120"/>
      <c r="M40" s="120"/>
      <c r="N40" s="120"/>
    </row>
    <row r="41" spans="1:14" ht="17.25" thickBot="1" x14ac:dyDescent="0.35">
      <c r="B41" s="57" t="s">
        <v>1445</v>
      </c>
      <c r="C41" s="173">
        <v>19235</v>
      </c>
      <c r="D41" s="173">
        <v>19649</v>
      </c>
      <c r="E41" s="173">
        <v>19231</v>
      </c>
      <c r="F41" s="173">
        <v>20119</v>
      </c>
      <c r="G41" s="173">
        <v>20342</v>
      </c>
      <c r="H41" s="173">
        <v>19780</v>
      </c>
      <c r="I41" s="174">
        <v>118356</v>
      </c>
      <c r="J41" s="120"/>
      <c r="K41" s="120"/>
      <c r="L41" s="120"/>
      <c r="M41" s="120"/>
      <c r="N41" s="120"/>
    </row>
    <row r="42" spans="1:14" ht="17.25" thickBot="1" x14ac:dyDescent="0.35">
      <c r="B42" s="463" t="s">
        <v>13</v>
      </c>
      <c r="C42" s="174">
        <v>299231</v>
      </c>
      <c r="D42" s="174">
        <v>241945</v>
      </c>
      <c r="E42" s="174">
        <v>278540</v>
      </c>
      <c r="F42" s="174">
        <v>245411</v>
      </c>
      <c r="G42" s="174">
        <v>212996</v>
      </c>
      <c r="H42" s="174">
        <v>198526</v>
      </c>
      <c r="I42" s="174">
        <v>1476649</v>
      </c>
      <c r="J42" s="120"/>
      <c r="K42" s="120"/>
      <c r="L42" s="120"/>
      <c r="M42" s="120"/>
      <c r="N42" s="120"/>
    </row>
    <row r="43" spans="1:14" ht="17.25" thickBot="1" x14ac:dyDescent="0.35">
      <c r="B43" s="487" t="s">
        <v>1389</v>
      </c>
      <c r="C43" s="174">
        <v>92293</v>
      </c>
      <c r="D43" s="174">
        <v>35390</v>
      </c>
      <c r="E43" s="174">
        <v>44625</v>
      </c>
      <c r="F43" s="174">
        <v>25658</v>
      </c>
      <c r="G43" s="174">
        <v>21105</v>
      </c>
      <c r="H43" s="174">
        <v>20397</v>
      </c>
      <c r="I43" s="174">
        <v>239468</v>
      </c>
      <c r="J43" s="120"/>
      <c r="K43" s="120"/>
      <c r="L43" s="120"/>
      <c r="M43" s="120"/>
      <c r="N43" s="120"/>
    </row>
    <row r="44" spans="1:14" ht="17.25" thickBot="1" x14ac:dyDescent="0.35">
      <c r="B44" s="168"/>
      <c r="C44" s="203"/>
      <c r="D44" s="203"/>
      <c r="E44" s="203"/>
      <c r="F44" s="203"/>
      <c r="G44" s="203"/>
      <c r="H44" s="203"/>
      <c r="I44" s="203"/>
      <c r="J44" s="120"/>
      <c r="K44" s="120"/>
      <c r="L44" s="120"/>
      <c r="M44" s="120"/>
      <c r="N44" s="120"/>
    </row>
    <row r="45" spans="1:14" ht="17.25" thickBot="1" x14ac:dyDescent="0.35">
      <c r="A45" s="707"/>
      <c r="B45" s="53" t="s">
        <v>289</v>
      </c>
      <c r="C45" s="67" t="s">
        <v>29</v>
      </c>
      <c r="D45" s="67" t="s">
        <v>30</v>
      </c>
      <c r="E45" s="67" t="s">
        <v>31</v>
      </c>
      <c r="F45" s="67" t="s">
        <v>32</v>
      </c>
      <c r="G45" s="67" t="s">
        <v>33</v>
      </c>
      <c r="H45" s="67" t="s">
        <v>34</v>
      </c>
      <c r="I45" s="67" t="s">
        <v>1731</v>
      </c>
      <c r="J45" s="120"/>
      <c r="K45" s="120"/>
      <c r="L45" s="120"/>
      <c r="M45" s="120"/>
      <c r="N45" s="120"/>
    </row>
    <row r="46" spans="1:14" ht="17.25" thickBot="1" x14ac:dyDescent="0.35">
      <c r="A46" s="774"/>
      <c r="B46" s="258" t="s">
        <v>4</v>
      </c>
      <c r="C46" s="173">
        <v>116266</v>
      </c>
      <c r="D46" s="173">
        <v>117826</v>
      </c>
      <c r="E46" s="173">
        <v>115275</v>
      </c>
      <c r="F46" s="173">
        <v>115393</v>
      </c>
      <c r="G46" s="173">
        <v>134943</v>
      </c>
      <c r="H46" s="173">
        <v>122102</v>
      </c>
      <c r="I46" s="174">
        <v>1716746</v>
      </c>
      <c r="J46" s="120"/>
      <c r="K46" s="120"/>
      <c r="L46" s="120"/>
      <c r="M46" s="120"/>
      <c r="N46" s="120"/>
    </row>
    <row r="47" spans="1:14" ht="17.25" thickBot="1" x14ac:dyDescent="0.35">
      <c r="B47" s="411" t="s">
        <v>1389</v>
      </c>
      <c r="C47" s="173">
        <v>628</v>
      </c>
      <c r="D47" s="173">
        <v>460</v>
      </c>
      <c r="E47" s="173">
        <v>396</v>
      </c>
      <c r="F47" s="173">
        <v>318</v>
      </c>
      <c r="G47" s="173">
        <v>248</v>
      </c>
      <c r="H47" s="173">
        <v>161</v>
      </c>
      <c r="I47" s="174">
        <v>81087</v>
      </c>
      <c r="J47" s="120"/>
      <c r="K47" s="120"/>
      <c r="L47" s="120"/>
      <c r="M47" s="120"/>
      <c r="N47" s="120"/>
    </row>
    <row r="48" spans="1:14" ht="17.25" thickBot="1" x14ac:dyDescent="0.35">
      <c r="B48" s="258" t="s">
        <v>5</v>
      </c>
      <c r="C48" s="173">
        <v>16994</v>
      </c>
      <c r="D48" s="173">
        <v>12994</v>
      </c>
      <c r="E48" s="173">
        <v>11830</v>
      </c>
      <c r="F48" s="173">
        <v>15125</v>
      </c>
      <c r="G48" s="173">
        <v>21947</v>
      </c>
      <c r="H48" s="173">
        <v>21055</v>
      </c>
      <c r="I48" s="174">
        <v>271685</v>
      </c>
      <c r="J48" s="120"/>
      <c r="K48" s="120"/>
      <c r="L48" s="120"/>
      <c r="M48" s="120"/>
      <c r="N48" s="120"/>
    </row>
    <row r="49" spans="1:14" ht="17.25" thickBot="1" x14ac:dyDescent="0.35">
      <c r="B49" s="411" t="s">
        <v>1389</v>
      </c>
      <c r="C49" s="173">
        <v>15361</v>
      </c>
      <c r="D49" s="173">
        <v>11290</v>
      </c>
      <c r="E49" s="173">
        <v>10047</v>
      </c>
      <c r="F49" s="173">
        <v>13546</v>
      </c>
      <c r="G49" s="173">
        <v>19880</v>
      </c>
      <c r="H49" s="173">
        <v>19423</v>
      </c>
      <c r="I49" s="174">
        <v>250139</v>
      </c>
      <c r="J49" s="120"/>
      <c r="K49" s="120"/>
      <c r="L49" s="120"/>
      <c r="M49" s="120"/>
      <c r="N49" s="120"/>
    </row>
    <row r="50" spans="1:14" ht="17.25" thickBot="1" x14ac:dyDescent="0.35">
      <c r="B50" s="261" t="s">
        <v>7</v>
      </c>
      <c r="C50" s="173">
        <v>31812</v>
      </c>
      <c r="D50" s="173">
        <v>32531</v>
      </c>
      <c r="E50" s="173">
        <v>32564</v>
      </c>
      <c r="F50" s="173">
        <v>32290</v>
      </c>
      <c r="G50" s="173">
        <v>31732</v>
      </c>
      <c r="H50" s="173">
        <v>33476</v>
      </c>
      <c r="I50" s="174">
        <v>383232</v>
      </c>
      <c r="J50" s="120"/>
      <c r="K50" s="120"/>
      <c r="L50" s="120"/>
      <c r="M50" s="120"/>
      <c r="N50" s="120"/>
    </row>
    <row r="51" spans="1:14" ht="17.25" thickBot="1" x14ac:dyDescent="0.35">
      <c r="B51" s="258" t="s">
        <v>6</v>
      </c>
      <c r="C51" s="173">
        <v>28</v>
      </c>
      <c r="D51" s="173">
        <v>50</v>
      </c>
      <c r="E51" s="173">
        <v>37</v>
      </c>
      <c r="F51" s="173">
        <v>43</v>
      </c>
      <c r="G51" s="173">
        <v>48</v>
      </c>
      <c r="H51" s="173">
        <v>29</v>
      </c>
      <c r="I51" s="174">
        <v>426</v>
      </c>
      <c r="J51" s="120"/>
      <c r="K51" s="120"/>
      <c r="L51" s="120"/>
      <c r="M51" s="120"/>
      <c r="N51" s="120"/>
    </row>
    <row r="52" spans="1:14" ht="17.25" thickBot="1" x14ac:dyDescent="0.35">
      <c r="B52" s="261" t="s">
        <v>1452</v>
      </c>
      <c r="C52" s="173">
        <v>447</v>
      </c>
      <c r="D52" s="173">
        <v>438</v>
      </c>
      <c r="E52" s="173">
        <v>393</v>
      </c>
      <c r="F52" s="173">
        <v>440</v>
      </c>
      <c r="G52" s="173">
        <v>484</v>
      </c>
      <c r="H52" s="173">
        <v>491</v>
      </c>
      <c r="I52" s="174">
        <v>5287</v>
      </c>
      <c r="J52" s="120"/>
      <c r="K52" s="120"/>
      <c r="L52" s="120"/>
      <c r="M52" s="120"/>
      <c r="N52" s="120"/>
    </row>
    <row r="53" spans="1:14" ht="17.25" thickBot="1" x14ac:dyDescent="0.35">
      <c r="B53" s="261" t="s">
        <v>1445</v>
      </c>
      <c r="C53" s="173">
        <v>18910</v>
      </c>
      <c r="D53" s="173">
        <v>19061</v>
      </c>
      <c r="E53" s="173">
        <v>18411</v>
      </c>
      <c r="F53" s="173">
        <v>18062</v>
      </c>
      <c r="G53" s="173">
        <v>17468</v>
      </c>
      <c r="H53" s="173">
        <v>17528</v>
      </c>
      <c r="I53" s="174">
        <v>227796</v>
      </c>
      <c r="J53" s="120"/>
      <c r="K53" s="120"/>
      <c r="L53" s="120"/>
      <c r="M53" s="120"/>
      <c r="N53" s="120"/>
    </row>
    <row r="54" spans="1:14" ht="17.25" thickBot="1" x14ac:dyDescent="0.35">
      <c r="B54" s="260" t="s">
        <v>13</v>
      </c>
      <c r="C54" s="174">
        <v>184457</v>
      </c>
      <c r="D54" s="174">
        <v>182900</v>
      </c>
      <c r="E54" s="174">
        <v>178510</v>
      </c>
      <c r="F54" s="174">
        <v>181353</v>
      </c>
      <c r="G54" s="174">
        <v>206622</v>
      </c>
      <c r="H54" s="174">
        <v>194681</v>
      </c>
      <c r="I54" s="174">
        <v>2605172</v>
      </c>
      <c r="J54" s="120"/>
      <c r="K54" s="120"/>
      <c r="L54" s="120"/>
      <c r="M54" s="120"/>
      <c r="N54" s="120"/>
    </row>
    <row r="55" spans="1:14" ht="17.25" thickBot="1" x14ac:dyDescent="0.35">
      <c r="A55" s="774"/>
      <c r="B55" s="294" t="s">
        <v>1389</v>
      </c>
      <c r="C55" s="174">
        <v>15989</v>
      </c>
      <c r="D55" s="174">
        <v>11750</v>
      </c>
      <c r="E55" s="174">
        <v>10443</v>
      </c>
      <c r="F55" s="174">
        <v>13864</v>
      </c>
      <c r="G55" s="174">
        <v>20128</v>
      </c>
      <c r="H55" s="174">
        <v>19584</v>
      </c>
      <c r="I55" s="174">
        <v>331226</v>
      </c>
      <c r="J55" s="120"/>
      <c r="K55" s="120"/>
      <c r="L55" s="120"/>
    </row>
    <row r="56" spans="1:14" x14ac:dyDescent="0.3">
      <c r="B56" s="167" t="s">
        <v>8</v>
      </c>
      <c r="C56" s="120"/>
      <c r="D56" s="120"/>
      <c r="E56" s="120"/>
      <c r="F56" s="120"/>
      <c r="G56" s="120"/>
      <c r="H56" s="120"/>
      <c r="I56" s="120"/>
      <c r="J56" s="120"/>
      <c r="K56" s="120"/>
      <c r="L56" s="120"/>
    </row>
    <row r="57" spans="1:14" x14ac:dyDescent="0.3">
      <c r="B57" s="485" t="s">
        <v>1736</v>
      </c>
      <c r="C57" s="120"/>
      <c r="D57" s="120"/>
      <c r="E57" s="120"/>
      <c r="F57" s="120"/>
      <c r="G57" s="120"/>
      <c r="H57" s="120"/>
      <c r="I57" s="120"/>
      <c r="J57" s="120"/>
      <c r="K57" s="120"/>
      <c r="L57" s="120"/>
    </row>
    <row r="58" spans="1:14" ht="17.25" thickBot="1" x14ac:dyDescent="0.35">
      <c r="C58" s="120"/>
      <c r="D58" s="120"/>
      <c r="E58" s="120"/>
      <c r="F58" s="120"/>
      <c r="G58" s="120"/>
      <c r="H58" s="120"/>
      <c r="I58" s="120"/>
      <c r="J58" s="120"/>
      <c r="K58" s="120"/>
      <c r="L58" s="120"/>
    </row>
    <row r="59" spans="1:14" ht="17.25" thickBot="1" x14ac:dyDescent="0.35">
      <c r="A59" s="707"/>
      <c r="B59" s="53" t="s">
        <v>290</v>
      </c>
      <c r="C59" s="67" t="s">
        <v>23</v>
      </c>
      <c r="D59" s="67" t="s">
        <v>24</v>
      </c>
      <c r="E59" s="59" t="s">
        <v>25</v>
      </c>
      <c r="F59" s="67" t="s">
        <v>26</v>
      </c>
      <c r="G59" s="59" t="s">
        <v>27</v>
      </c>
      <c r="H59" s="67" t="s">
        <v>28</v>
      </c>
      <c r="I59" s="67" t="s">
        <v>1734</v>
      </c>
      <c r="J59" s="120"/>
      <c r="K59" s="120"/>
      <c r="L59" s="120"/>
    </row>
    <row r="60" spans="1:14" ht="17.25" thickBot="1" x14ac:dyDescent="0.35">
      <c r="B60" s="459" t="s">
        <v>4</v>
      </c>
      <c r="C60" s="488">
        <v>300.53100933616219</v>
      </c>
      <c r="D60" s="488">
        <v>334.7673968138584</v>
      </c>
      <c r="E60" s="489">
        <v>287.83678767041522</v>
      </c>
      <c r="F60" s="488">
        <v>324.97899696464708</v>
      </c>
      <c r="G60" s="489">
        <v>355.66108085222425</v>
      </c>
      <c r="H60" s="488">
        <v>382.86151428184218</v>
      </c>
      <c r="I60" s="490">
        <v>325.99426031292296</v>
      </c>
      <c r="J60" s="120"/>
      <c r="K60" s="120"/>
      <c r="L60" s="120"/>
    </row>
    <row r="61" spans="1:14" ht="17.25" thickBot="1" x14ac:dyDescent="0.35">
      <c r="B61" s="495" t="s">
        <v>1389</v>
      </c>
      <c r="C61" s="488">
        <v>203.72974989136185</v>
      </c>
      <c r="D61" s="488">
        <v>318.00049399914275</v>
      </c>
      <c r="E61" s="488">
        <v>380.63042848521121</v>
      </c>
      <c r="F61" s="488">
        <v>423.07064616988009</v>
      </c>
      <c r="G61" s="488">
        <v>412.50412300683269</v>
      </c>
      <c r="H61" s="488">
        <v>447.31075493611979</v>
      </c>
      <c r="I61" s="490">
        <v>236.16316065723382</v>
      </c>
      <c r="J61" s="120"/>
      <c r="K61" s="120"/>
      <c r="L61" s="120"/>
      <c r="M61" s="120"/>
      <c r="N61" s="120"/>
    </row>
    <row r="62" spans="1:14" ht="17.25" thickBot="1" x14ac:dyDescent="0.35">
      <c r="A62" s="774"/>
      <c r="B62" s="459" t="s">
        <v>5</v>
      </c>
      <c r="C62" s="488">
        <v>145.06230943865648</v>
      </c>
      <c r="D62" s="488">
        <v>135.88200166413392</v>
      </c>
      <c r="E62" s="489">
        <v>120.07968042517948</v>
      </c>
      <c r="F62" s="488">
        <v>143.47152574673265</v>
      </c>
      <c r="G62" s="489">
        <v>140.26474176873282</v>
      </c>
      <c r="H62" s="488">
        <v>150.14845590307081</v>
      </c>
      <c r="I62" s="490">
        <v>137.05472207988805</v>
      </c>
      <c r="J62" s="120"/>
      <c r="K62" s="120"/>
      <c r="L62" s="120"/>
    </row>
    <row r="63" spans="1:14" ht="17.25" thickBot="1" x14ac:dyDescent="0.35">
      <c r="B63" s="486" t="s">
        <v>1389</v>
      </c>
      <c r="C63" s="488">
        <v>142.95443633952218</v>
      </c>
      <c r="D63" s="488">
        <v>132.79616969836479</v>
      </c>
      <c r="E63" s="489">
        <v>117.19847014112464</v>
      </c>
      <c r="F63" s="488">
        <v>139.80006613589444</v>
      </c>
      <c r="G63" s="489">
        <v>137.16865271881935</v>
      </c>
      <c r="H63" s="488">
        <v>146.88473689598689</v>
      </c>
      <c r="I63" s="490">
        <v>133.97953621600061</v>
      </c>
      <c r="J63" s="120"/>
      <c r="K63" s="120"/>
      <c r="L63" s="120"/>
    </row>
    <row r="64" spans="1:14" ht="16.5" customHeight="1" thickBot="1" x14ac:dyDescent="0.35">
      <c r="B64" s="57" t="s">
        <v>7</v>
      </c>
      <c r="C64" s="488">
        <v>860.20260903524115</v>
      </c>
      <c r="D64" s="488">
        <v>860.1802799636298</v>
      </c>
      <c r="E64" s="489">
        <v>793.4563467492228</v>
      </c>
      <c r="F64" s="488">
        <v>874.98416583544838</v>
      </c>
      <c r="G64" s="489">
        <v>847.05276091050985</v>
      </c>
      <c r="H64" s="488">
        <v>888.02481308707479</v>
      </c>
      <c r="I64" s="490">
        <v>854.13280055288442</v>
      </c>
      <c r="J64" s="120"/>
      <c r="K64" s="120"/>
      <c r="L64" s="120"/>
    </row>
    <row r="65" spans="1:14" ht="17.25" thickBot="1" x14ac:dyDescent="0.35">
      <c r="B65" s="459" t="s">
        <v>6</v>
      </c>
      <c r="C65" s="488">
        <v>103.76363636363637</v>
      </c>
      <c r="D65" s="496">
        <v>95.539999999999992</v>
      </c>
      <c r="E65" s="497">
        <v>138.11842105263159</v>
      </c>
      <c r="F65" s="498">
        <v>156.44285714285712</v>
      </c>
      <c r="G65" s="497">
        <v>142.98536585365852</v>
      </c>
      <c r="H65" s="498">
        <v>184.98809523809524</v>
      </c>
      <c r="I65" s="492">
        <v>143.74031413612568</v>
      </c>
      <c r="J65" s="120"/>
      <c r="K65" s="120"/>
      <c r="L65" s="120"/>
    </row>
    <row r="66" spans="1:14" ht="17.25" thickBot="1" x14ac:dyDescent="0.35">
      <c r="B66" s="57" t="s">
        <v>1452</v>
      </c>
      <c r="C66" s="488">
        <v>429.59992718446358</v>
      </c>
      <c r="D66" s="499">
        <v>416.94990220048902</v>
      </c>
      <c r="E66" s="489">
        <v>401.10982367758186</v>
      </c>
      <c r="F66" s="488">
        <v>424.29139072847681</v>
      </c>
      <c r="G66" s="489">
        <v>420.94159482758619</v>
      </c>
      <c r="H66" s="488">
        <v>430.24531590413943</v>
      </c>
      <c r="I66" s="490">
        <v>420.88349267540445</v>
      </c>
      <c r="J66" s="120"/>
      <c r="K66" s="120"/>
      <c r="L66" s="120"/>
    </row>
    <row r="67" spans="1:14" ht="17.25" thickBot="1" x14ac:dyDescent="0.35">
      <c r="B67" s="57" t="s">
        <v>1445</v>
      </c>
      <c r="C67" s="488">
        <v>200.81619443722332</v>
      </c>
      <c r="D67" s="499">
        <v>202.03740139447299</v>
      </c>
      <c r="E67" s="489">
        <v>189.16895117258593</v>
      </c>
      <c r="F67" s="488">
        <v>206.24070778865701</v>
      </c>
      <c r="G67" s="489">
        <v>203.8889735522564</v>
      </c>
      <c r="H67" s="488">
        <v>211.58367391304347</v>
      </c>
      <c r="I67" s="490">
        <v>202.37615220183162</v>
      </c>
      <c r="J67" s="120"/>
      <c r="K67" s="120"/>
      <c r="L67" s="120"/>
    </row>
    <row r="68" spans="1:14" ht="17.25" thickBot="1" x14ac:dyDescent="0.35">
      <c r="B68" s="487" t="s">
        <v>13</v>
      </c>
      <c r="C68" s="490">
        <v>337.44464985245509</v>
      </c>
      <c r="D68" s="494">
        <v>370.65291235611363</v>
      </c>
      <c r="E68" s="491">
        <v>311.27563060960654</v>
      </c>
      <c r="F68" s="492">
        <v>366.04506330197057</v>
      </c>
      <c r="G68" s="493">
        <v>391.81611781441865</v>
      </c>
      <c r="H68" s="492">
        <v>421.08762474436531</v>
      </c>
      <c r="I68" s="492">
        <v>361.79066636688844</v>
      </c>
      <c r="J68" s="169"/>
      <c r="K68" s="169"/>
      <c r="L68" s="120"/>
    </row>
    <row r="69" spans="1:14" ht="17.25" thickBot="1" x14ac:dyDescent="0.35">
      <c r="B69" s="487" t="s">
        <v>1454</v>
      </c>
      <c r="C69" s="490">
        <v>183.86926798348711</v>
      </c>
      <c r="D69" s="494">
        <v>181.63275501554082</v>
      </c>
      <c r="E69" s="494">
        <v>136.76179809523788</v>
      </c>
      <c r="F69" s="490">
        <v>160.98629433315136</v>
      </c>
      <c r="G69" s="490">
        <v>154.35021227197328</v>
      </c>
      <c r="H69" s="490">
        <v>159.5663470118154</v>
      </c>
      <c r="I69" s="490">
        <v>167.63679130405714</v>
      </c>
      <c r="J69" s="120"/>
      <c r="K69" s="120"/>
      <c r="L69" s="120"/>
      <c r="M69" s="120"/>
      <c r="N69" s="120"/>
    </row>
    <row r="70" spans="1:14" ht="17.25" thickBot="1" x14ac:dyDescent="0.35">
      <c r="A70" s="796"/>
      <c r="B70" s="168"/>
      <c r="C70" s="203"/>
      <c r="D70" s="203"/>
      <c r="E70" s="873"/>
      <c r="F70" s="873"/>
      <c r="G70" s="203"/>
      <c r="H70" s="873"/>
      <c r="I70" s="873"/>
      <c r="J70" s="120"/>
      <c r="K70" s="120"/>
      <c r="L70" s="120"/>
      <c r="M70" s="120"/>
      <c r="N70" s="120"/>
    </row>
    <row r="71" spans="1:14" ht="17.25" thickBot="1" x14ac:dyDescent="0.35">
      <c r="A71" s="707"/>
      <c r="B71" s="53" t="s">
        <v>290</v>
      </c>
      <c r="C71" s="67" t="s">
        <v>29</v>
      </c>
      <c r="D71" s="67" t="s">
        <v>30</v>
      </c>
      <c r="E71" s="67" t="s">
        <v>31</v>
      </c>
      <c r="F71" s="67" t="s">
        <v>32</v>
      </c>
      <c r="G71" s="67" t="s">
        <v>33</v>
      </c>
      <c r="H71" s="67" t="s">
        <v>34</v>
      </c>
      <c r="I71" s="67" t="s">
        <v>1731</v>
      </c>
      <c r="J71" s="120"/>
      <c r="K71" s="120"/>
      <c r="L71" s="120"/>
      <c r="M71" s="120"/>
      <c r="N71" s="120"/>
    </row>
    <row r="72" spans="1:14" ht="17.25" thickBot="1" x14ac:dyDescent="0.35">
      <c r="B72" s="459" t="s">
        <v>4</v>
      </c>
      <c r="C72" s="488">
        <v>390.40973001565379</v>
      </c>
      <c r="D72" s="488">
        <v>392.85936177074586</v>
      </c>
      <c r="E72" s="488">
        <v>392.71103994794964</v>
      </c>
      <c r="F72" s="488">
        <v>373.3052040418396</v>
      </c>
      <c r="G72" s="488">
        <v>358.03482425913165</v>
      </c>
      <c r="H72" s="488">
        <v>386.29236982195209</v>
      </c>
      <c r="I72" s="490">
        <v>349.41302729116569</v>
      </c>
      <c r="J72" s="120"/>
      <c r="K72" s="120"/>
      <c r="L72" s="120"/>
      <c r="M72" s="120"/>
      <c r="N72" s="120"/>
    </row>
    <row r="73" spans="1:14" ht="17.25" thickBot="1" x14ac:dyDescent="0.35">
      <c r="B73" s="486" t="s">
        <v>1389</v>
      </c>
      <c r="C73" s="488">
        <v>455.39135350318429</v>
      </c>
      <c r="D73" s="488">
        <v>483.8937826086954</v>
      </c>
      <c r="E73" s="488">
        <v>502.25209595959569</v>
      </c>
      <c r="F73" s="488">
        <v>427.65006289308138</v>
      </c>
      <c r="G73" s="488">
        <v>406.76048387096733</v>
      </c>
      <c r="H73" s="488">
        <v>239.63354037267081</v>
      </c>
      <c r="I73" s="490">
        <v>241.8454810265514</v>
      </c>
      <c r="J73" s="120"/>
      <c r="K73" s="120"/>
      <c r="L73" s="120"/>
      <c r="M73" s="120"/>
      <c r="N73" s="120"/>
    </row>
    <row r="74" spans="1:14" ht="17.25" thickBot="1" x14ac:dyDescent="0.35">
      <c r="B74" s="459" t="s">
        <v>5</v>
      </c>
      <c r="C74" s="488">
        <v>155.58769742261916</v>
      </c>
      <c r="D74" s="488">
        <v>182.8009111897791</v>
      </c>
      <c r="E74" s="488">
        <v>205.63867878275485</v>
      </c>
      <c r="F74" s="488">
        <v>147.35116429752</v>
      </c>
      <c r="G74" s="488">
        <v>149.47333120699821</v>
      </c>
      <c r="H74" s="488">
        <v>141.26720493944433</v>
      </c>
      <c r="I74" s="490">
        <v>145.29110723816154</v>
      </c>
      <c r="J74" s="120"/>
      <c r="K74" s="120"/>
      <c r="L74" s="120"/>
      <c r="M74" s="120"/>
      <c r="N74" s="120"/>
    </row>
    <row r="75" spans="1:14" ht="17.25" thickBot="1" x14ac:dyDescent="0.35">
      <c r="B75" s="486" t="s">
        <v>1389</v>
      </c>
      <c r="C75" s="488">
        <v>151.9026775600546</v>
      </c>
      <c r="D75" s="488">
        <v>180.03757661647472</v>
      </c>
      <c r="E75" s="488">
        <v>206.36562854583431</v>
      </c>
      <c r="F75" s="488">
        <v>142.99538313893396</v>
      </c>
      <c r="G75" s="488">
        <v>144.77789738430576</v>
      </c>
      <c r="H75" s="488">
        <v>137.51661432322487</v>
      </c>
      <c r="I75" s="490">
        <v>141.68755643861996</v>
      </c>
      <c r="J75" s="120"/>
      <c r="K75" s="120"/>
      <c r="L75" s="120"/>
      <c r="M75" s="120"/>
      <c r="N75" s="120"/>
    </row>
    <row r="76" spans="1:14" ht="17.25" thickBot="1" x14ac:dyDescent="0.35">
      <c r="B76" s="57" t="s">
        <v>1737</v>
      </c>
      <c r="C76" s="488">
        <v>877.81918929963535</v>
      </c>
      <c r="D76" s="488">
        <v>909.3326337954536</v>
      </c>
      <c r="E76" s="488">
        <v>916.68465790443122</v>
      </c>
      <c r="F76" s="488">
        <v>891.02446701764939</v>
      </c>
      <c r="G76" s="488">
        <v>929.55949073490171</v>
      </c>
      <c r="H76" s="488">
        <v>862.63398434699195</v>
      </c>
      <c r="I76" s="490">
        <v>876.19623243883336</v>
      </c>
      <c r="J76" s="120"/>
      <c r="K76" s="120"/>
      <c r="L76" s="120"/>
      <c r="M76" s="120"/>
      <c r="N76" s="120"/>
    </row>
    <row r="77" spans="1:14" ht="17.25" thickBot="1" x14ac:dyDescent="0.35">
      <c r="B77" s="459" t="s">
        <v>6</v>
      </c>
      <c r="C77" s="488">
        <v>191.70357142857142</v>
      </c>
      <c r="D77" s="488">
        <v>194.36799999999999</v>
      </c>
      <c r="E77" s="488">
        <v>180.61621621621623</v>
      </c>
      <c r="F77" s="488">
        <v>187.83488372093024</v>
      </c>
      <c r="G77" s="488">
        <v>193.28541666666669</v>
      </c>
      <c r="H77" s="488">
        <v>185.91034482758619</v>
      </c>
      <c r="I77" s="490">
        <v>168.94201877934273</v>
      </c>
      <c r="J77" s="120"/>
      <c r="K77" s="120"/>
      <c r="L77" s="120"/>
      <c r="M77" s="120"/>
      <c r="N77" s="120"/>
    </row>
    <row r="78" spans="1:14" ht="17.25" thickBot="1" x14ac:dyDescent="0.35">
      <c r="B78" s="57" t="s">
        <v>1452</v>
      </c>
      <c r="C78" s="488">
        <v>429.53624161073827</v>
      </c>
      <c r="D78" s="488">
        <v>424.25022831050228</v>
      </c>
      <c r="E78" s="488">
        <v>412.17709923664125</v>
      </c>
      <c r="F78" s="488">
        <v>408.16577272727272</v>
      </c>
      <c r="G78" s="488">
        <v>435.77107438016321</v>
      </c>
      <c r="H78" s="488">
        <v>462.4623217922607</v>
      </c>
      <c r="I78" s="490">
        <v>425.41267637601635</v>
      </c>
      <c r="J78" s="120"/>
      <c r="K78" s="120"/>
      <c r="L78" s="120"/>
      <c r="M78" s="120"/>
      <c r="N78" s="120"/>
    </row>
    <row r="79" spans="1:14" ht="17.25" thickBot="1" x14ac:dyDescent="0.35">
      <c r="B79" s="57" t="s">
        <v>1445</v>
      </c>
      <c r="C79" s="488">
        <v>206.34441512427287</v>
      </c>
      <c r="D79" s="488">
        <v>210.53269135932007</v>
      </c>
      <c r="E79" s="488">
        <v>210.4905757427625</v>
      </c>
      <c r="F79" s="488">
        <v>203.51479348909314</v>
      </c>
      <c r="G79" s="488">
        <v>210.36511907487977</v>
      </c>
      <c r="H79" s="488">
        <v>204.94860508900044</v>
      </c>
      <c r="I79" s="490">
        <v>204.94473840629325</v>
      </c>
      <c r="J79" s="120"/>
      <c r="K79" s="120"/>
      <c r="L79" s="120"/>
      <c r="M79" s="120"/>
      <c r="N79" s="120"/>
    </row>
    <row r="80" spans="1:14" ht="17.25" thickBot="1" x14ac:dyDescent="0.35">
      <c r="B80" s="487" t="s">
        <v>13</v>
      </c>
      <c r="C80" s="490">
        <v>434.03049133402368</v>
      </c>
      <c r="D80" s="490">
        <v>450.81665248769701</v>
      </c>
      <c r="E80" s="490">
        <v>457.10268494762079</v>
      </c>
      <c r="F80" s="490">
        <v>429.77082182263263</v>
      </c>
      <c r="G80" s="490">
        <v>411.31348573723949</v>
      </c>
      <c r="H80" s="490">
        <v>425.53606540956696</v>
      </c>
      <c r="I80" s="490">
        <v>393.11031429786544</v>
      </c>
      <c r="J80" s="120"/>
      <c r="K80" s="120"/>
      <c r="L80" s="120"/>
      <c r="M80" s="120"/>
      <c r="N80" s="120"/>
    </row>
    <row r="81" spans="1:14" ht="17.25" thickBot="1" x14ac:dyDescent="0.35">
      <c r="B81" s="487" t="s">
        <v>1454</v>
      </c>
      <c r="C81" s="490">
        <v>163.82280317718423</v>
      </c>
      <c r="D81" s="490">
        <v>191.93322382978718</v>
      </c>
      <c r="E81" s="490">
        <v>217.58568419036652</v>
      </c>
      <c r="F81" s="490">
        <v>149.52453693017881</v>
      </c>
      <c r="G81" s="490">
        <v>148.00582273449913</v>
      </c>
      <c r="H81" s="490">
        <v>138.35611723856192</v>
      </c>
      <c r="I81" s="490">
        <v>166.2070857964047</v>
      </c>
      <c r="J81" s="120"/>
      <c r="K81" s="120"/>
      <c r="L81" s="120"/>
      <c r="M81" s="120"/>
      <c r="N81" s="120"/>
    </row>
    <row r="82" spans="1:14" x14ac:dyDescent="0.3">
      <c r="B82" s="485" t="s">
        <v>1738</v>
      </c>
      <c r="C82" s="169"/>
      <c r="D82" s="169"/>
      <c r="E82" s="169"/>
      <c r="F82" s="169"/>
      <c r="G82" s="169"/>
      <c r="H82" s="169"/>
      <c r="I82" s="169"/>
      <c r="J82" s="120"/>
      <c r="K82" s="120"/>
      <c r="L82" s="120"/>
      <c r="M82" s="120"/>
      <c r="N82" s="120"/>
    </row>
    <row r="83" spans="1:14" x14ac:dyDescent="0.3">
      <c r="B83" s="167" t="s">
        <v>8</v>
      </c>
      <c r="C83" s="169"/>
      <c r="D83" s="169"/>
      <c r="E83" s="169"/>
      <c r="F83" s="169"/>
      <c r="G83" s="169"/>
      <c r="H83" s="169"/>
      <c r="I83" s="169"/>
      <c r="J83" s="120"/>
      <c r="K83" s="120"/>
      <c r="L83" s="120"/>
      <c r="M83" s="120"/>
      <c r="N83" s="120"/>
    </row>
    <row r="84" spans="1:14" ht="17.25" thickBot="1" x14ac:dyDescent="0.35">
      <c r="B84" s="167"/>
      <c r="C84" s="169"/>
      <c r="D84" s="169"/>
      <c r="E84" s="169"/>
      <c r="F84" s="169"/>
      <c r="G84" s="169"/>
      <c r="H84" s="169"/>
      <c r="I84" s="169"/>
      <c r="J84" s="120"/>
      <c r="K84" s="120"/>
      <c r="L84" s="120"/>
      <c r="M84" s="120"/>
      <c r="N84" s="120"/>
    </row>
    <row r="85" spans="1:14" ht="17.25" thickBot="1" x14ac:dyDescent="0.35">
      <c r="A85" s="707"/>
      <c r="B85" s="812" t="s">
        <v>73</v>
      </c>
      <c r="C85" s="814" t="s">
        <v>1046</v>
      </c>
      <c r="D85" s="815"/>
      <c r="E85" s="816"/>
      <c r="F85" s="814" t="s">
        <v>1455</v>
      </c>
      <c r="G85" s="815"/>
      <c r="H85" s="816"/>
      <c r="I85" s="169"/>
      <c r="J85" s="120"/>
      <c r="K85" s="120"/>
      <c r="L85" s="120"/>
      <c r="M85" s="120"/>
      <c r="N85" s="120"/>
    </row>
    <row r="86" spans="1:14" ht="17.25" thickBot="1" x14ac:dyDescent="0.35">
      <c r="B86" s="813"/>
      <c r="C86" s="56" t="s">
        <v>142</v>
      </c>
      <c r="D86" s="56" t="s">
        <v>143</v>
      </c>
      <c r="E86" s="56" t="s">
        <v>118</v>
      </c>
      <c r="F86" s="56" t="s">
        <v>142</v>
      </c>
      <c r="G86" s="56" t="s">
        <v>143</v>
      </c>
      <c r="H86" s="56" t="s">
        <v>118</v>
      </c>
      <c r="I86" s="169"/>
      <c r="J86" s="120"/>
      <c r="K86" s="120"/>
      <c r="L86" s="120"/>
      <c r="M86" s="120"/>
      <c r="N86" s="120"/>
    </row>
    <row r="87" spans="1:14" ht="17.25" thickBot="1" x14ac:dyDescent="0.35">
      <c r="B87" s="258" t="s">
        <v>1415</v>
      </c>
      <c r="C87" s="173">
        <v>380830</v>
      </c>
      <c r="D87" s="173">
        <v>428099</v>
      </c>
      <c r="E87" s="173">
        <v>808929</v>
      </c>
      <c r="F87" s="488">
        <v>359.29352016730957</v>
      </c>
      <c r="G87" s="488">
        <v>340.95786116064437</v>
      </c>
      <c r="H87" s="488">
        <v>349.41302729116569</v>
      </c>
      <c r="I87" s="169"/>
      <c r="J87" s="120"/>
      <c r="K87" s="120"/>
      <c r="L87" s="120"/>
      <c r="M87" s="120"/>
      <c r="N87" s="120"/>
    </row>
    <row r="88" spans="1:14" ht="17.25" thickBot="1" x14ac:dyDescent="0.35">
      <c r="B88" s="258" t="s">
        <v>1416</v>
      </c>
      <c r="C88" s="173">
        <v>62304</v>
      </c>
      <c r="D88" s="173">
        <v>165324</v>
      </c>
      <c r="E88" s="173">
        <v>227628</v>
      </c>
      <c r="F88" s="488">
        <v>164.61801941088638</v>
      </c>
      <c r="G88" s="488">
        <v>138.12665817201864</v>
      </c>
      <c r="H88" s="488">
        <v>145.29110723816154</v>
      </c>
      <c r="I88" s="169"/>
      <c r="J88" s="120"/>
      <c r="K88" s="120"/>
      <c r="L88" s="120"/>
      <c r="M88" s="120"/>
      <c r="N88" s="120"/>
    </row>
    <row r="89" spans="1:14" ht="17.25" thickBot="1" x14ac:dyDescent="0.35">
      <c r="B89" s="261" t="s">
        <v>7</v>
      </c>
      <c r="C89" s="173">
        <v>16335</v>
      </c>
      <c r="D89" s="173">
        <v>60690</v>
      </c>
      <c r="E89" s="173">
        <v>77025</v>
      </c>
      <c r="F89" s="488">
        <v>1070.650963310118</v>
      </c>
      <c r="G89" s="488">
        <v>833.94268024007658</v>
      </c>
      <c r="H89" s="488">
        <v>876.19623243883336</v>
      </c>
      <c r="I89" s="169"/>
      <c r="J89" s="120"/>
      <c r="K89" s="120"/>
      <c r="L89" s="120"/>
      <c r="M89" s="120"/>
      <c r="N89" s="120"/>
    </row>
    <row r="90" spans="1:14" ht="17.25" thickBot="1" x14ac:dyDescent="0.35">
      <c r="B90" s="258" t="s">
        <v>6</v>
      </c>
      <c r="C90" s="173" t="s">
        <v>14</v>
      </c>
      <c r="D90" s="173">
        <v>150</v>
      </c>
      <c r="E90" s="173">
        <v>150</v>
      </c>
      <c r="F90" s="488" t="s">
        <v>14</v>
      </c>
      <c r="G90" s="488">
        <v>168.94201877934273</v>
      </c>
      <c r="H90" s="488">
        <v>168.94201877934273</v>
      </c>
      <c r="I90" s="169"/>
      <c r="J90" s="120"/>
      <c r="K90" s="120"/>
      <c r="L90" s="120"/>
      <c r="M90" s="120"/>
      <c r="N90" s="120"/>
    </row>
    <row r="91" spans="1:14" ht="17.25" thickBot="1" x14ac:dyDescent="0.35">
      <c r="B91" s="261" t="s">
        <v>1452</v>
      </c>
      <c r="C91" s="173">
        <v>454</v>
      </c>
      <c r="D91" s="173">
        <v>1634</v>
      </c>
      <c r="E91" s="173">
        <v>2088</v>
      </c>
      <c r="F91" s="488">
        <v>461.8023344947735</v>
      </c>
      <c r="G91" s="488">
        <v>415.0895824281921</v>
      </c>
      <c r="H91" s="488">
        <v>425.41267637601635</v>
      </c>
      <c r="I91" s="169"/>
      <c r="J91" s="120"/>
      <c r="K91" s="120"/>
      <c r="L91" s="120"/>
      <c r="M91" s="120"/>
      <c r="N91" s="120"/>
    </row>
    <row r="92" spans="1:14" ht="17.25" thickBot="1" x14ac:dyDescent="0.35">
      <c r="B92" s="261" t="s">
        <v>1445</v>
      </c>
      <c r="C92" s="173" t="s">
        <v>14</v>
      </c>
      <c r="D92" s="173">
        <v>47168</v>
      </c>
      <c r="E92" s="173">
        <v>47168</v>
      </c>
      <c r="F92" s="488" t="s">
        <v>14</v>
      </c>
      <c r="G92" s="488">
        <v>204.94473840629325</v>
      </c>
      <c r="H92" s="488">
        <v>204.94473840629325</v>
      </c>
      <c r="I92" s="169"/>
      <c r="J92" s="120"/>
      <c r="K92" s="120"/>
      <c r="L92" s="120"/>
      <c r="M92" s="120"/>
      <c r="N92" s="120"/>
    </row>
    <row r="93" spans="1:14" ht="17.25" thickBot="1" x14ac:dyDescent="0.35">
      <c r="B93" s="260" t="s">
        <v>13</v>
      </c>
      <c r="C93" s="174">
        <v>459923</v>
      </c>
      <c r="D93" s="174">
        <v>703065</v>
      </c>
      <c r="E93" s="174">
        <v>1162988</v>
      </c>
      <c r="F93" s="490" t="s">
        <v>14</v>
      </c>
      <c r="G93" s="490" t="s">
        <v>14</v>
      </c>
      <c r="H93" s="490" t="s">
        <v>14</v>
      </c>
      <c r="I93" s="169"/>
      <c r="J93" s="120"/>
      <c r="K93" s="120"/>
      <c r="L93" s="120"/>
      <c r="M93" s="120"/>
      <c r="N93" s="120"/>
    </row>
    <row r="94" spans="1:14" x14ac:dyDescent="0.3">
      <c r="B94" s="167"/>
      <c r="C94"/>
      <c r="D94"/>
      <c r="E94"/>
      <c r="F94"/>
      <c r="G94"/>
      <c r="H94"/>
      <c r="I94" s="169"/>
      <c r="J94" s="120"/>
      <c r="K94" s="120"/>
      <c r="L94" s="120"/>
      <c r="M94" s="120"/>
      <c r="N94" s="120"/>
    </row>
    <row r="95" spans="1:14" ht="17.25" thickBot="1" x14ac:dyDescent="0.35">
      <c r="A95" s="707"/>
      <c r="B95" s="6" t="s">
        <v>1739</v>
      </c>
      <c r="C95" s="120"/>
      <c r="D95" s="120"/>
      <c r="E95" s="120"/>
      <c r="F95" s="120"/>
      <c r="G95" s="120"/>
      <c r="H95" s="120"/>
      <c r="I95" s="120"/>
      <c r="J95" s="120"/>
      <c r="K95" s="120"/>
      <c r="L95" s="120"/>
      <c r="M95" s="120"/>
      <c r="N95" s="120"/>
    </row>
    <row r="96" spans="1:14" ht="48.75" customHeight="1" x14ac:dyDescent="0.3">
      <c r="A96" s="774"/>
      <c r="B96" s="812" t="s">
        <v>17</v>
      </c>
      <c r="C96" s="802" t="s">
        <v>291</v>
      </c>
      <c r="D96" s="802" t="s">
        <v>292</v>
      </c>
      <c r="E96" s="208" t="s">
        <v>293</v>
      </c>
      <c r="F96" s="79"/>
      <c r="G96" s="120"/>
      <c r="H96" s="120"/>
      <c r="I96" s="120"/>
      <c r="J96" s="120"/>
      <c r="K96" s="120"/>
      <c r="L96" s="120"/>
      <c r="M96" s="120"/>
      <c r="N96" s="120"/>
    </row>
    <row r="97" spans="1:14" ht="17.25" thickBot="1" x14ac:dyDescent="0.35">
      <c r="A97" s="774"/>
      <c r="B97" s="813"/>
      <c r="C97" s="803"/>
      <c r="D97" s="803"/>
      <c r="E97" s="56" t="s">
        <v>1117</v>
      </c>
      <c r="F97" s="79"/>
      <c r="G97" s="120"/>
      <c r="H97" s="120"/>
      <c r="I97" s="120"/>
      <c r="J97" s="120"/>
      <c r="K97" s="120"/>
      <c r="L97" s="120"/>
      <c r="M97" s="120"/>
      <c r="N97" s="120"/>
    </row>
    <row r="98" spans="1:14" ht="17.25" thickBot="1" x14ac:dyDescent="0.35">
      <c r="A98" s="774"/>
      <c r="B98" s="57" t="s">
        <v>294</v>
      </c>
      <c r="C98" s="173">
        <v>803208</v>
      </c>
      <c r="D98" s="173">
        <v>301097</v>
      </c>
      <c r="E98" s="173">
        <v>1104305</v>
      </c>
      <c r="F98" s="219"/>
      <c r="G98" s="120"/>
      <c r="H98" s="120"/>
      <c r="I98" s="120"/>
      <c r="J98" s="120"/>
      <c r="K98" s="120"/>
      <c r="L98" s="120"/>
      <c r="M98" s="120"/>
      <c r="N98" s="120"/>
    </row>
    <row r="99" spans="1:14" ht="17.25" thickBot="1" x14ac:dyDescent="0.35">
      <c r="A99" s="774"/>
      <c r="B99" s="57" t="s">
        <v>295</v>
      </c>
      <c r="C99" s="173">
        <v>11728</v>
      </c>
      <c r="D99" s="173">
        <v>583</v>
      </c>
      <c r="E99" s="173">
        <v>12311</v>
      </c>
      <c r="F99" s="219"/>
      <c r="G99" s="120"/>
      <c r="H99" s="120"/>
      <c r="I99" s="120"/>
      <c r="J99" s="120"/>
      <c r="K99" s="120"/>
      <c r="L99" s="120"/>
      <c r="M99" s="120"/>
      <c r="N99" s="120"/>
    </row>
    <row r="100" spans="1:14" ht="17.25" thickBot="1" x14ac:dyDescent="0.35">
      <c r="A100" s="774"/>
      <c r="B100" s="57" t="s">
        <v>1740</v>
      </c>
      <c r="C100" s="173">
        <v>237303</v>
      </c>
      <c r="D100" s="173">
        <v>7276</v>
      </c>
      <c r="E100" s="173">
        <v>244579</v>
      </c>
      <c r="F100" s="219"/>
      <c r="G100" s="120"/>
      <c r="H100" s="120"/>
      <c r="I100" s="120"/>
      <c r="J100" s="120"/>
      <c r="K100" s="120"/>
      <c r="L100" s="120"/>
      <c r="M100" s="120"/>
      <c r="N100" s="120"/>
    </row>
    <row r="101" spans="1:14" ht="17.25" thickBot="1" x14ac:dyDescent="0.35">
      <c r="A101" s="774"/>
      <c r="B101" s="57" t="s">
        <v>1456</v>
      </c>
      <c r="C101" s="173">
        <v>26035</v>
      </c>
      <c r="D101" s="71" t="s">
        <v>14</v>
      </c>
      <c r="E101" s="173">
        <v>26035</v>
      </c>
      <c r="F101" s="219"/>
      <c r="G101" s="120"/>
      <c r="H101" s="120"/>
      <c r="I101" s="120"/>
      <c r="J101" s="120"/>
      <c r="K101" s="120"/>
      <c r="L101" s="120"/>
      <c r="M101" s="120"/>
      <c r="N101" s="120"/>
    </row>
    <row r="102" spans="1:14" ht="17.25" thickBot="1" x14ac:dyDescent="0.35">
      <c r="A102" s="774"/>
      <c r="B102" s="57" t="s">
        <v>296</v>
      </c>
      <c r="C102" s="173">
        <v>5451</v>
      </c>
      <c r="D102" s="71" t="s">
        <v>14</v>
      </c>
      <c r="E102" s="173">
        <v>5451</v>
      </c>
      <c r="F102" s="219"/>
      <c r="G102" s="120"/>
      <c r="H102" s="120"/>
      <c r="I102" s="120"/>
      <c r="J102" s="120"/>
      <c r="K102" s="120"/>
      <c r="L102" s="120"/>
      <c r="M102" s="120"/>
      <c r="N102" s="120"/>
    </row>
    <row r="103" spans="1:14" ht="17.25" thickBot="1" x14ac:dyDescent="0.35">
      <c r="A103" s="774"/>
      <c r="B103" s="57" t="s">
        <v>12</v>
      </c>
      <c r="C103" s="173">
        <v>19584</v>
      </c>
      <c r="D103" s="71" t="s">
        <v>14</v>
      </c>
      <c r="E103" s="173">
        <v>19584</v>
      </c>
      <c r="F103" s="219"/>
      <c r="G103" s="120"/>
      <c r="H103" s="120"/>
      <c r="I103" s="120"/>
      <c r="J103" s="120"/>
      <c r="K103" s="120"/>
      <c r="L103" s="120"/>
      <c r="M103" s="120"/>
      <c r="N103" s="120"/>
    </row>
    <row r="104" spans="1:14" ht="17.25" thickBot="1" x14ac:dyDescent="0.35">
      <c r="A104" s="774"/>
      <c r="B104" s="57" t="s">
        <v>297</v>
      </c>
      <c r="C104" s="71">
        <v>116</v>
      </c>
      <c r="D104" s="71" t="s">
        <v>14</v>
      </c>
      <c r="E104" s="71">
        <v>116</v>
      </c>
      <c r="F104" s="219"/>
      <c r="G104" s="120"/>
      <c r="H104" s="120"/>
      <c r="I104" s="120"/>
      <c r="J104" s="120"/>
      <c r="K104" s="120"/>
      <c r="L104" s="120"/>
      <c r="M104" s="120"/>
      <c r="N104" s="120"/>
    </row>
    <row r="105" spans="1:14" ht="17.25" thickBot="1" x14ac:dyDescent="0.35">
      <c r="A105" s="774"/>
      <c r="B105" s="57" t="s">
        <v>298</v>
      </c>
      <c r="C105" s="173">
        <v>996</v>
      </c>
      <c r="D105" s="71" t="s">
        <v>14</v>
      </c>
      <c r="E105" s="173">
        <v>996</v>
      </c>
      <c r="F105" s="219"/>
      <c r="G105" s="120"/>
      <c r="H105" s="120"/>
      <c r="I105" s="120"/>
      <c r="J105" s="120"/>
      <c r="K105" s="120"/>
      <c r="L105" s="120"/>
      <c r="M105" s="120"/>
      <c r="N105" s="120"/>
    </row>
    <row r="106" spans="1:14" ht="17.25" thickBot="1" x14ac:dyDescent="0.35">
      <c r="A106" s="774"/>
      <c r="B106" s="487" t="s">
        <v>13</v>
      </c>
      <c r="C106" s="174">
        <f>SUM(C98:C105)</f>
        <v>1104421</v>
      </c>
      <c r="D106" s="174">
        <f>SUM(D98:D105)</f>
        <v>308956</v>
      </c>
      <c r="E106" s="174">
        <v>1413377</v>
      </c>
      <c r="F106" s="219"/>
      <c r="G106" s="120"/>
      <c r="H106" s="120"/>
      <c r="I106" s="120"/>
      <c r="J106" s="120"/>
      <c r="K106" s="120"/>
      <c r="L106" s="120"/>
      <c r="M106" s="120"/>
      <c r="N106" s="120"/>
    </row>
    <row r="107" spans="1:14" x14ac:dyDescent="0.3">
      <c r="B107" s="166" t="s">
        <v>8</v>
      </c>
      <c r="C107" s="295"/>
      <c r="D107" s="295"/>
      <c r="E107" s="295"/>
      <c r="F107" s="295"/>
      <c r="G107" s="120"/>
      <c r="H107" s="120"/>
      <c r="I107" s="120"/>
      <c r="J107" s="120"/>
      <c r="K107" s="120"/>
      <c r="L107" s="120"/>
      <c r="M107" s="120"/>
      <c r="N107" s="120"/>
    </row>
    <row r="108" spans="1:14" x14ac:dyDescent="0.3">
      <c r="B108" s="170"/>
      <c r="C108" s="120"/>
      <c r="D108" s="120"/>
      <c r="E108" s="120"/>
      <c r="F108" s="120"/>
      <c r="G108" s="120"/>
      <c r="H108" s="120"/>
      <c r="I108" s="120"/>
      <c r="J108" s="120"/>
      <c r="K108" s="120"/>
      <c r="L108" s="120"/>
      <c r="M108" s="120"/>
      <c r="N108" s="120"/>
    </row>
    <row r="109" spans="1:14" ht="17.25" thickBot="1" x14ac:dyDescent="0.35">
      <c r="A109" s="707"/>
      <c r="B109" s="6" t="s">
        <v>299</v>
      </c>
      <c r="C109" s="120"/>
      <c r="D109" s="120"/>
      <c r="E109" s="120"/>
      <c r="F109" s="120"/>
      <c r="G109" s="120"/>
      <c r="H109" s="120"/>
      <c r="I109" s="120"/>
      <c r="J109" s="120"/>
      <c r="K109" s="120"/>
      <c r="L109" s="120"/>
      <c r="M109" s="120"/>
      <c r="N109" s="120"/>
    </row>
    <row r="110" spans="1:14" ht="33.75" thickBot="1" x14ac:dyDescent="0.35">
      <c r="B110" s="53" t="s">
        <v>9</v>
      </c>
      <c r="C110" s="59" t="s">
        <v>1741</v>
      </c>
      <c r="D110" s="59" t="s">
        <v>1742</v>
      </c>
      <c r="E110" s="120"/>
      <c r="F110" s="120"/>
      <c r="G110" s="120"/>
      <c r="H110" s="120"/>
      <c r="I110" s="120"/>
      <c r="J110" s="120"/>
      <c r="K110" s="120"/>
      <c r="L110" s="120"/>
      <c r="M110" s="120"/>
      <c r="N110" s="120"/>
    </row>
    <row r="111" spans="1:14" ht="17.25" thickBot="1" x14ac:dyDescent="0.35">
      <c r="B111" s="57" t="s">
        <v>1119</v>
      </c>
      <c r="C111" s="173">
        <v>1104305</v>
      </c>
      <c r="D111" s="460">
        <v>518.76</v>
      </c>
      <c r="E111" s="295"/>
      <c r="F111" s="120"/>
      <c r="G111" s="120"/>
      <c r="H111" s="120"/>
      <c r="I111" s="120"/>
      <c r="J111" s="120"/>
      <c r="K111" s="120"/>
      <c r="L111" s="120"/>
      <c r="M111" s="120"/>
      <c r="N111" s="120"/>
    </row>
    <row r="112" spans="1:14" ht="17.25" thickBot="1" x14ac:dyDescent="0.35">
      <c r="B112" s="500" t="s">
        <v>142</v>
      </c>
      <c r="C112" s="173">
        <v>441521</v>
      </c>
      <c r="D112" s="460">
        <v>569.91999999999996</v>
      </c>
      <c r="E112" s="295"/>
      <c r="F112" s="120"/>
      <c r="G112" s="120"/>
      <c r="H112" s="120"/>
      <c r="I112" s="120"/>
      <c r="J112" s="120"/>
      <c r="K112" s="120"/>
      <c r="L112" s="120"/>
      <c r="M112" s="120"/>
      <c r="N112" s="120"/>
    </row>
    <row r="113" spans="1:14" ht="17.25" thickBot="1" x14ac:dyDescent="0.35">
      <c r="B113" s="500" t="s">
        <v>143</v>
      </c>
      <c r="C113" s="173">
        <v>662783</v>
      </c>
      <c r="D113" s="460">
        <v>468.97</v>
      </c>
      <c r="E113" s="295"/>
      <c r="F113" s="120"/>
      <c r="G113" s="120"/>
      <c r="H113" s="120"/>
      <c r="I113" s="120"/>
      <c r="J113" s="120"/>
      <c r="K113" s="120"/>
      <c r="L113" s="120"/>
      <c r="M113" s="120"/>
      <c r="N113" s="120"/>
    </row>
    <row r="114" spans="1:14" ht="17.25" thickBot="1" x14ac:dyDescent="0.35">
      <c r="B114" s="57" t="s">
        <v>295</v>
      </c>
      <c r="C114" s="173">
        <v>12311</v>
      </c>
      <c r="D114" s="460">
        <v>512.51</v>
      </c>
      <c r="E114" s="295"/>
      <c r="F114" s="120"/>
      <c r="G114" s="120"/>
      <c r="H114" s="120"/>
      <c r="I114" s="120"/>
      <c r="J114" s="120"/>
      <c r="K114" s="120"/>
      <c r="L114" s="120"/>
      <c r="M114" s="120"/>
      <c r="N114" s="120"/>
    </row>
    <row r="115" spans="1:14" ht="17.25" thickBot="1" x14ac:dyDescent="0.35">
      <c r="B115" s="500" t="s">
        <v>142</v>
      </c>
      <c r="C115" s="173">
        <v>6776</v>
      </c>
      <c r="D115" s="460">
        <v>557.1</v>
      </c>
      <c r="E115" s="295"/>
      <c r="F115" s="120"/>
      <c r="G115" s="120"/>
      <c r="H115" s="120"/>
      <c r="I115" s="120"/>
      <c r="J115" s="120"/>
      <c r="K115" s="120"/>
      <c r="L115" s="120"/>
      <c r="M115" s="120"/>
      <c r="N115" s="120"/>
    </row>
    <row r="116" spans="1:14" ht="17.25" thickBot="1" x14ac:dyDescent="0.35">
      <c r="B116" s="500" t="s">
        <v>143</v>
      </c>
      <c r="C116" s="173">
        <v>5535</v>
      </c>
      <c r="D116" s="460">
        <v>453.67</v>
      </c>
      <c r="E116" s="295"/>
      <c r="F116" s="120"/>
      <c r="G116" s="120"/>
      <c r="H116" s="120"/>
      <c r="I116" s="120"/>
      <c r="J116" s="120"/>
      <c r="K116" s="120"/>
      <c r="L116" s="120"/>
      <c r="M116" s="120"/>
      <c r="N116" s="120"/>
    </row>
    <row r="117" spans="1:14" ht="17.25" thickBot="1" x14ac:dyDescent="0.35">
      <c r="B117" s="57" t="s">
        <v>300</v>
      </c>
      <c r="C117" s="173">
        <v>244579</v>
      </c>
      <c r="D117" s="460">
        <v>300.09049149763467</v>
      </c>
      <c r="E117" s="295"/>
      <c r="F117" s="120"/>
      <c r="G117" s="120"/>
      <c r="H117" s="120"/>
      <c r="I117" s="120"/>
      <c r="J117" s="120"/>
      <c r="K117" s="120"/>
      <c r="L117" s="120"/>
      <c r="M117" s="120"/>
      <c r="N117" s="120"/>
    </row>
    <row r="118" spans="1:14" ht="17.25" thickBot="1" x14ac:dyDescent="0.35">
      <c r="B118" s="500" t="s">
        <v>142</v>
      </c>
      <c r="C118" s="173">
        <v>122406</v>
      </c>
      <c r="D118" s="460">
        <v>320.41078321324125</v>
      </c>
      <c r="E118" s="295"/>
      <c r="F118" s="120"/>
      <c r="G118" s="120"/>
      <c r="H118" s="120"/>
      <c r="I118" s="120"/>
      <c r="J118" s="120"/>
      <c r="K118" s="120"/>
      <c r="L118" s="120"/>
      <c r="M118" s="120"/>
      <c r="N118" s="120"/>
    </row>
    <row r="119" spans="1:14" ht="17.25" thickBot="1" x14ac:dyDescent="0.35">
      <c r="B119" s="500" t="s">
        <v>143</v>
      </c>
      <c r="C119" s="173">
        <v>122173</v>
      </c>
      <c r="D119" s="460">
        <v>278.81456713021697</v>
      </c>
      <c r="E119" s="295"/>
      <c r="F119" s="120"/>
      <c r="G119" s="120"/>
      <c r="H119" s="120"/>
      <c r="I119" s="120"/>
      <c r="J119" s="120"/>
      <c r="K119" s="120"/>
      <c r="L119" s="120"/>
      <c r="M119" s="120"/>
      <c r="N119" s="120"/>
    </row>
    <row r="120" spans="1:14" ht="17.25" thickBot="1" x14ac:dyDescent="0.35">
      <c r="B120" s="57" t="s">
        <v>301</v>
      </c>
      <c r="C120" s="173">
        <v>26035</v>
      </c>
      <c r="D120" s="460">
        <v>288.06</v>
      </c>
      <c r="E120" s="295"/>
      <c r="F120" s="120"/>
      <c r="G120" s="120"/>
      <c r="H120" s="120"/>
      <c r="I120" s="120"/>
      <c r="J120" s="120"/>
      <c r="K120" s="120"/>
      <c r="L120" s="120"/>
      <c r="M120" s="120"/>
      <c r="N120" s="120"/>
    </row>
    <row r="121" spans="1:14" ht="17.25" thickBot="1" x14ac:dyDescent="0.35">
      <c r="B121" s="57" t="s">
        <v>302</v>
      </c>
      <c r="C121" s="173">
        <v>5451</v>
      </c>
      <c r="D121" s="460">
        <v>234.03</v>
      </c>
      <c r="E121" s="295"/>
      <c r="F121" s="120"/>
      <c r="G121" s="120"/>
      <c r="H121" s="120"/>
      <c r="I121" s="120"/>
      <c r="J121" s="120"/>
      <c r="K121" s="120"/>
      <c r="L121" s="120"/>
      <c r="M121" s="120"/>
      <c r="N121" s="120"/>
    </row>
    <row r="122" spans="1:14" ht="17.25" thickBot="1" x14ac:dyDescent="0.35">
      <c r="B122" s="57" t="s">
        <v>12</v>
      </c>
      <c r="C122" s="173">
        <v>19584</v>
      </c>
      <c r="D122" s="460">
        <v>155.32</v>
      </c>
      <c r="E122" s="295"/>
      <c r="F122" s="120"/>
      <c r="G122" s="120"/>
      <c r="H122" s="120"/>
      <c r="I122" s="120"/>
      <c r="J122" s="120"/>
      <c r="K122" s="120"/>
      <c r="L122" s="120"/>
      <c r="M122" s="120"/>
      <c r="N122" s="120"/>
    </row>
    <row r="123" spans="1:14" ht="17.25" thickBot="1" x14ac:dyDescent="0.35">
      <c r="B123" s="500" t="s">
        <v>142</v>
      </c>
      <c r="C123" s="173">
        <v>13176</v>
      </c>
      <c r="D123" s="460">
        <v>154.54</v>
      </c>
      <c r="E123" s="295"/>
      <c r="F123" s="120"/>
      <c r="G123" s="120"/>
      <c r="H123" s="120"/>
      <c r="I123" s="120"/>
      <c r="J123" s="120"/>
      <c r="K123" s="120"/>
      <c r="L123" s="120"/>
      <c r="M123" s="120"/>
      <c r="N123" s="120"/>
    </row>
    <row r="124" spans="1:14" ht="17.25" thickBot="1" x14ac:dyDescent="0.35">
      <c r="B124" s="500" t="s">
        <v>143</v>
      </c>
      <c r="C124" s="173">
        <v>6408</v>
      </c>
      <c r="D124" s="460">
        <v>155.71</v>
      </c>
      <c r="E124" s="295"/>
      <c r="F124" s="120"/>
      <c r="G124" s="120"/>
      <c r="H124" s="120"/>
      <c r="I124" s="120"/>
      <c r="J124" s="120"/>
      <c r="K124" s="120"/>
      <c r="L124" s="120"/>
      <c r="M124" s="120"/>
      <c r="N124" s="120"/>
    </row>
    <row r="125" spans="1:14" ht="17.25" thickBot="1" x14ac:dyDescent="0.35">
      <c r="B125" s="487" t="s">
        <v>13</v>
      </c>
      <c r="C125" s="174">
        <f>C111+C114+C117+C120+C121+C122</f>
        <v>1412265</v>
      </c>
      <c r="D125" s="122" t="s">
        <v>14</v>
      </c>
      <c r="E125" s="295"/>
      <c r="F125" s="120"/>
      <c r="G125" s="120"/>
      <c r="H125" s="120"/>
      <c r="I125" s="120"/>
      <c r="J125" s="120"/>
      <c r="K125" s="120"/>
      <c r="L125" s="120"/>
      <c r="M125" s="120"/>
      <c r="N125" s="120"/>
    </row>
    <row r="126" spans="1:14" x14ac:dyDescent="0.3">
      <c r="B126" s="166" t="s">
        <v>8</v>
      </c>
      <c r="C126" s="295"/>
      <c r="D126" s="295"/>
      <c r="E126" s="295"/>
      <c r="F126" s="120"/>
      <c r="G126" s="120"/>
      <c r="H126" s="120"/>
      <c r="I126" s="120"/>
      <c r="J126" s="120"/>
      <c r="K126" s="120"/>
      <c r="L126" s="120"/>
      <c r="M126" s="120"/>
      <c r="N126" s="120"/>
    </row>
    <row r="127" spans="1:14" x14ac:dyDescent="0.3">
      <c r="B127" s="170"/>
      <c r="C127" s="120"/>
      <c r="D127" s="120"/>
      <c r="E127" s="120"/>
      <c r="F127" s="120"/>
      <c r="G127" s="120"/>
      <c r="H127" s="120"/>
      <c r="I127" s="120"/>
      <c r="J127" s="120"/>
      <c r="K127" s="120"/>
      <c r="L127" s="120"/>
      <c r="M127" s="120"/>
      <c r="N127" s="120"/>
    </row>
    <row r="128" spans="1:14" ht="17.25" thickBot="1" x14ac:dyDescent="0.35">
      <c r="A128" s="707"/>
      <c r="B128" s="6" t="s">
        <v>1743</v>
      </c>
      <c r="C128" s="120"/>
      <c r="D128" s="120"/>
      <c r="E128" s="120"/>
      <c r="F128" s="120"/>
      <c r="G128" s="120"/>
      <c r="H128" s="120"/>
      <c r="I128" s="120"/>
      <c r="J128" s="120"/>
      <c r="K128" s="120"/>
      <c r="L128" s="120"/>
      <c r="M128" s="120"/>
      <c r="N128" s="120"/>
    </row>
    <row r="129" spans="1:14" ht="17.25" thickBot="1" x14ac:dyDescent="0.35">
      <c r="B129" s="874" t="s">
        <v>303</v>
      </c>
      <c r="C129" s="815" t="s">
        <v>1120</v>
      </c>
      <c r="D129" s="815"/>
      <c r="E129" s="815"/>
      <c r="F129" s="815"/>
      <c r="G129" s="815"/>
      <c r="H129" s="816"/>
      <c r="I129" s="120"/>
      <c r="J129" s="120"/>
      <c r="K129" s="120"/>
      <c r="L129" s="120"/>
      <c r="M129" s="120"/>
      <c r="N129" s="120"/>
    </row>
    <row r="130" spans="1:14" ht="83.25" thickBot="1" x14ac:dyDescent="0.35">
      <c r="B130" s="875"/>
      <c r="C130" s="48" t="s">
        <v>304</v>
      </c>
      <c r="D130" s="48" t="s">
        <v>305</v>
      </c>
      <c r="E130" s="48" t="s">
        <v>306</v>
      </c>
      <c r="F130" s="48" t="s">
        <v>307</v>
      </c>
      <c r="G130" s="48" t="s">
        <v>308</v>
      </c>
      <c r="H130" s="48" t="s">
        <v>12</v>
      </c>
      <c r="I130" s="120"/>
      <c r="J130" s="120"/>
      <c r="K130" s="120"/>
      <c r="L130" s="120"/>
      <c r="M130" s="120"/>
      <c r="N130" s="120"/>
    </row>
    <row r="131" spans="1:14" ht="17.25" thickBot="1" x14ac:dyDescent="0.35">
      <c r="B131" s="501" t="s">
        <v>309</v>
      </c>
      <c r="C131" s="173">
        <v>4295</v>
      </c>
      <c r="D131" s="71">
        <v>9</v>
      </c>
      <c r="E131" s="173">
        <v>10267</v>
      </c>
      <c r="F131" s="173">
        <v>944</v>
      </c>
      <c r="G131" s="71">
        <v>298</v>
      </c>
      <c r="H131" s="173">
        <v>8478</v>
      </c>
      <c r="I131" s="120"/>
      <c r="J131" s="120"/>
      <c r="K131" s="120"/>
      <c r="L131" s="120"/>
      <c r="M131" s="120"/>
      <c r="N131" s="120"/>
    </row>
    <row r="132" spans="1:14" ht="17.25" thickBot="1" x14ac:dyDescent="0.35">
      <c r="B132" s="501" t="s">
        <v>310</v>
      </c>
      <c r="C132" s="173">
        <v>11087</v>
      </c>
      <c r="D132" s="71">
        <v>26</v>
      </c>
      <c r="E132" s="173">
        <v>55328</v>
      </c>
      <c r="F132" s="173">
        <v>3256</v>
      </c>
      <c r="G132" s="173">
        <v>1660</v>
      </c>
      <c r="H132" s="173">
        <v>6852</v>
      </c>
      <c r="I132" s="120"/>
      <c r="J132" s="120"/>
      <c r="K132" s="120"/>
      <c r="L132" s="120"/>
      <c r="M132" s="120"/>
      <c r="N132" s="120"/>
    </row>
    <row r="133" spans="1:14" ht="17.25" thickBot="1" x14ac:dyDescent="0.35">
      <c r="B133" s="501" t="s">
        <v>311</v>
      </c>
      <c r="C133" s="173">
        <v>17453</v>
      </c>
      <c r="D133" s="71">
        <v>113</v>
      </c>
      <c r="E133" s="173">
        <v>48080</v>
      </c>
      <c r="F133" s="173">
        <v>7053</v>
      </c>
      <c r="G133" s="173">
        <v>1997</v>
      </c>
      <c r="H133" s="173">
        <v>2438</v>
      </c>
      <c r="I133" s="120"/>
      <c r="J133" s="120"/>
      <c r="K133" s="120"/>
      <c r="L133" s="120"/>
      <c r="M133" s="120"/>
      <c r="N133" s="120"/>
    </row>
    <row r="134" spans="1:14" ht="17.25" thickBot="1" x14ac:dyDescent="0.35">
      <c r="B134" s="501" t="s">
        <v>1121</v>
      </c>
      <c r="C134" s="173">
        <v>22660</v>
      </c>
      <c r="D134" s="173">
        <v>1488</v>
      </c>
      <c r="E134" s="173">
        <v>35474</v>
      </c>
      <c r="F134" s="173">
        <v>7789</v>
      </c>
      <c r="G134" s="71">
        <v>918</v>
      </c>
      <c r="H134" s="71">
        <v>991</v>
      </c>
      <c r="I134" s="120"/>
      <c r="J134" s="120"/>
      <c r="K134" s="120"/>
      <c r="L134" s="120"/>
      <c r="M134" s="120"/>
      <c r="N134" s="120"/>
    </row>
    <row r="135" spans="1:14" ht="17.25" thickBot="1" x14ac:dyDescent="0.35">
      <c r="B135" s="501" t="s">
        <v>1122</v>
      </c>
      <c r="C135" s="173">
        <v>249259</v>
      </c>
      <c r="D135" s="173">
        <v>3147</v>
      </c>
      <c r="E135" s="173">
        <v>57029</v>
      </c>
      <c r="F135" s="173">
        <v>4717</v>
      </c>
      <c r="G135" s="71">
        <v>424</v>
      </c>
      <c r="H135" s="71">
        <v>613</v>
      </c>
      <c r="I135" s="120"/>
      <c r="J135" s="120"/>
      <c r="K135" s="120"/>
      <c r="L135" s="120"/>
      <c r="M135" s="120"/>
      <c r="N135" s="120"/>
    </row>
    <row r="136" spans="1:14" ht="17.25" thickBot="1" x14ac:dyDescent="0.35">
      <c r="B136" s="501" t="s">
        <v>1123</v>
      </c>
      <c r="C136" s="173">
        <v>325938</v>
      </c>
      <c r="D136" s="173">
        <v>2736</v>
      </c>
      <c r="E136" s="173">
        <v>22942</v>
      </c>
      <c r="F136" s="71">
        <v>1481</v>
      </c>
      <c r="G136" s="71">
        <v>106</v>
      </c>
      <c r="H136" s="71">
        <v>167</v>
      </c>
      <c r="I136" s="120"/>
      <c r="J136" s="120"/>
      <c r="K136" s="120"/>
      <c r="L136" s="120"/>
      <c r="M136" s="120"/>
      <c r="N136" s="120"/>
    </row>
    <row r="137" spans="1:14" ht="17.25" thickBot="1" x14ac:dyDescent="0.35">
      <c r="B137" s="501" t="s">
        <v>1124</v>
      </c>
      <c r="C137" s="173">
        <v>276579</v>
      </c>
      <c r="D137" s="173">
        <v>2296</v>
      </c>
      <c r="E137" s="173">
        <v>9317</v>
      </c>
      <c r="F137" s="71">
        <v>613</v>
      </c>
      <c r="G137" s="71">
        <v>37</v>
      </c>
      <c r="H137" s="71">
        <v>38</v>
      </c>
      <c r="I137" s="120"/>
      <c r="J137" s="120"/>
      <c r="K137" s="120"/>
      <c r="L137" s="120"/>
      <c r="M137" s="120"/>
      <c r="N137" s="120"/>
    </row>
    <row r="138" spans="1:14" ht="17.25" thickBot="1" x14ac:dyDescent="0.35">
      <c r="B138" s="501" t="s">
        <v>312</v>
      </c>
      <c r="C138" s="173">
        <v>197034</v>
      </c>
      <c r="D138" s="173">
        <v>2496</v>
      </c>
      <c r="E138" s="173">
        <v>6142</v>
      </c>
      <c r="F138" s="71">
        <v>182</v>
      </c>
      <c r="G138" s="71">
        <v>11</v>
      </c>
      <c r="H138" s="71">
        <v>7</v>
      </c>
      <c r="I138" s="120"/>
      <c r="J138" s="120"/>
      <c r="K138" s="120"/>
      <c r="L138" s="120"/>
      <c r="M138" s="120"/>
      <c r="N138" s="120"/>
    </row>
    <row r="139" spans="1:14" ht="17.25" thickBot="1" x14ac:dyDescent="0.35">
      <c r="B139" s="502" t="s">
        <v>13</v>
      </c>
      <c r="C139" s="174">
        <f t="shared" ref="C139:H139" si="0">SUM(C131:C138)</f>
        <v>1104305</v>
      </c>
      <c r="D139" s="174">
        <f t="shared" si="0"/>
        <v>12311</v>
      </c>
      <c r="E139" s="174">
        <f t="shared" si="0"/>
        <v>244579</v>
      </c>
      <c r="F139" s="174">
        <f t="shared" si="0"/>
        <v>26035</v>
      </c>
      <c r="G139" s="174">
        <f t="shared" si="0"/>
        <v>5451</v>
      </c>
      <c r="H139" s="174">
        <f t="shared" si="0"/>
        <v>19584</v>
      </c>
      <c r="I139" s="120"/>
      <c r="J139" s="120"/>
      <c r="K139" s="120"/>
      <c r="L139" s="120"/>
      <c r="M139" s="120"/>
      <c r="N139" s="120"/>
    </row>
    <row r="140" spans="1:14" x14ac:dyDescent="0.3">
      <c r="B140" s="167" t="s">
        <v>8</v>
      </c>
      <c r="C140" s="120"/>
      <c r="D140" s="120"/>
      <c r="E140" s="120"/>
      <c r="F140" s="120"/>
      <c r="G140" s="120"/>
      <c r="H140" s="120"/>
      <c r="I140" s="120"/>
      <c r="J140" s="120"/>
      <c r="K140" s="120"/>
      <c r="L140" s="120"/>
      <c r="M140" s="120"/>
      <c r="N140" s="120"/>
    </row>
    <row r="141" spans="1:14" x14ac:dyDescent="0.3">
      <c r="B141" s="167" t="s">
        <v>313</v>
      </c>
      <c r="C141" s="120"/>
      <c r="D141" s="120"/>
      <c r="E141" s="120"/>
      <c r="F141" s="120"/>
      <c r="G141" s="120"/>
      <c r="H141" s="120"/>
      <c r="I141" s="120"/>
      <c r="J141" s="120"/>
      <c r="K141" s="120"/>
      <c r="L141" s="120"/>
      <c r="M141" s="120"/>
      <c r="N141" s="120"/>
    </row>
    <row r="142" spans="1:14" x14ac:dyDescent="0.3">
      <c r="B142" s="168"/>
      <c r="C142" s="120"/>
      <c r="D142" s="120"/>
      <c r="E142" s="120"/>
      <c r="F142" s="120"/>
      <c r="G142" s="120"/>
      <c r="H142" s="120"/>
      <c r="I142" s="120"/>
      <c r="J142" s="120"/>
      <c r="K142" s="120"/>
      <c r="L142" s="120"/>
      <c r="M142" s="120"/>
      <c r="N142" s="120"/>
    </row>
    <row r="143" spans="1:14" ht="17.25" thickBot="1" x14ac:dyDescent="0.35">
      <c r="A143" s="707"/>
      <c r="B143" s="6" t="s">
        <v>1744</v>
      </c>
      <c r="C143" s="120"/>
      <c r="D143" s="120"/>
      <c r="E143" s="120"/>
      <c r="F143" s="120"/>
      <c r="G143" s="120"/>
      <c r="H143" s="120"/>
      <c r="I143" s="120"/>
      <c r="J143" s="120"/>
      <c r="K143" s="120"/>
      <c r="L143" s="120"/>
      <c r="M143" s="120"/>
      <c r="N143" s="120"/>
    </row>
    <row r="144" spans="1:14" ht="47.25" customHeight="1" x14ac:dyDescent="0.3">
      <c r="B144" s="876"/>
      <c r="C144" s="70" t="s">
        <v>314</v>
      </c>
      <c r="D144" s="70" t="s">
        <v>316</v>
      </c>
      <c r="E144" s="812" t="s">
        <v>13</v>
      </c>
      <c r="F144" s="120"/>
      <c r="G144" s="120"/>
      <c r="H144" s="120"/>
      <c r="I144" s="120"/>
      <c r="J144" s="120"/>
      <c r="K144" s="120"/>
      <c r="L144" s="120"/>
      <c r="M144" s="120"/>
      <c r="N144" s="120"/>
    </row>
    <row r="145" spans="2:14" ht="14.25" customHeight="1" thickBot="1" x14ac:dyDescent="0.35">
      <c r="B145" s="877"/>
      <c r="C145" s="48" t="s">
        <v>315</v>
      </c>
      <c r="D145" s="48" t="s">
        <v>315</v>
      </c>
      <c r="E145" s="813"/>
      <c r="F145" s="120"/>
      <c r="G145" s="120"/>
      <c r="H145" s="120"/>
      <c r="I145" s="120"/>
      <c r="J145" s="120"/>
      <c r="K145" s="120"/>
      <c r="L145" s="120"/>
      <c r="M145" s="120"/>
      <c r="N145" s="120"/>
    </row>
    <row r="146" spans="2:14" ht="17.25" thickBot="1" x14ac:dyDescent="0.35">
      <c r="B146" s="503" t="s">
        <v>17</v>
      </c>
      <c r="C146" s="71" t="s">
        <v>317</v>
      </c>
      <c r="D146" s="71" t="s">
        <v>317</v>
      </c>
      <c r="E146" s="71" t="s">
        <v>317</v>
      </c>
      <c r="F146" s="120"/>
      <c r="G146" s="120"/>
      <c r="H146" s="120"/>
      <c r="I146" s="120"/>
      <c r="J146" s="120"/>
      <c r="K146" s="120"/>
      <c r="L146" s="120"/>
      <c r="M146" s="120"/>
      <c r="N146" s="120"/>
    </row>
    <row r="147" spans="2:14" ht="17.25" thickBot="1" x14ac:dyDescent="0.35">
      <c r="B147" s="504" t="s">
        <v>294</v>
      </c>
      <c r="C147" s="173">
        <v>6575522</v>
      </c>
      <c r="D147" s="71" t="s">
        <v>14</v>
      </c>
      <c r="E147" s="173">
        <v>6575522</v>
      </c>
      <c r="F147" s="120"/>
      <c r="G147" s="120"/>
      <c r="H147" s="120"/>
      <c r="I147" s="120"/>
      <c r="J147" s="120"/>
      <c r="K147" s="120"/>
      <c r="L147" s="120"/>
      <c r="M147" s="120"/>
      <c r="N147" s="120"/>
    </row>
    <row r="148" spans="2:14" ht="17.25" thickBot="1" x14ac:dyDescent="0.35">
      <c r="B148" s="504" t="s">
        <v>295</v>
      </c>
      <c r="C148" s="173">
        <v>90333</v>
      </c>
      <c r="D148" s="71" t="s">
        <v>14</v>
      </c>
      <c r="E148" s="173">
        <v>90333</v>
      </c>
      <c r="F148" s="120"/>
      <c r="G148" s="120"/>
      <c r="H148" s="120"/>
      <c r="I148" s="120"/>
      <c r="J148" s="120"/>
      <c r="K148" s="120"/>
      <c r="L148" s="120"/>
      <c r="M148" s="120"/>
      <c r="N148" s="120"/>
    </row>
    <row r="149" spans="2:14" ht="17.25" thickBot="1" x14ac:dyDescent="0.35">
      <c r="B149" s="504" t="s">
        <v>300</v>
      </c>
      <c r="C149" s="71" t="s">
        <v>14</v>
      </c>
      <c r="D149" s="173">
        <v>819331</v>
      </c>
      <c r="E149" s="173">
        <v>819331</v>
      </c>
      <c r="F149" s="120"/>
      <c r="G149" s="120"/>
      <c r="H149" s="120"/>
      <c r="I149" s="120"/>
      <c r="J149" s="120"/>
      <c r="K149" s="120"/>
      <c r="L149" s="120"/>
      <c r="M149" s="120"/>
      <c r="N149" s="120"/>
    </row>
    <row r="150" spans="2:14" ht="17.25" thickBot="1" x14ac:dyDescent="0.35">
      <c r="B150" s="504" t="s">
        <v>318</v>
      </c>
      <c r="C150" s="173">
        <v>565716</v>
      </c>
      <c r="D150" s="173">
        <v>93748</v>
      </c>
      <c r="E150" s="173">
        <v>659464</v>
      </c>
      <c r="F150" s="120"/>
      <c r="G150" s="120"/>
      <c r="H150" s="120"/>
      <c r="I150" s="120"/>
      <c r="J150" s="120"/>
      <c r="K150" s="120"/>
      <c r="L150" s="120"/>
      <c r="M150" s="120"/>
      <c r="N150" s="120"/>
    </row>
    <row r="151" spans="2:14" ht="17.25" thickBot="1" x14ac:dyDescent="0.35">
      <c r="B151" s="504" t="s">
        <v>319</v>
      </c>
      <c r="C151" s="173">
        <v>68387</v>
      </c>
      <c r="D151" s="173">
        <v>16026</v>
      </c>
      <c r="E151" s="173">
        <v>84413</v>
      </c>
      <c r="F151" s="120"/>
      <c r="G151" s="120"/>
      <c r="H151" s="120"/>
      <c r="I151" s="120"/>
      <c r="J151" s="120"/>
      <c r="K151" s="120"/>
      <c r="L151" s="120"/>
      <c r="M151" s="120"/>
      <c r="N151" s="120"/>
    </row>
    <row r="152" spans="2:14" ht="17.25" thickBot="1" x14ac:dyDescent="0.35">
      <c r="B152" s="504" t="s">
        <v>12</v>
      </c>
      <c r="C152" s="173">
        <v>1806</v>
      </c>
      <c r="D152" s="173">
        <v>38728</v>
      </c>
      <c r="E152" s="173">
        <v>40534</v>
      </c>
      <c r="F152" s="120"/>
      <c r="G152" s="120"/>
      <c r="H152" s="120"/>
      <c r="I152" s="120"/>
      <c r="J152" s="120"/>
      <c r="K152" s="120"/>
      <c r="L152" s="120"/>
      <c r="M152" s="120"/>
      <c r="N152" s="120"/>
    </row>
    <row r="153" spans="2:14" ht="17.25" thickBot="1" x14ac:dyDescent="0.35">
      <c r="B153" s="505" t="s">
        <v>13</v>
      </c>
      <c r="C153" s="174">
        <v>7301764</v>
      </c>
      <c r="D153" s="174">
        <v>967833</v>
      </c>
      <c r="E153" s="174">
        <v>8269597</v>
      </c>
      <c r="F153" s="120"/>
      <c r="G153" s="120"/>
      <c r="H153" s="120"/>
      <c r="I153" s="120"/>
      <c r="J153" s="120"/>
      <c r="K153" s="120"/>
      <c r="L153" s="120"/>
      <c r="M153" s="120"/>
      <c r="N153" s="120"/>
    </row>
    <row r="154" spans="2:14" ht="17.25" thickBot="1" x14ac:dyDescent="0.35">
      <c r="B154" s="504" t="s">
        <v>320</v>
      </c>
      <c r="C154" s="71">
        <v>304</v>
      </c>
      <c r="D154" s="71">
        <v>683</v>
      </c>
      <c r="E154" s="71">
        <v>987</v>
      </c>
      <c r="F154" s="120"/>
      <c r="G154" s="120"/>
      <c r="H154" s="120"/>
      <c r="I154" s="120"/>
      <c r="J154" s="120"/>
      <c r="K154" s="120"/>
      <c r="L154" s="120"/>
      <c r="M154" s="120"/>
      <c r="N154" s="120"/>
    </row>
    <row r="155" spans="2:14" ht="17.25" thickBot="1" x14ac:dyDescent="0.35">
      <c r="B155" s="505" t="s">
        <v>321</v>
      </c>
      <c r="C155" s="174">
        <v>7302068</v>
      </c>
      <c r="D155" s="174">
        <v>968516</v>
      </c>
      <c r="E155" s="174">
        <v>8270584</v>
      </c>
      <c r="F155" s="120"/>
      <c r="G155" s="120"/>
      <c r="H155" s="120"/>
      <c r="I155" s="120"/>
      <c r="J155" s="120"/>
      <c r="K155" s="120"/>
      <c r="L155" s="120"/>
      <c r="M155" s="120"/>
      <c r="N155" s="120"/>
    </row>
    <row r="156" spans="2:14" ht="17.25" thickBot="1" x14ac:dyDescent="0.35">
      <c r="B156" s="503" t="s">
        <v>322</v>
      </c>
      <c r="C156" s="506"/>
      <c r="D156" s="506"/>
      <c r="E156" s="507"/>
      <c r="F156" s="120"/>
      <c r="G156" s="120"/>
      <c r="H156" s="120"/>
      <c r="I156" s="120"/>
      <c r="J156" s="120"/>
      <c r="K156" s="120"/>
      <c r="L156" s="120"/>
      <c r="M156" s="120"/>
      <c r="N156" s="120"/>
    </row>
    <row r="157" spans="2:14" ht="17.25" thickBot="1" x14ac:dyDescent="0.35">
      <c r="B157" s="504" t="s">
        <v>323</v>
      </c>
      <c r="C157" s="71"/>
      <c r="D157" s="71"/>
      <c r="E157" s="71">
        <v>30</v>
      </c>
      <c r="F157" s="120"/>
      <c r="G157" s="120"/>
      <c r="H157" s="120"/>
      <c r="I157" s="120"/>
      <c r="J157" s="120"/>
      <c r="K157" s="120"/>
      <c r="L157" s="120"/>
      <c r="M157" s="120"/>
      <c r="N157" s="120"/>
    </row>
    <row r="158" spans="2:14" ht="17.25" thickBot="1" x14ac:dyDescent="0.35">
      <c r="B158" s="504" t="s">
        <v>324</v>
      </c>
      <c r="C158" s="71"/>
      <c r="D158" s="71"/>
      <c r="E158" s="173">
        <v>3413</v>
      </c>
      <c r="F158" s="120"/>
      <c r="G158" s="120"/>
      <c r="H158" s="120"/>
      <c r="I158" s="120"/>
      <c r="J158" s="120"/>
      <c r="K158" s="120"/>
      <c r="L158" s="120"/>
      <c r="M158" s="120"/>
      <c r="N158" s="120"/>
    </row>
    <row r="159" spans="2:14" ht="17.25" thickBot="1" x14ac:dyDescent="0.35">
      <c r="B159" s="504" t="s">
        <v>325</v>
      </c>
      <c r="C159" s="71"/>
      <c r="D159" s="71"/>
      <c r="E159" s="173">
        <v>2218</v>
      </c>
      <c r="F159" s="120"/>
      <c r="G159" s="120"/>
      <c r="H159" s="120"/>
      <c r="I159" s="120"/>
      <c r="J159" s="120"/>
      <c r="K159" s="120"/>
      <c r="L159" s="120"/>
      <c r="M159" s="120"/>
      <c r="N159" s="120"/>
    </row>
    <row r="160" spans="2:14" ht="17.25" thickBot="1" x14ac:dyDescent="0.35">
      <c r="B160" s="504" t="s">
        <v>326</v>
      </c>
      <c r="C160" s="71"/>
      <c r="D160" s="71"/>
      <c r="E160" s="71">
        <v>9</v>
      </c>
      <c r="F160" s="120"/>
      <c r="G160" s="120"/>
      <c r="H160" s="120"/>
      <c r="I160" s="120"/>
      <c r="J160" s="120"/>
      <c r="K160" s="120"/>
      <c r="L160" s="120"/>
      <c r="M160" s="120"/>
      <c r="N160" s="120"/>
    </row>
    <row r="161" spans="1:14" ht="17.25" thickBot="1" x14ac:dyDescent="0.35">
      <c r="B161" s="504" t="s">
        <v>1457</v>
      </c>
      <c r="C161" s="71"/>
      <c r="D161" s="71"/>
      <c r="E161" s="173">
        <v>1654</v>
      </c>
      <c r="F161" s="120"/>
      <c r="G161" s="120"/>
      <c r="H161" s="120"/>
      <c r="I161" s="120"/>
      <c r="J161" s="120"/>
      <c r="K161" s="120"/>
      <c r="L161" s="120"/>
      <c r="M161" s="120"/>
      <c r="N161" s="120"/>
    </row>
    <row r="162" spans="1:14" ht="17.25" thickBot="1" x14ac:dyDescent="0.35">
      <c r="B162" s="504" t="s">
        <v>1458</v>
      </c>
      <c r="C162" s="71"/>
      <c r="D162" s="71"/>
      <c r="E162" s="173">
        <v>5260</v>
      </c>
      <c r="F162" s="120"/>
      <c r="G162" s="120"/>
      <c r="H162" s="120"/>
      <c r="I162" s="120"/>
      <c r="J162" s="120"/>
      <c r="K162" s="120"/>
      <c r="L162" s="120"/>
      <c r="M162" s="120"/>
      <c r="N162" s="120"/>
    </row>
    <row r="163" spans="1:14" ht="33.75" thickBot="1" x14ac:dyDescent="0.35">
      <c r="B163" s="504" t="s">
        <v>327</v>
      </c>
      <c r="C163" s="71"/>
      <c r="D163" s="71"/>
      <c r="E163" s="173">
        <v>925</v>
      </c>
      <c r="F163" s="120"/>
      <c r="G163" s="120"/>
      <c r="H163" s="120"/>
      <c r="I163" s="120"/>
      <c r="J163" s="120"/>
      <c r="K163" s="120"/>
      <c r="L163" s="120"/>
      <c r="M163" s="120"/>
      <c r="N163" s="120"/>
    </row>
    <row r="164" spans="1:14" ht="50.25" thickBot="1" x14ac:dyDescent="0.35">
      <c r="B164" s="504" t="s">
        <v>1459</v>
      </c>
      <c r="C164" s="71"/>
      <c r="D164" s="71"/>
      <c r="E164" s="71">
        <v>1</v>
      </c>
      <c r="F164" s="120"/>
      <c r="G164" s="120"/>
      <c r="H164" s="120"/>
      <c r="I164" s="120"/>
      <c r="J164" s="120"/>
      <c r="K164" s="120"/>
      <c r="L164" s="120"/>
      <c r="M164" s="120"/>
      <c r="N164" s="120"/>
    </row>
    <row r="165" spans="1:14" ht="17.25" thickBot="1" x14ac:dyDescent="0.35">
      <c r="B165" s="504" t="s">
        <v>328</v>
      </c>
      <c r="C165" s="71"/>
      <c r="D165" s="71"/>
      <c r="E165" s="71">
        <v>482</v>
      </c>
      <c r="F165" s="120"/>
      <c r="G165" s="120"/>
      <c r="H165" s="120"/>
      <c r="I165" s="120"/>
      <c r="J165" s="120"/>
      <c r="K165" s="120"/>
      <c r="L165" s="120"/>
      <c r="M165" s="120"/>
      <c r="N165" s="120"/>
    </row>
    <row r="166" spans="1:14" ht="17.25" thickBot="1" x14ac:dyDescent="0.35">
      <c r="B166" s="504" t="s">
        <v>329</v>
      </c>
      <c r="C166" s="71"/>
      <c r="D166" s="71"/>
      <c r="E166" s="173">
        <v>83566</v>
      </c>
      <c r="F166" s="120"/>
      <c r="G166" s="120"/>
      <c r="H166" s="120"/>
      <c r="I166" s="120"/>
      <c r="J166" s="120"/>
      <c r="K166" s="120"/>
      <c r="L166" s="120"/>
      <c r="M166" s="120"/>
      <c r="N166" s="120"/>
    </row>
    <row r="167" spans="1:14" ht="57" customHeight="1" thickBot="1" x14ac:dyDescent="0.35">
      <c r="B167" s="504" t="s">
        <v>1460</v>
      </c>
      <c r="C167" s="71"/>
      <c r="D167" s="71"/>
      <c r="E167" s="173">
        <v>65086</v>
      </c>
      <c r="F167" s="120"/>
      <c r="G167" s="120"/>
      <c r="H167" s="120"/>
      <c r="I167" s="120"/>
      <c r="J167" s="120"/>
      <c r="K167" s="120"/>
      <c r="L167" s="120"/>
      <c r="M167" s="120"/>
      <c r="N167" s="120"/>
    </row>
    <row r="168" spans="1:14" ht="17.25" thickBot="1" x14ac:dyDescent="0.35">
      <c r="B168" s="504" t="s">
        <v>330</v>
      </c>
      <c r="C168" s="71"/>
      <c r="D168" s="71"/>
      <c r="E168" s="71">
        <v>326</v>
      </c>
      <c r="F168" s="120"/>
      <c r="G168" s="120"/>
      <c r="H168" s="120"/>
      <c r="I168" s="120"/>
      <c r="J168" s="120"/>
      <c r="K168" s="120"/>
      <c r="L168" s="120"/>
      <c r="M168" s="120"/>
      <c r="N168" s="120"/>
    </row>
    <row r="169" spans="1:14" ht="17.25" thickBot="1" x14ac:dyDescent="0.35">
      <c r="B169" s="504" t="s">
        <v>331</v>
      </c>
      <c r="C169" s="71"/>
      <c r="D169" s="71"/>
      <c r="E169" s="71">
        <v>54</v>
      </c>
      <c r="F169" s="120"/>
      <c r="G169" s="120"/>
      <c r="H169" s="120"/>
      <c r="I169" s="120"/>
      <c r="J169" s="120"/>
      <c r="K169" s="120"/>
      <c r="L169" s="120"/>
      <c r="M169" s="120"/>
      <c r="N169" s="120"/>
    </row>
    <row r="170" spans="1:14" ht="17.25" thickBot="1" x14ac:dyDescent="0.35">
      <c r="B170" s="504" t="s">
        <v>1745</v>
      </c>
      <c r="C170" s="71"/>
      <c r="D170" s="71"/>
      <c r="E170" s="173">
        <v>377</v>
      </c>
      <c r="F170" s="120"/>
      <c r="G170" s="120"/>
      <c r="H170" s="120"/>
      <c r="I170" s="120"/>
      <c r="J170" s="120"/>
      <c r="K170" s="120"/>
      <c r="L170" s="120"/>
      <c r="M170" s="120"/>
      <c r="N170" s="120"/>
    </row>
    <row r="171" spans="1:14" ht="24" customHeight="1" thickBot="1" x14ac:dyDescent="0.35">
      <c r="B171" s="504" t="s">
        <v>1746</v>
      </c>
      <c r="C171" s="71"/>
      <c r="D171" s="71"/>
      <c r="E171" s="173">
        <v>513744</v>
      </c>
      <c r="F171" s="120"/>
      <c r="G171" s="120"/>
      <c r="H171" s="120"/>
      <c r="I171" s="120"/>
      <c r="J171" s="120"/>
      <c r="K171" s="120"/>
      <c r="L171" s="120"/>
      <c r="M171" s="120"/>
      <c r="N171" s="120"/>
    </row>
    <row r="172" spans="1:14" ht="17.25" thickBot="1" x14ac:dyDescent="0.35">
      <c r="B172" s="505" t="s">
        <v>1747</v>
      </c>
      <c r="C172" s="506"/>
      <c r="D172" s="506"/>
      <c r="E172" s="174">
        <v>677145</v>
      </c>
      <c r="F172" s="120"/>
      <c r="G172" s="120"/>
      <c r="H172" s="120"/>
      <c r="I172" s="120"/>
      <c r="J172" s="120"/>
      <c r="K172" s="120"/>
      <c r="L172" s="120"/>
      <c r="M172" s="120"/>
      <c r="N172" s="120"/>
    </row>
    <row r="173" spans="1:14" ht="17.25" thickBot="1" x14ac:dyDescent="0.35">
      <c r="B173" s="508" t="s">
        <v>332</v>
      </c>
      <c r="C173" s="506"/>
      <c r="D173" s="506"/>
      <c r="E173" s="174">
        <v>8947729</v>
      </c>
      <c r="F173" s="120"/>
      <c r="G173" s="120"/>
      <c r="H173" s="120"/>
      <c r="I173" s="120"/>
      <c r="J173" s="120"/>
      <c r="K173" s="120"/>
      <c r="L173" s="120"/>
      <c r="M173" s="120"/>
      <c r="N173" s="120"/>
    </row>
    <row r="174" spans="1:14" x14ac:dyDescent="0.3">
      <c r="B174" s="166" t="s">
        <v>8</v>
      </c>
      <c r="C174" s="120"/>
      <c r="D174" s="120"/>
      <c r="E174" s="120"/>
      <c r="F174" s="120"/>
      <c r="G174" s="120"/>
      <c r="H174" s="120"/>
      <c r="I174" s="120"/>
      <c r="J174" s="120"/>
      <c r="K174" s="120"/>
      <c r="L174" s="120"/>
      <c r="M174" s="120"/>
      <c r="N174" s="120"/>
    </row>
    <row r="175" spans="1:14" x14ac:dyDescent="0.3">
      <c r="B175" s="3"/>
      <c r="C175" s="120"/>
      <c r="D175" s="120"/>
      <c r="E175" s="120"/>
      <c r="F175" s="120"/>
      <c r="G175" s="120"/>
      <c r="H175" s="120"/>
      <c r="I175" s="120"/>
      <c r="J175" s="120"/>
      <c r="K175" s="120"/>
      <c r="L175" s="120"/>
      <c r="M175" s="120"/>
      <c r="N175" s="120"/>
    </row>
    <row r="176" spans="1:14" ht="17.25" thickBot="1" x14ac:dyDescent="0.35">
      <c r="A176" s="707"/>
      <c r="B176" s="6" t="s">
        <v>1748</v>
      </c>
      <c r="C176" s="120"/>
      <c r="D176" s="120"/>
      <c r="E176" s="120"/>
      <c r="F176" s="120"/>
      <c r="G176" s="120"/>
      <c r="H176" s="120"/>
      <c r="I176" s="172" t="s">
        <v>1071</v>
      </c>
      <c r="J176" s="120"/>
      <c r="K176" s="120"/>
      <c r="L176" s="120"/>
      <c r="M176" s="120"/>
      <c r="N176" s="120"/>
    </row>
    <row r="177" spans="2:14" ht="17.25" thickBot="1" x14ac:dyDescent="0.35">
      <c r="B177" s="214" t="s">
        <v>333</v>
      </c>
      <c r="C177" s="215" t="s">
        <v>23</v>
      </c>
      <c r="D177" s="215" t="s">
        <v>24</v>
      </c>
      <c r="E177" s="215" t="s">
        <v>25</v>
      </c>
      <c r="F177" s="215" t="s">
        <v>26</v>
      </c>
      <c r="G177" s="215" t="s">
        <v>27</v>
      </c>
      <c r="H177" s="215" t="s">
        <v>28</v>
      </c>
      <c r="I177" s="215" t="s">
        <v>1734</v>
      </c>
      <c r="J177" s="120"/>
      <c r="K177" s="120"/>
      <c r="L177" s="120"/>
      <c r="M177" s="120"/>
      <c r="N177" s="120"/>
    </row>
    <row r="178" spans="2:14" ht="17.25" thickBot="1" x14ac:dyDescent="0.35">
      <c r="B178" s="447" t="s">
        <v>334</v>
      </c>
      <c r="C178" s="444">
        <v>623.12436000000002</v>
      </c>
      <c r="D178" s="444">
        <v>655.30954999999994</v>
      </c>
      <c r="E178" s="444">
        <v>599.52967000000001</v>
      </c>
      <c r="F178" s="444">
        <v>617.50572999999997</v>
      </c>
      <c r="G178" s="444">
        <v>622.53502000000003</v>
      </c>
      <c r="H178" s="444">
        <v>582.81527000000006</v>
      </c>
      <c r="I178" s="445">
        <v>3700.8195999999998</v>
      </c>
      <c r="J178" s="120"/>
      <c r="K178" s="120"/>
      <c r="L178" s="120"/>
      <c r="M178" s="120"/>
      <c r="N178" s="120"/>
    </row>
    <row r="179" spans="2:14" ht="17.25" thickBot="1" x14ac:dyDescent="0.35">
      <c r="B179" s="447" t="s">
        <v>1461</v>
      </c>
      <c r="C179" s="444">
        <v>129.3811</v>
      </c>
      <c r="D179" s="444">
        <v>102.7923</v>
      </c>
      <c r="E179" s="444">
        <v>106.4645</v>
      </c>
      <c r="F179" s="444">
        <v>117.8942</v>
      </c>
      <c r="G179" s="444">
        <v>104.51220000000001</v>
      </c>
      <c r="H179" s="444">
        <v>48.473500000000001</v>
      </c>
      <c r="I179" s="445">
        <v>609.51779999999997</v>
      </c>
      <c r="J179" s="120"/>
      <c r="K179" s="120"/>
      <c r="L179" s="120"/>
      <c r="M179" s="120"/>
      <c r="N179" s="120"/>
    </row>
    <row r="180" spans="2:14" ht="17.25" thickBot="1" x14ac:dyDescent="0.35">
      <c r="B180" s="447" t="s">
        <v>335</v>
      </c>
      <c r="C180" s="444">
        <v>2696.0675799999999</v>
      </c>
      <c r="D180" s="444">
        <v>2400.68597</v>
      </c>
      <c r="E180" s="444">
        <v>2636.46101</v>
      </c>
      <c r="F180" s="444">
        <v>2501.19445</v>
      </c>
      <c r="G180" s="444">
        <v>2527.7689300000002</v>
      </c>
      <c r="H180" s="444">
        <v>2443.1296200000002</v>
      </c>
      <c r="I180" s="445">
        <v>15205.307559999999</v>
      </c>
      <c r="J180" s="120"/>
      <c r="K180" s="120"/>
      <c r="L180" s="120"/>
      <c r="M180" s="120"/>
      <c r="N180" s="120"/>
    </row>
    <row r="181" spans="2:14" ht="17.25" thickBot="1" x14ac:dyDescent="0.35">
      <c r="B181" s="447" t="s">
        <v>336</v>
      </c>
      <c r="C181" s="444">
        <v>2.8258999999999999</v>
      </c>
      <c r="D181" s="444">
        <v>0</v>
      </c>
      <c r="E181" s="444">
        <v>9.6194000000000006</v>
      </c>
      <c r="F181" s="444">
        <v>11.736800000000001</v>
      </c>
      <c r="G181" s="444">
        <v>4.7995999999999999</v>
      </c>
      <c r="H181" s="444">
        <v>19.827100000000002</v>
      </c>
      <c r="I181" s="445">
        <v>48.808799999999998</v>
      </c>
      <c r="J181" s="120"/>
      <c r="K181" s="120"/>
      <c r="L181" s="120"/>
      <c r="M181" s="120"/>
      <c r="N181" s="120"/>
    </row>
    <row r="182" spans="2:14" ht="17.25" thickBot="1" x14ac:dyDescent="0.35">
      <c r="B182" s="447" t="s">
        <v>337</v>
      </c>
      <c r="C182" s="444">
        <v>26.513999999999999</v>
      </c>
      <c r="D182" s="444">
        <v>26.5593</v>
      </c>
      <c r="E182" s="444">
        <v>26.636299999999999</v>
      </c>
      <c r="F182" s="444">
        <v>26.597799999999999</v>
      </c>
      <c r="G182" s="444">
        <v>26.480699999999999</v>
      </c>
      <c r="H182" s="444">
        <v>26.155100000000001</v>
      </c>
      <c r="I182" s="445">
        <v>158.94319999999999</v>
      </c>
      <c r="J182" s="120"/>
      <c r="K182" s="120"/>
      <c r="L182" s="120"/>
      <c r="M182" s="120"/>
      <c r="N182" s="120"/>
    </row>
    <row r="183" spans="2:14" ht="17.25" thickBot="1" x14ac:dyDescent="0.35">
      <c r="B183" s="447" t="s">
        <v>338</v>
      </c>
      <c r="C183" s="444">
        <v>47.321100000000001</v>
      </c>
      <c r="D183" s="444">
        <v>61.310699999999997</v>
      </c>
      <c r="E183" s="444">
        <v>127.5138</v>
      </c>
      <c r="F183" s="444">
        <v>0</v>
      </c>
      <c r="G183" s="444">
        <v>17.202300000000001</v>
      </c>
      <c r="H183" s="444">
        <v>27.5259</v>
      </c>
      <c r="I183" s="445">
        <v>280.87380000000002</v>
      </c>
      <c r="J183" s="120"/>
      <c r="K183" s="120"/>
      <c r="L183" s="120"/>
      <c r="M183" s="120"/>
      <c r="N183" s="120"/>
    </row>
    <row r="184" spans="2:14" ht="17.25" thickBot="1" x14ac:dyDescent="0.35">
      <c r="B184" s="447" t="s">
        <v>339</v>
      </c>
      <c r="C184" s="444">
        <v>0</v>
      </c>
      <c r="D184" s="444">
        <v>0</v>
      </c>
      <c r="E184" s="444">
        <v>0</v>
      </c>
      <c r="F184" s="444">
        <v>0</v>
      </c>
      <c r="G184" s="444">
        <v>0</v>
      </c>
      <c r="H184" s="444">
        <v>0</v>
      </c>
      <c r="I184" s="445">
        <v>0</v>
      </c>
      <c r="J184" s="120"/>
      <c r="K184" s="120"/>
      <c r="L184" s="120"/>
      <c r="M184" s="120"/>
      <c r="N184" s="120"/>
    </row>
    <row r="185" spans="2:14" ht="17.25" thickBot="1" x14ac:dyDescent="0.35">
      <c r="B185" s="447" t="s">
        <v>340</v>
      </c>
      <c r="C185" s="444">
        <v>0</v>
      </c>
      <c r="D185" s="444">
        <v>0</v>
      </c>
      <c r="E185" s="444">
        <v>0</v>
      </c>
      <c r="F185" s="444">
        <v>0</v>
      </c>
      <c r="G185" s="444">
        <v>0</v>
      </c>
      <c r="H185" s="444">
        <v>0</v>
      </c>
      <c r="I185" s="445">
        <v>0</v>
      </c>
      <c r="J185" s="120"/>
      <c r="K185" s="120"/>
      <c r="L185" s="120"/>
      <c r="M185" s="120"/>
      <c r="N185" s="120"/>
    </row>
    <row r="186" spans="2:14" ht="17.25" thickBot="1" x14ac:dyDescent="0.35">
      <c r="B186" s="447" t="s">
        <v>341</v>
      </c>
      <c r="C186" s="444">
        <v>1400.57563</v>
      </c>
      <c r="D186" s="444">
        <v>993.81034</v>
      </c>
      <c r="E186" s="444">
        <v>1072.9472000000001</v>
      </c>
      <c r="F186" s="444">
        <v>933.98616000000004</v>
      </c>
      <c r="G186" s="444">
        <v>1269.74325</v>
      </c>
      <c r="H186" s="444">
        <v>1238.21336</v>
      </c>
      <c r="I186" s="445">
        <v>6909.2759400000004</v>
      </c>
      <c r="J186" s="120"/>
      <c r="K186" s="120"/>
      <c r="L186" s="120"/>
      <c r="M186" s="120"/>
      <c r="N186" s="120"/>
    </row>
    <row r="187" spans="2:14" ht="17.25" thickBot="1" x14ac:dyDescent="0.35">
      <c r="B187" s="447" t="s">
        <v>342</v>
      </c>
      <c r="C187" s="444">
        <v>16.965499999999999</v>
      </c>
      <c r="D187" s="444">
        <v>10.7308</v>
      </c>
      <c r="E187" s="444">
        <v>6.3095699999999999</v>
      </c>
      <c r="F187" s="444">
        <v>11.51801</v>
      </c>
      <c r="G187" s="444">
        <v>7.0328999999999997</v>
      </c>
      <c r="H187" s="444">
        <v>11.141500000000001</v>
      </c>
      <c r="I187" s="445">
        <v>63.698279999999997</v>
      </c>
      <c r="J187" s="120"/>
      <c r="K187" s="120"/>
      <c r="L187" s="120"/>
      <c r="M187" s="120"/>
      <c r="N187" s="120"/>
    </row>
    <row r="188" spans="2:14" ht="17.25" thickBot="1" x14ac:dyDescent="0.35">
      <c r="B188" s="447" t="s">
        <v>343</v>
      </c>
      <c r="C188" s="444">
        <v>2.1444999999999999</v>
      </c>
      <c r="D188" s="444">
        <v>0.6855</v>
      </c>
      <c r="E188" s="444">
        <v>4.2671000000000001</v>
      </c>
      <c r="F188" s="444">
        <v>4.1905999999999999</v>
      </c>
      <c r="G188" s="444">
        <v>1.5293000000000001</v>
      </c>
      <c r="H188" s="444">
        <v>5.3749000000000002</v>
      </c>
      <c r="I188" s="445">
        <v>18.1919</v>
      </c>
      <c r="J188" s="120"/>
      <c r="K188" s="120"/>
      <c r="L188" s="120"/>
      <c r="M188" s="120"/>
      <c r="N188" s="120"/>
    </row>
    <row r="189" spans="2:14" ht="17.25" thickBot="1" x14ac:dyDescent="0.35">
      <c r="B189" s="447" t="s">
        <v>344</v>
      </c>
      <c r="C189" s="444">
        <v>4.1200000000000001E-2</v>
      </c>
      <c r="D189" s="444">
        <v>0.27550000000000002</v>
      </c>
      <c r="E189" s="444">
        <v>3.7199999999999997E-2</v>
      </c>
      <c r="F189" s="444">
        <v>4.1200000000000001E-2</v>
      </c>
      <c r="G189" s="444">
        <v>0.2399</v>
      </c>
      <c r="H189" s="444">
        <v>0.2762</v>
      </c>
      <c r="I189" s="445">
        <v>0.91120000000000001</v>
      </c>
      <c r="J189" s="120"/>
      <c r="K189" s="120"/>
      <c r="L189" s="120"/>
      <c r="M189" s="120"/>
      <c r="N189" s="120"/>
    </row>
    <row r="190" spans="2:14" ht="17.25" thickBot="1" x14ac:dyDescent="0.35">
      <c r="B190" s="447" t="s">
        <v>13</v>
      </c>
      <c r="C190" s="444">
        <v>4815.5797700000003</v>
      </c>
      <c r="D190" s="444">
        <v>4149.3676599999999</v>
      </c>
      <c r="E190" s="444">
        <v>4483.32125</v>
      </c>
      <c r="F190" s="444">
        <v>4106.7707499999997</v>
      </c>
      <c r="G190" s="444">
        <v>4477.3319000000001</v>
      </c>
      <c r="H190" s="444">
        <v>4354.4589500000002</v>
      </c>
      <c r="I190" s="445">
        <v>26386.830279999998</v>
      </c>
      <c r="J190" s="120"/>
      <c r="K190" s="120"/>
      <c r="L190" s="120"/>
      <c r="M190" s="120"/>
      <c r="N190" s="120"/>
    </row>
    <row r="191" spans="2:14" ht="17.25" thickBot="1" x14ac:dyDescent="0.35">
      <c r="B191" s="447" t="s">
        <v>345</v>
      </c>
      <c r="C191" s="444">
        <v>-6.9059999999999997</v>
      </c>
      <c r="D191" s="444">
        <v>-17.558810000000001</v>
      </c>
      <c r="E191" s="444">
        <v>-6.9</v>
      </c>
      <c r="F191" s="444">
        <v>-9.0152199999999993</v>
      </c>
      <c r="G191" s="444">
        <v>0</v>
      </c>
      <c r="H191" s="444">
        <v>-13.38485</v>
      </c>
      <c r="I191" s="445">
        <v>-53.764879999999998</v>
      </c>
      <c r="J191" s="120"/>
      <c r="K191" s="120"/>
      <c r="L191" s="120"/>
      <c r="M191" s="120"/>
      <c r="N191" s="120"/>
    </row>
    <row r="192" spans="2:14" ht="17.25" thickBot="1" x14ac:dyDescent="0.35">
      <c r="B192" s="447" t="s">
        <v>346</v>
      </c>
      <c r="C192" s="444">
        <v>330.68937</v>
      </c>
      <c r="D192" s="444">
        <v>389.12302</v>
      </c>
      <c r="E192" s="444">
        <v>322.92773</v>
      </c>
      <c r="F192" s="444">
        <v>376.73797999999999</v>
      </c>
      <c r="G192" s="444">
        <v>353.19295</v>
      </c>
      <c r="H192" s="444">
        <v>352.37588</v>
      </c>
      <c r="I192" s="445">
        <v>2125.04693</v>
      </c>
      <c r="J192" s="120"/>
      <c r="K192" s="120"/>
      <c r="L192" s="120"/>
      <c r="M192" s="120"/>
      <c r="N192" s="120"/>
    </row>
    <row r="193" spans="2:14" ht="17.25" thickBot="1" x14ac:dyDescent="0.35">
      <c r="B193" s="509" t="s">
        <v>347</v>
      </c>
      <c r="C193" s="445">
        <v>5139.3631400000004</v>
      </c>
      <c r="D193" s="445">
        <v>4520.9318700000003</v>
      </c>
      <c r="E193" s="445">
        <v>4799.3489799999998</v>
      </c>
      <c r="F193" s="445">
        <v>4474.4935100000002</v>
      </c>
      <c r="G193" s="445">
        <v>4830.5248499999998</v>
      </c>
      <c r="H193" s="445">
        <v>4693.4499800000003</v>
      </c>
      <c r="I193" s="445">
        <v>28458.11233</v>
      </c>
      <c r="J193" s="120"/>
      <c r="K193" s="120"/>
      <c r="L193" s="120"/>
      <c r="M193" s="120"/>
      <c r="N193" s="120"/>
    </row>
    <row r="194" spans="2:14" ht="17.25" thickBot="1" x14ac:dyDescent="0.35">
      <c r="B194" s="216" t="s">
        <v>333</v>
      </c>
      <c r="C194" s="217" t="s">
        <v>29</v>
      </c>
      <c r="D194" s="217" t="s">
        <v>30</v>
      </c>
      <c r="E194" s="217" t="s">
        <v>31</v>
      </c>
      <c r="F194" s="217" t="s">
        <v>32</v>
      </c>
      <c r="G194" s="217" t="s">
        <v>33</v>
      </c>
      <c r="H194" s="217" t="s">
        <v>34</v>
      </c>
      <c r="I194" s="217" t="s">
        <v>1731</v>
      </c>
      <c r="J194" s="120"/>
      <c r="K194" s="120"/>
      <c r="L194" s="120"/>
      <c r="M194" s="120"/>
      <c r="N194" s="120"/>
    </row>
    <row r="195" spans="2:14" ht="17.25" thickBot="1" x14ac:dyDescent="0.35">
      <c r="B195" s="447" t="s">
        <v>334</v>
      </c>
      <c r="C195" s="444">
        <v>552.32986000000005</v>
      </c>
      <c r="D195" s="444">
        <v>518.25174000000004</v>
      </c>
      <c r="E195" s="444">
        <v>506.91046999999998</v>
      </c>
      <c r="F195" s="444">
        <v>500.17502999999999</v>
      </c>
      <c r="G195" s="444">
        <v>569.31539999999995</v>
      </c>
      <c r="H195" s="444">
        <v>518.14889000000005</v>
      </c>
      <c r="I195" s="445">
        <v>6865.9509900000003</v>
      </c>
      <c r="J195" s="120"/>
      <c r="K195" s="120"/>
      <c r="L195" s="120"/>
      <c r="M195" s="120"/>
      <c r="N195" s="120"/>
    </row>
    <row r="196" spans="2:14" ht="17.25" thickBot="1" x14ac:dyDescent="0.35">
      <c r="B196" s="447" t="s">
        <v>1461</v>
      </c>
      <c r="C196" s="444">
        <v>37.8018</v>
      </c>
      <c r="D196" s="444">
        <v>23.286999999999999</v>
      </c>
      <c r="E196" s="444">
        <v>19.687000000000001</v>
      </c>
      <c r="F196" s="444">
        <v>26.217099999999999</v>
      </c>
      <c r="G196" s="444">
        <v>30.0457</v>
      </c>
      <c r="H196" s="444">
        <v>14.5108</v>
      </c>
      <c r="I196" s="445">
        <v>761.06719999999996</v>
      </c>
      <c r="J196" s="120"/>
      <c r="K196" s="120"/>
      <c r="L196" s="120"/>
      <c r="M196" s="120"/>
      <c r="N196" s="120"/>
    </row>
    <row r="197" spans="2:14" ht="17.25" thickBot="1" x14ac:dyDescent="0.35">
      <c r="B197" s="447" t="s">
        <v>335</v>
      </c>
      <c r="C197" s="444">
        <v>2494.4743699999999</v>
      </c>
      <c r="D197" s="444">
        <v>2498.8367600000001</v>
      </c>
      <c r="E197" s="444">
        <v>2475.3183100000001</v>
      </c>
      <c r="F197" s="444">
        <v>2586.9471100000001</v>
      </c>
      <c r="G197" s="444">
        <v>2274.7671099999998</v>
      </c>
      <c r="H197" s="444">
        <v>2431.9230600000001</v>
      </c>
      <c r="I197" s="445">
        <v>29967.574280000001</v>
      </c>
      <c r="J197" s="120"/>
      <c r="K197" s="120"/>
      <c r="L197" s="120"/>
      <c r="M197" s="120"/>
      <c r="N197" s="120"/>
    </row>
    <row r="198" spans="2:14" ht="17.25" thickBot="1" x14ac:dyDescent="0.35">
      <c r="B198" s="447" t="s">
        <v>336</v>
      </c>
      <c r="C198" s="444">
        <v>6.8930999999999996</v>
      </c>
      <c r="D198" s="444">
        <v>2.2033</v>
      </c>
      <c r="E198" s="444">
        <v>5.0284000000000004</v>
      </c>
      <c r="F198" s="444">
        <v>9.8932000000000002</v>
      </c>
      <c r="G198" s="444">
        <v>0</v>
      </c>
      <c r="H198" s="444">
        <v>17.183900000000001</v>
      </c>
      <c r="I198" s="445">
        <v>900.10699999999997</v>
      </c>
      <c r="J198" s="120"/>
      <c r="K198" s="120"/>
      <c r="L198" s="120"/>
      <c r="M198" s="120"/>
      <c r="N198" s="120"/>
    </row>
    <row r="199" spans="2:14" ht="17.25" thickBot="1" x14ac:dyDescent="0.35">
      <c r="B199" s="447" t="s">
        <v>337</v>
      </c>
      <c r="C199" s="444">
        <v>26.232099999999999</v>
      </c>
      <c r="D199" s="444">
        <v>26.0977</v>
      </c>
      <c r="E199" s="444">
        <v>24.4786</v>
      </c>
      <c r="F199" s="444">
        <v>27.6694</v>
      </c>
      <c r="G199" s="444">
        <v>25.532800000000002</v>
      </c>
      <c r="H199" s="444">
        <v>25.857600000000001</v>
      </c>
      <c r="I199" s="445">
        <v>314.81139999999999</v>
      </c>
      <c r="J199" s="120"/>
      <c r="K199" s="120"/>
      <c r="L199" s="120"/>
      <c r="M199" s="120"/>
      <c r="N199" s="120"/>
    </row>
    <row r="200" spans="2:14" ht="17.25" thickBot="1" x14ac:dyDescent="0.35">
      <c r="B200" s="447" t="s">
        <v>338</v>
      </c>
      <c r="C200" s="444">
        <v>0</v>
      </c>
      <c r="D200" s="444">
        <v>43.504100000000001</v>
      </c>
      <c r="E200" s="444">
        <v>45.1768</v>
      </c>
      <c r="F200" s="444">
        <v>15.648300000000001</v>
      </c>
      <c r="G200" s="444">
        <v>44.873100000000001</v>
      </c>
      <c r="H200" s="444">
        <v>0</v>
      </c>
      <c r="I200" s="445">
        <v>430.0761</v>
      </c>
      <c r="J200" s="120"/>
      <c r="K200" s="120"/>
      <c r="L200" s="120"/>
      <c r="M200" s="120"/>
      <c r="N200" s="120"/>
    </row>
    <row r="201" spans="2:14" ht="17.25" thickBot="1" x14ac:dyDescent="0.35">
      <c r="B201" s="447" t="s">
        <v>339</v>
      </c>
      <c r="C201" s="444">
        <v>0</v>
      </c>
      <c r="D201" s="444">
        <v>0</v>
      </c>
      <c r="E201" s="444">
        <v>0</v>
      </c>
      <c r="F201" s="444">
        <v>0</v>
      </c>
      <c r="G201" s="444">
        <v>0</v>
      </c>
      <c r="H201" s="444">
        <v>0</v>
      </c>
      <c r="I201" s="445">
        <v>0</v>
      </c>
      <c r="J201" s="120"/>
      <c r="K201" s="120"/>
      <c r="L201" s="120"/>
      <c r="M201" s="120"/>
      <c r="N201" s="120"/>
    </row>
    <row r="202" spans="2:14" ht="17.25" thickBot="1" x14ac:dyDescent="0.35">
      <c r="B202" s="447" t="s">
        <v>340</v>
      </c>
      <c r="C202" s="444">
        <v>0</v>
      </c>
      <c r="D202" s="444">
        <v>0</v>
      </c>
      <c r="E202" s="444">
        <v>0</v>
      </c>
      <c r="F202" s="444">
        <v>0</v>
      </c>
      <c r="G202" s="444">
        <v>0</v>
      </c>
      <c r="H202" s="444">
        <v>0</v>
      </c>
      <c r="I202" s="445">
        <v>0</v>
      </c>
      <c r="J202" s="120"/>
      <c r="K202" s="120"/>
      <c r="L202" s="120"/>
      <c r="M202" s="120"/>
      <c r="N202" s="120"/>
    </row>
    <row r="203" spans="2:14" ht="17.25" thickBot="1" x14ac:dyDescent="0.35">
      <c r="B203" s="447" t="s">
        <v>341</v>
      </c>
      <c r="C203" s="444">
        <v>951.22244000000001</v>
      </c>
      <c r="D203" s="444">
        <v>1143.35635</v>
      </c>
      <c r="E203" s="444">
        <v>882.53650000000005</v>
      </c>
      <c r="F203" s="444">
        <v>966.87864000000002</v>
      </c>
      <c r="G203" s="444">
        <v>1158.1270999999999</v>
      </c>
      <c r="H203" s="444">
        <v>1194.9939999999999</v>
      </c>
      <c r="I203" s="445">
        <v>13206.39097</v>
      </c>
      <c r="J203" s="120"/>
      <c r="K203" s="120"/>
      <c r="L203" s="120"/>
      <c r="M203" s="120"/>
      <c r="N203" s="120"/>
    </row>
    <row r="204" spans="2:14" ht="17.25" thickBot="1" x14ac:dyDescent="0.35">
      <c r="B204" s="447" t="s">
        <v>342</v>
      </c>
      <c r="C204" s="444">
        <v>13.788</v>
      </c>
      <c r="D204" s="444">
        <v>9.0580300000000005</v>
      </c>
      <c r="E204" s="444">
        <v>15.6355</v>
      </c>
      <c r="F204" s="444">
        <v>18.2379</v>
      </c>
      <c r="G204" s="444">
        <v>15.920199999999999</v>
      </c>
      <c r="H204" s="444">
        <v>23.966799999999999</v>
      </c>
      <c r="I204" s="445">
        <v>160.30471</v>
      </c>
      <c r="J204" s="120"/>
      <c r="K204" s="120"/>
      <c r="L204" s="120"/>
      <c r="M204" s="120"/>
      <c r="N204" s="120"/>
    </row>
    <row r="205" spans="2:14" ht="17.25" thickBot="1" x14ac:dyDescent="0.35">
      <c r="B205" s="447" t="s">
        <v>343</v>
      </c>
      <c r="C205" s="444">
        <v>1.377</v>
      </c>
      <c r="D205" s="444">
        <v>1.0088999999999999</v>
      </c>
      <c r="E205" s="444">
        <v>0</v>
      </c>
      <c r="F205" s="444">
        <v>1.768</v>
      </c>
      <c r="G205" s="444">
        <v>0</v>
      </c>
      <c r="H205" s="444">
        <v>1.6245000000000001</v>
      </c>
      <c r="I205" s="445">
        <v>23.970300000000002</v>
      </c>
      <c r="J205" s="120"/>
      <c r="K205" s="120"/>
      <c r="L205" s="120"/>
      <c r="M205" s="120"/>
      <c r="N205" s="120"/>
    </row>
    <row r="206" spans="2:14" ht="17.25" thickBot="1" x14ac:dyDescent="0.35">
      <c r="B206" s="447" t="s">
        <v>344</v>
      </c>
      <c r="C206" s="444">
        <v>3.9899999999999998E-2</v>
      </c>
      <c r="D206" s="444">
        <v>0.66486999999999996</v>
      </c>
      <c r="E206" s="444">
        <v>4.1200000000000001E-2</v>
      </c>
      <c r="F206" s="444">
        <v>3.9899999999999998E-2</v>
      </c>
      <c r="G206" s="444">
        <v>4.1200000000000001E-2</v>
      </c>
      <c r="H206" s="444">
        <v>3.9899999999999998E-2</v>
      </c>
      <c r="I206" s="445">
        <v>1.77817</v>
      </c>
      <c r="J206" s="120"/>
      <c r="K206" s="120"/>
      <c r="L206" s="120"/>
      <c r="M206" s="120"/>
      <c r="N206" s="120"/>
    </row>
    <row r="207" spans="2:14" ht="17.25" thickBot="1" x14ac:dyDescent="0.35">
      <c r="B207" s="447" t="s">
        <v>13</v>
      </c>
      <c r="C207" s="444">
        <v>4046.3567699999999</v>
      </c>
      <c r="D207" s="444">
        <v>4242.9817499999999</v>
      </c>
      <c r="E207" s="444">
        <v>3955.1257799999998</v>
      </c>
      <c r="F207" s="444">
        <v>4127.2574800000002</v>
      </c>
      <c r="G207" s="444">
        <v>4088.5769100000002</v>
      </c>
      <c r="H207" s="444">
        <v>4213.7386500000002</v>
      </c>
      <c r="I207" s="445">
        <v>51060.867619999997</v>
      </c>
      <c r="J207" s="120"/>
      <c r="K207" s="120"/>
      <c r="L207" s="120"/>
      <c r="M207" s="120"/>
      <c r="N207" s="120"/>
    </row>
    <row r="208" spans="2:14" ht="17.25" thickBot="1" x14ac:dyDescent="0.35">
      <c r="B208" s="447" t="s">
        <v>345</v>
      </c>
      <c r="C208" s="444">
        <v>-8.1827000000000005</v>
      </c>
      <c r="D208" s="444">
        <v>-1.4234</v>
      </c>
      <c r="E208" s="444">
        <v>-15.466889999999999</v>
      </c>
      <c r="F208" s="444">
        <v>0</v>
      </c>
      <c r="G208" s="444">
        <v>-29.056830000000001</v>
      </c>
      <c r="H208" s="444">
        <v>-10.59656</v>
      </c>
      <c r="I208" s="445">
        <v>-118.49126</v>
      </c>
      <c r="J208" s="120"/>
      <c r="K208" s="120"/>
      <c r="L208" s="120"/>
      <c r="M208" s="120"/>
      <c r="N208" s="120"/>
    </row>
    <row r="209" spans="1:14" ht="17.25" thickBot="1" x14ac:dyDescent="0.35">
      <c r="B209" s="447" t="s">
        <v>346</v>
      </c>
      <c r="C209" s="444">
        <v>333.34719999999999</v>
      </c>
      <c r="D209" s="444">
        <v>350.48000999999999</v>
      </c>
      <c r="E209" s="444">
        <v>345.61577</v>
      </c>
      <c r="F209" s="444">
        <v>343.28044999999997</v>
      </c>
      <c r="G209" s="444">
        <v>337.50761999999997</v>
      </c>
      <c r="H209" s="444">
        <v>327.90577000000002</v>
      </c>
      <c r="I209" s="445">
        <v>4163.1837500000001</v>
      </c>
      <c r="J209" s="120"/>
      <c r="K209" s="120"/>
      <c r="L209" s="120"/>
      <c r="M209" s="120"/>
      <c r="N209" s="120"/>
    </row>
    <row r="210" spans="1:14" ht="17.25" thickBot="1" x14ac:dyDescent="0.35">
      <c r="B210" s="509" t="s">
        <v>347</v>
      </c>
      <c r="C210" s="445">
        <v>4371.5212700000002</v>
      </c>
      <c r="D210" s="445">
        <v>4592.0383599999996</v>
      </c>
      <c r="E210" s="445">
        <v>4285.27466</v>
      </c>
      <c r="F210" s="445">
        <v>4470.5379300000004</v>
      </c>
      <c r="G210" s="445">
        <v>4397.0276999999996</v>
      </c>
      <c r="H210" s="445">
        <v>4531.0478599999997</v>
      </c>
      <c r="I210" s="445">
        <v>55105.560109999999</v>
      </c>
      <c r="J210" s="120"/>
      <c r="K210" s="120"/>
      <c r="L210" s="120"/>
      <c r="M210" s="120"/>
      <c r="N210" s="120"/>
    </row>
    <row r="211" spans="1:14" x14ac:dyDescent="0.3">
      <c r="B211" s="167" t="s">
        <v>8</v>
      </c>
      <c r="C211" s="120"/>
      <c r="D211" s="120"/>
      <c r="E211" s="120"/>
      <c r="F211" s="120"/>
      <c r="G211" s="120"/>
      <c r="H211" s="120"/>
      <c r="I211" s="120"/>
      <c r="J211" s="120"/>
      <c r="K211" s="120"/>
      <c r="L211" s="120"/>
      <c r="M211" s="120"/>
      <c r="N211" s="120"/>
    </row>
    <row r="212" spans="1:14" x14ac:dyDescent="0.3">
      <c r="B212" s="412"/>
      <c r="C212" s="413"/>
      <c r="D212" s="413"/>
      <c r="E212" s="413"/>
      <c r="F212" s="413"/>
      <c r="G212" s="413"/>
      <c r="H212" s="413"/>
      <c r="I212" s="413"/>
      <c r="J212" s="120"/>
      <c r="K212" s="120"/>
      <c r="L212" s="120"/>
      <c r="M212" s="120"/>
      <c r="N212" s="120"/>
    </row>
    <row r="213" spans="1:14" ht="17.25" thickBot="1" x14ac:dyDescent="0.35">
      <c r="A213" s="707"/>
      <c r="B213" s="773"/>
      <c r="C213" s="120"/>
      <c r="D213" s="120"/>
      <c r="E213" s="120"/>
      <c r="F213" s="120"/>
      <c r="G213" s="120"/>
      <c r="H213" s="120"/>
      <c r="I213" s="120"/>
      <c r="J213" s="120"/>
      <c r="K213" s="120"/>
      <c r="L213" s="120"/>
      <c r="M213" s="120"/>
      <c r="N213" s="120"/>
    </row>
    <row r="214" spans="1:14" ht="17.25" thickBot="1" x14ac:dyDescent="0.35">
      <c r="B214" s="510" t="s">
        <v>289</v>
      </c>
      <c r="C214" s="511" t="s">
        <v>23</v>
      </c>
      <c r="D214" s="511" t="s">
        <v>24</v>
      </c>
      <c r="E214" s="511" t="s">
        <v>25</v>
      </c>
      <c r="F214" s="511" t="s">
        <v>26</v>
      </c>
      <c r="G214" s="511" t="s">
        <v>27</v>
      </c>
      <c r="H214" s="511" t="s">
        <v>28</v>
      </c>
      <c r="I214" s="511" t="s">
        <v>1734</v>
      </c>
      <c r="J214" s="120"/>
      <c r="K214" s="120"/>
      <c r="L214" s="120"/>
      <c r="M214" s="120"/>
      <c r="N214" s="120"/>
    </row>
    <row r="215" spans="1:14" ht="17.25" thickBot="1" x14ac:dyDescent="0.35">
      <c r="B215" s="447" t="s">
        <v>334</v>
      </c>
      <c r="C215" s="444">
        <v>3167</v>
      </c>
      <c r="D215" s="444">
        <v>3115</v>
      </c>
      <c r="E215" s="444">
        <v>2970</v>
      </c>
      <c r="F215" s="444">
        <v>2949</v>
      </c>
      <c r="G215" s="444">
        <v>2947</v>
      </c>
      <c r="H215" s="444">
        <v>2665</v>
      </c>
      <c r="I215" s="445">
        <v>17813</v>
      </c>
      <c r="J215" s="120"/>
      <c r="K215" s="120"/>
      <c r="L215" s="120"/>
      <c r="M215" s="120"/>
      <c r="N215" s="120"/>
    </row>
    <row r="216" spans="1:14" ht="17.25" thickBot="1" x14ac:dyDescent="0.35">
      <c r="B216" s="447" t="s">
        <v>1461</v>
      </c>
      <c r="C216" s="444">
        <v>681</v>
      </c>
      <c r="D216" s="444">
        <v>480</v>
      </c>
      <c r="E216" s="444">
        <v>487</v>
      </c>
      <c r="F216" s="444">
        <v>590</v>
      </c>
      <c r="G216" s="444">
        <v>443</v>
      </c>
      <c r="H216" s="444">
        <v>230</v>
      </c>
      <c r="I216" s="445">
        <v>2911</v>
      </c>
      <c r="J216" s="120"/>
      <c r="K216" s="120"/>
      <c r="L216" s="120"/>
      <c r="M216" s="120"/>
      <c r="N216" s="120"/>
    </row>
    <row r="217" spans="1:14" ht="17.25" thickBot="1" x14ac:dyDescent="0.35">
      <c r="B217" s="447" t="s">
        <v>335</v>
      </c>
      <c r="C217" s="444">
        <v>6687</v>
      </c>
      <c r="D217" s="444">
        <v>6622</v>
      </c>
      <c r="E217" s="444">
        <v>6622</v>
      </c>
      <c r="F217" s="444">
        <v>6640</v>
      </c>
      <c r="G217" s="444">
        <v>6645</v>
      </c>
      <c r="H217" s="444">
        <v>6587</v>
      </c>
      <c r="I217" s="445">
        <v>39803</v>
      </c>
      <c r="J217" s="120"/>
      <c r="K217" s="120"/>
      <c r="L217" s="120"/>
      <c r="M217" s="120"/>
      <c r="N217" s="120"/>
    </row>
    <row r="218" spans="1:14" ht="17.25" thickBot="1" x14ac:dyDescent="0.35">
      <c r="B218" s="447" t="s">
        <v>336</v>
      </c>
      <c r="C218" s="444">
        <v>1</v>
      </c>
      <c r="D218" s="444">
        <v>0</v>
      </c>
      <c r="E218" s="444">
        <v>3</v>
      </c>
      <c r="F218" s="444">
        <v>3</v>
      </c>
      <c r="G218" s="444">
        <v>2</v>
      </c>
      <c r="H218" s="444">
        <v>7</v>
      </c>
      <c r="I218" s="445">
        <v>16</v>
      </c>
      <c r="J218" s="120"/>
      <c r="K218" s="120"/>
      <c r="L218" s="120"/>
      <c r="M218" s="120"/>
      <c r="N218" s="120"/>
    </row>
    <row r="219" spans="1:14" ht="17.25" thickBot="1" x14ac:dyDescent="0.35">
      <c r="B219" s="447" t="s">
        <v>337</v>
      </c>
      <c r="C219" s="444">
        <v>146</v>
      </c>
      <c r="D219" s="444">
        <v>146</v>
      </c>
      <c r="E219" s="444">
        <v>148</v>
      </c>
      <c r="F219" s="444">
        <v>147</v>
      </c>
      <c r="G219" s="444">
        <v>146</v>
      </c>
      <c r="H219" s="444">
        <v>143</v>
      </c>
      <c r="I219" s="445">
        <v>876</v>
      </c>
      <c r="J219" s="120"/>
      <c r="K219" s="120"/>
      <c r="L219" s="120"/>
      <c r="M219" s="120"/>
      <c r="N219" s="120"/>
    </row>
    <row r="220" spans="1:14" ht="17.25" thickBot="1" x14ac:dyDescent="0.35">
      <c r="B220" s="447" t="s">
        <v>338</v>
      </c>
      <c r="C220" s="444">
        <v>1</v>
      </c>
      <c r="D220" s="444">
        <v>2</v>
      </c>
      <c r="E220" s="444">
        <v>5</v>
      </c>
      <c r="F220" s="444">
        <v>0</v>
      </c>
      <c r="G220" s="444">
        <v>2</v>
      </c>
      <c r="H220" s="444">
        <v>2</v>
      </c>
      <c r="I220" s="445">
        <v>12</v>
      </c>
      <c r="J220" s="120"/>
      <c r="K220" s="120"/>
      <c r="L220" s="120"/>
      <c r="M220" s="120"/>
      <c r="N220" s="120"/>
    </row>
    <row r="221" spans="1:14" ht="17.25" thickBot="1" x14ac:dyDescent="0.35">
      <c r="B221" s="447" t="s">
        <v>339</v>
      </c>
      <c r="C221" s="444">
        <v>0</v>
      </c>
      <c r="D221" s="444">
        <v>0</v>
      </c>
      <c r="E221" s="444">
        <v>0</v>
      </c>
      <c r="F221" s="444">
        <v>0</v>
      </c>
      <c r="G221" s="444">
        <v>0</v>
      </c>
      <c r="H221" s="444">
        <v>0</v>
      </c>
      <c r="I221" s="445">
        <v>0</v>
      </c>
      <c r="J221" s="120"/>
      <c r="K221" s="120"/>
      <c r="L221" s="120"/>
      <c r="M221" s="120"/>
      <c r="N221" s="120"/>
    </row>
    <row r="222" spans="1:14" ht="17.25" thickBot="1" x14ac:dyDescent="0.35">
      <c r="B222" s="447" t="s">
        <v>340</v>
      </c>
      <c r="C222" s="444">
        <v>0</v>
      </c>
      <c r="D222" s="444">
        <v>0</v>
      </c>
      <c r="E222" s="444">
        <v>0</v>
      </c>
      <c r="F222" s="444">
        <v>0</v>
      </c>
      <c r="G222" s="444">
        <v>0</v>
      </c>
      <c r="H222" s="444">
        <v>0</v>
      </c>
      <c r="I222" s="445">
        <v>0</v>
      </c>
      <c r="J222" s="120"/>
      <c r="K222" s="120"/>
      <c r="L222" s="120"/>
      <c r="M222" s="120"/>
      <c r="N222" s="120"/>
    </row>
    <row r="223" spans="1:14" ht="17.25" thickBot="1" x14ac:dyDescent="0.35">
      <c r="B223" s="447" t="s">
        <v>341</v>
      </c>
      <c r="C223" s="444">
        <v>667</v>
      </c>
      <c r="D223" s="444">
        <v>468</v>
      </c>
      <c r="E223" s="444">
        <v>545</v>
      </c>
      <c r="F223" s="444">
        <v>640</v>
      </c>
      <c r="G223" s="444">
        <v>728</v>
      </c>
      <c r="H223" s="444">
        <v>667</v>
      </c>
      <c r="I223" s="445">
        <v>3715</v>
      </c>
      <c r="J223" s="120"/>
      <c r="K223" s="120"/>
      <c r="L223" s="120"/>
      <c r="M223" s="120"/>
      <c r="N223" s="120"/>
    </row>
    <row r="224" spans="1:14" ht="17.25" thickBot="1" x14ac:dyDescent="0.35">
      <c r="B224" s="447" t="s">
        <v>342</v>
      </c>
      <c r="C224" s="444">
        <v>74</v>
      </c>
      <c r="D224" s="444">
        <v>38</v>
      </c>
      <c r="E224" s="444">
        <v>43</v>
      </c>
      <c r="F224" s="444">
        <v>45</v>
      </c>
      <c r="G224" s="444">
        <v>40</v>
      </c>
      <c r="H224" s="444">
        <v>57</v>
      </c>
      <c r="I224" s="445">
        <v>297</v>
      </c>
      <c r="J224" s="120"/>
      <c r="K224" s="120"/>
      <c r="L224" s="120"/>
      <c r="M224" s="120"/>
      <c r="N224" s="120"/>
    </row>
    <row r="225" spans="2:14" ht="17.25" thickBot="1" x14ac:dyDescent="0.35">
      <c r="B225" s="447" t="s">
        <v>343</v>
      </c>
      <c r="C225" s="444">
        <v>1</v>
      </c>
      <c r="D225" s="444">
        <v>1</v>
      </c>
      <c r="E225" s="444">
        <v>2</v>
      </c>
      <c r="F225" s="444">
        <v>2</v>
      </c>
      <c r="G225" s="444">
        <v>5</v>
      </c>
      <c r="H225" s="444">
        <v>4</v>
      </c>
      <c r="I225" s="445">
        <v>15</v>
      </c>
      <c r="J225" s="120"/>
      <c r="K225" s="120"/>
      <c r="L225" s="120"/>
      <c r="M225" s="120"/>
      <c r="N225" s="120"/>
    </row>
    <row r="226" spans="2:14" ht="17.25" thickBot="1" x14ac:dyDescent="0.35">
      <c r="B226" s="447" t="s">
        <v>344</v>
      </c>
      <c r="C226" s="444">
        <v>1</v>
      </c>
      <c r="D226" s="444">
        <v>2</v>
      </c>
      <c r="E226" s="444">
        <v>1</v>
      </c>
      <c r="F226" s="444">
        <v>1</v>
      </c>
      <c r="G226" s="444">
        <v>2</v>
      </c>
      <c r="H226" s="444">
        <v>2</v>
      </c>
      <c r="I226" s="445">
        <v>9</v>
      </c>
      <c r="J226" s="120"/>
      <c r="K226" s="120"/>
      <c r="L226" s="120"/>
      <c r="M226" s="120"/>
      <c r="N226" s="120"/>
    </row>
    <row r="227" spans="2:14" ht="17.25" thickBot="1" x14ac:dyDescent="0.35">
      <c r="B227" s="509" t="s">
        <v>13</v>
      </c>
      <c r="C227" s="445">
        <v>10745</v>
      </c>
      <c r="D227" s="445">
        <v>10394</v>
      </c>
      <c r="E227" s="445">
        <v>10339</v>
      </c>
      <c r="F227" s="445">
        <v>10427</v>
      </c>
      <c r="G227" s="445">
        <v>10517</v>
      </c>
      <c r="H227" s="445">
        <v>10134</v>
      </c>
      <c r="I227" s="445">
        <v>62556</v>
      </c>
      <c r="J227" s="120"/>
      <c r="K227" s="120"/>
      <c r="L227" s="120"/>
      <c r="M227" s="120"/>
      <c r="N227" s="120"/>
    </row>
    <row r="228" spans="2:14" ht="17.25" thickBot="1" x14ac:dyDescent="0.35">
      <c r="B228" s="510" t="s">
        <v>289</v>
      </c>
      <c r="C228" s="512" t="s">
        <v>29</v>
      </c>
      <c r="D228" s="512" t="s">
        <v>30</v>
      </c>
      <c r="E228" s="512" t="s">
        <v>31</v>
      </c>
      <c r="F228" s="512" t="s">
        <v>32</v>
      </c>
      <c r="G228" s="512" t="s">
        <v>33</v>
      </c>
      <c r="H228" s="512" t="s">
        <v>34</v>
      </c>
      <c r="I228" s="512" t="s">
        <v>1731</v>
      </c>
      <c r="J228" s="120"/>
      <c r="K228" s="120"/>
      <c r="L228" s="120"/>
      <c r="M228" s="120"/>
      <c r="N228" s="120"/>
    </row>
    <row r="229" spans="2:14" ht="17.25" thickBot="1" x14ac:dyDescent="0.35">
      <c r="B229" s="447" t="s">
        <v>334</v>
      </c>
      <c r="C229" s="444">
        <v>2567</v>
      </c>
      <c r="D229" s="444">
        <v>2339</v>
      </c>
      <c r="E229" s="444">
        <v>2236</v>
      </c>
      <c r="F229" s="444">
        <v>2245</v>
      </c>
      <c r="G229" s="444">
        <v>2571</v>
      </c>
      <c r="H229" s="444">
        <v>2337</v>
      </c>
      <c r="I229" s="445">
        <v>32108</v>
      </c>
      <c r="J229" s="120"/>
      <c r="K229" s="120"/>
      <c r="L229" s="120"/>
      <c r="M229" s="120"/>
      <c r="N229" s="120"/>
    </row>
    <row r="230" spans="2:14" ht="17.25" thickBot="1" x14ac:dyDescent="0.35">
      <c r="B230" s="447" t="s">
        <v>1461</v>
      </c>
      <c r="C230" s="444">
        <v>166</v>
      </c>
      <c r="D230" s="444">
        <v>103</v>
      </c>
      <c r="E230" s="444">
        <v>112</v>
      </c>
      <c r="F230" s="444">
        <v>105</v>
      </c>
      <c r="G230" s="444">
        <v>160</v>
      </c>
      <c r="H230" s="444">
        <v>84</v>
      </c>
      <c r="I230" s="445">
        <v>3641</v>
      </c>
      <c r="J230" s="120"/>
      <c r="K230" s="120"/>
      <c r="L230" s="120"/>
      <c r="M230" s="120"/>
      <c r="N230" s="120"/>
    </row>
    <row r="231" spans="2:14" ht="17.25" thickBot="1" x14ac:dyDescent="0.35">
      <c r="B231" s="447" t="s">
        <v>335</v>
      </c>
      <c r="C231" s="444">
        <v>6580</v>
      </c>
      <c r="D231" s="444">
        <v>6564</v>
      </c>
      <c r="E231" s="444">
        <v>6556</v>
      </c>
      <c r="F231" s="444">
        <v>7043</v>
      </c>
      <c r="G231" s="444">
        <v>6043</v>
      </c>
      <c r="H231" s="444">
        <v>6535</v>
      </c>
      <c r="I231" s="445">
        <v>79124</v>
      </c>
      <c r="J231" s="120"/>
      <c r="K231" s="120"/>
      <c r="L231" s="120"/>
      <c r="M231" s="120"/>
      <c r="N231" s="120"/>
    </row>
    <row r="232" spans="2:14" ht="17.25" thickBot="1" x14ac:dyDescent="0.35">
      <c r="B232" s="447" t="s">
        <v>336</v>
      </c>
      <c r="C232" s="444">
        <v>2</v>
      </c>
      <c r="D232" s="444">
        <v>1</v>
      </c>
      <c r="E232" s="444">
        <v>2</v>
      </c>
      <c r="F232" s="444">
        <v>3</v>
      </c>
      <c r="G232" s="444">
        <v>0</v>
      </c>
      <c r="H232" s="444">
        <v>5</v>
      </c>
      <c r="I232" s="445">
        <v>29</v>
      </c>
      <c r="J232" s="120"/>
      <c r="K232" s="120"/>
      <c r="L232" s="120"/>
      <c r="M232" s="120"/>
      <c r="N232" s="120"/>
    </row>
    <row r="233" spans="2:14" ht="17.25" thickBot="1" x14ac:dyDescent="0.35">
      <c r="B233" s="447" t="s">
        <v>337</v>
      </c>
      <c r="C233" s="444">
        <v>145</v>
      </c>
      <c r="D233" s="444">
        <v>143</v>
      </c>
      <c r="E233" s="444">
        <v>132</v>
      </c>
      <c r="F233" s="444">
        <v>154</v>
      </c>
      <c r="G233" s="444">
        <v>136</v>
      </c>
      <c r="H233" s="444">
        <v>141</v>
      </c>
      <c r="I233" s="445">
        <v>1727</v>
      </c>
      <c r="J233" s="120"/>
      <c r="K233" s="120"/>
      <c r="L233" s="120"/>
      <c r="M233" s="120"/>
      <c r="N233" s="120"/>
    </row>
    <row r="234" spans="2:14" ht="17.25" thickBot="1" x14ac:dyDescent="0.35">
      <c r="B234" s="447" t="s">
        <v>338</v>
      </c>
      <c r="C234" s="444">
        <v>0</v>
      </c>
      <c r="D234" s="444">
        <v>2</v>
      </c>
      <c r="E234" s="444">
        <v>1</v>
      </c>
      <c r="F234" s="444">
        <v>1</v>
      </c>
      <c r="G234" s="444">
        <v>2</v>
      </c>
      <c r="H234" s="444">
        <v>0</v>
      </c>
      <c r="I234" s="445">
        <v>18</v>
      </c>
      <c r="J234" s="120"/>
      <c r="K234" s="120"/>
      <c r="L234" s="120"/>
      <c r="M234" s="120"/>
      <c r="N234" s="120"/>
    </row>
    <row r="235" spans="2:14" ht="17.25" thickBot="1" x14ac:dyDescent="0.35">
      <c r="B235" s="447" t="s">
        <v>339</v>
      </c>
      <c r="C235" s="444">
        <v>0</v>
      </c>
      <c r="D235" s="444">
        <v>0</v>
      </c>
      <c r="E235" s="444">
        <v>0</v>
      </c>
      <c r="F235" s="444">
        <v>0</v>
      </c>
      <c r="G235" s="444">
        <v>0</v>
      </c>
      <c r="H235" s="444">
        <v>0</v>
      </c>
      <c r="I235" s="445">
        <v>0</v>
      </c>
      <c r="J235" s="120"/>
      <c r="K235" s="120"/>
      <c r="L235" s="120"/>
      <c r="M235" s="120"/>
      <c r="N235" s="120"/>
    </row>
    <row r="236" spans="2:14" ht="17.25" thickBot="1" x14ac:dyDescent="0.35">
      <c r="B236" s="447" t="s">
        <v>340</v>
      </c>
      <c r="C236" s="444">
        <v>0</v>
      </c>
      <c r="D236" s="444">
        <v>0</v>
      </c>
      <c r="E236" s="444">
        <v>0</v>
      </c>
      <c r="F236" s="444">
        <v>0</v>
      </c>
      <c r="G236" s="444">
        <v>0</v>
      </c>
      <c r="H236" s="444">
        <v>0</v>
      </c>
      <c r="I236" s="445">
        <v>0</v>
      </c>
      <c r="J236" s="120"/>
      <c r="K236" s="120"/>
      <c r="L236" s="120"/>
      <c r="M236" s="120"/>
      <c r="N236" s="120"/>
    </row>
    <row r="237" spans="2:14" ht="17.25" thickBot="1" x14ac:dyDescent="0.35">
      <c r="B237" s="447" t="s">
        <v>341</v>
      </c>
      <c r="C237" s="444">
        <v>677</v>
      </c>
      <c r="D237" s="444">
        <v>606</v>
      </c>
      <c r="E237" s="444">
        <v>544</v>
      </c>
      <c r="F237" s="444">
        <v>565</v>
      </c>
      <c r="G237" s="444">
        <v>663</v>
      </c>
      <c r="H237" s="444">
        <v>601</v>
      </c>
      <c r="I237" s="445">
        <v>7371</v>
      </c>
      <c r="J237" s="120"/>
      <c r="K237" s="120"/>
      <c r="L237" s="120"/>
      <c r="M237" s="120"/>
      <c r="N237" s="120"/>
    </row>
    <row r="238" spans="2:14" ht="17.25" thickBot="1" x14ac:dyDescent="0.35">
      <c r="B238" s="447" t="s">
        <v>342</v>
      </c>
      <c r="C238" s="444">
        <v>53</v>
      </c>
      <c r="D238" s="444">
        <v>37</v>
      </c>
      <c r="E238" s="444">
        <v>47</v>
      </c>
      <c r="F238" s="444">
        <v>48</v>
      </c>
      <c r="G238" s="444">
        <v>52</v>
      </c>
      <c r="H238" s="444">
        <v>70</v>
      </c>
      <c r="I238" s="445">
        <v>604</v>
      </c>
      <c r="J238" s="120"/>
      <c r="K238" s="120"/>
      <c r="L238" s="120"/>
      <c r="M238" s="120"/>
      <c r="N238" s="120"/>
    </row>
    <row r="239" spans="2:14" ht="17.25" thickBot="1" x14ac:dyDescent="0.35">
      <c r="B239" s="447" t="s">
        <v>343</v>
      </c>
      <c r="C239" s="444">
        <v>1</v>
      </c>
      <c r="D239" s="444">
        <v>1</v>
      </c>
      <c r="E239" s="444">
        <v>0</v>
      </c>
      <c r="F239" s="444">
        <v>1</v>
      </c>
      <c r="G239" s="444">
        <v>0</v>
      </c>
      <c r="H239" s="444">
        <v>1</v>
      </c>
      <c r="I239" s="445">
        <v>19</v>
      </c>
      <c r="J239" s="120"/>
      <c r="K239" s="120"/>
      <c r="L239" s="120"/>
      <c r="M239" s="120"/>
      <c r="N239" s="120"/>
    </row>
    <row r="240" spans="2:14" ht="17.25" thickBot="1" x14ac:dyDescent="0.35">
      <c r="B240" s="447" t="s">
        <v>344</v>
      </c>
      <c r="C240" s="444">
        <v>1</v>
      </c>
      <c r="D240" s="444">
        <v>3</v>
      </c>
      <c r="E240" s="444">
        <v>1</v>
      </c>
      <c r="F240" s="444">
        <v>1</v>
      </c>
      <c r="G240" s="444">
        <v>1</v>
      </c>
      <c r="H240" s="444">
        <v>1</v>
      </c>
      <c r="I240" s="445">
        <v>17</v>
      </c>
      <c r="J240" s="120"/>
      <c r="K240" s="120"/>
      <c r="L240" s="120"/>
      <c r="M240" s="120"/>
      <c r="N240" s="120"/>
    </row>
    <row r="241" spans="1:14" ht="17.25" thickBot="1" x14ac:dyDescent="0.35">
      <c r="B241" s="509" t="s">
        <v>13</v>
      </c>
      <c r="C241" s="445">
        <v>10026</v>
      </c>
      <c r="D241" s="445">
        <v>9696</v>
      </c>
      <c r="E241" s="445">
        <v>9519</v>
      </c>
      <c r="F241" s="445">
        <v>10061</v>
      </c>
      <c r="G241" s="445">
        <v>9468</v>
      </c>
      <c r="H241" s="445">
        <v>9691</v>
      </c>
      <c r="I241" s="445">
        <v>121017</v>
      </c>
      <c r="J241" s="120"/>
      <c r="K241" s="120"/>
      <c r="L241" s="120"/>
      <c r="M241" s="120"/>
      <c r="N241" s="120"/>
    </row>
    <row r="242" spans="1:14" x14ac:dyDescent="0.3">
      <c r="B242" s="167" t="s">
        <v>8</v>
      </c>
      <c r="C242" s="513"/>
      <c r="D242" s="513"/>
      <c r="E242" s="513"/>
      <c r="F242" s="513"/>
      <c r="G242" s="513"/>
      <c r="H242" s="513"/>
      <c r="I242" s="513"/>
      <c r="J242" s="120"/>
      <c r="K242" s="120"/>
      <c r="L242" s="120"/>
      <c r="M242" s="120"/>
      <c r="N242" s="120"/>
    </row>
    <row r="243" spans="1:14" ht="17.25" thickBot="1" x14ac:dyDescent="0.35">
      <c r="B243" s="514"/>
      <c r="C243" s="345"/>
      <c r="D243" s="345"/>
      <c r="E243" s="120"/>
      <c r="F243" s="120"/>
      <c r="G243" s="120"/>
      <c r="H243" s="120"/>
      <c r="I243" s="120"/>
      <c r="J243" s="120"/>
      <c r="K243" s="120"/>
      <c r="L243" s="120"/>
      <c r="M243" s="120"/>
      <c r="N243" s="120"/>
    </row>
    <row r="244" spans="1:14" ht="17.25" thickBot="1" x14ac:dyDescent="0.35">
      <c r="A244" s="707"/>
      <c r="B244" s="510" t="s">
        <v>290</v>
      </c>
      <c r="C244" s="511" t="s">
        <v>23</v>
      </c>
      <c r="D244" s="511" t="s">
        <v>24</v>
      </c>
      <c r="E244" s="511" t="s">
        <v>25</v>
      </c>
      <c r="F244" s="511" t="s">
        <v>26</v>
      </c>
      <c r="G244" s="511" t="s">
        <v>27</v>
      </c>
      <c r="H244" s="511" t="s">
        <v>28</v>
      </c>
      <c r="I244" s="511" t="s">
        <v>1734</v>
      </c>
      <c r="J244" s="120"/>
      <c r="K244" s="120"/>
      <c r="L244" s="120"/>
      <c r="M244" s="120"/>
      <c r="N244" s="120"/>
    </row>
    <row r="245" spans="1:14" ht="17.25" thickBot="1" x14ac:dyDescent="0.35">
      <c r="B245" s="447" t="s">
        <v>334</v>
      </c>
      <c r="C245" s="448">
        <v>196.75540258920114</v>
      </c>
      <c r="D245" s="448">
        <v>210.37224719101124</v>
      </c>
      <c r="E245" s="448">
        <v>201.86184175084176</v>
      </c>
      <c r="F245" s="448">
        <v>209.39495761275009</v>
      </c>
      <c r="G245" s="448">
        <v>211.24364438411945</v>
      </c>
      <c r="H245" s="448">
        <v>218.69240900562852</v>
      </c>
      <c r="I245" s="450">
        <v>207.75947903216752</v>
      </c>
      <c r="J245" s="120"/>
      <c r="K245" s="120"/>
      <c r="L245" s="120"/>
      <c r="M245" s="120"/>
      <c r="N245" s="120"/>
    </row>
    <row r="246" spans="1:14" ht="17.25" thickBot="1" x14ac:dyDescent="0.35">
      <c r="B246" s="447" t="s">
        <v>1461</v>
      </c>
      <c r="C246" s="448">
        <v>189.98693098384729</v>
      </c>
      <c r="D246" s="448">
        <v>214.15062500000002</v>
      </c>
      <c r="E246" s="448">
        <v>218.6129363449692</v>
      </c>
      <c r="F246" s="448">
        <v>199.8206779661017</v>
      </c>
      <c r="G246" s="448">
        <v>235.91918735891647</v>
      </c>
      <c r="H246" s="448">
        <v>210.75434782608696</v>
      </c>
      <c r="I246" s="450">
        <v>209.38433527997253</v>
      </c>
      <c r="J246" s="120"/>
      <c r="K246" s="120"/>
      <c r="L246" s="120"/>
      <c r="M246" s="120"/>
      <c r="N246" s="120"/>
    </row>
    <row r="247" spans="1:14" ht="17.25" thickBot="1" x14ac:dyDescent="0.35">
      <c r="B247" s="447" t="s">
        <v>335</v>
      </c>
      <c r="C247" s="448">
        <v>403.18043666816214</v>
      </c>
      <c r="D247" s="448">
        <v>362.53185895499854</v>
      </c>
      <c r="E247" s="448">
        <v>398.13666717003929</v>
      </c>
      <c r="F247" s="448">
        <v>376.68591114457837</v>
      </c>
      <c r="G247" s="448">
        <v>380.40164484574865</v>
      </c>
      <c r="H247" s="448">
        <v>370.90171853651134</v>
      </c>
      <c r="I247" s="450">
        <v>382.01410848428515</v>
      </c>
      <c r="J247" s="120"/>
      <c r="K247" s="120"/>
      <c r="L247" s="120"/>
      <c r="M247" s="120"/>
      <c r="N247" s="120"/>
    </row>
    <row r="248" spans="1:14" ht="17.25" thickBot="1" x14ac:dyDescent="0.35">
      <c r="B248" s="447" t="s">
        <v>336</v>
      </c>
      <c r="C248" s="448">
        <v>2825.9</v>
      </c>
      <c r="D248" s="448">
        <v>0</v>
      </c>
      <c r="E248" s="448">
        <v>3206.4666666666667</v>
      </c>
      <c r="F248" s="448">
        <v>3912.2666666666664</v>
      </c>
      <c r="G248" s="448">
        <v>2399.8000000000002</v>
      </c>
      <c r="H248" s="448">
        <v>2832.4428571428571</v>
      </c>
      <c r="I248" s="450">
        <v>3050.5499999999997</v>
      </c>
      <c r="J248" s="120"/>
      <c r="K248" s="120"/>
      <c r="L248" s="120"/>
      <c r="M248" s="120"/>
      <c r="N248" s="120"/>
    </row>
    <row r="249" spans="1:14" ht="17.25" thickBot="1" x14ac:dyDescent="0.35">
      <c r="B249" s="447" t="s">
        <v>337</v>
      </c>
      <c r="C249" s="448">
        <v>181.60273972602741</v>
      </c>
      <c r="D249" s="448">
        <v>181.91301369863012</v>
      </c>
      <c r="E249" s="448">
        <v>179.97499999999999</v>
      </c>
      <c r="F249" s="448">
        <v>180.93741496598639</v>
      </c>
      <c r="G249" s="448">
        <v>181.37465753424658</v>
      </c>
      <c r="H249" s="448">
        <v>182.90279720279722</v>
      </c>
      <c r="I249" s="450">
        <v>181.44200913242011</v>
      </c>
      <c r="J249" s="120"/>
      <c r="K249" s="120"/>
      <c r="L249" s="120"/>
      <c r="M249" s="120"/>
      <c r="N249" s="120"/>
    </row>
    <row r="250" spans="1:14" ht="17.25" thickBot="1" x14ac:dyDescent="0.35">
      <c r="B250" s="447" t="s">
        <v>338</v>
      </c>
      <c r="C250" s="448">
        <v>47321.1</v>
      </c>
      <c r="D250" s="448">
        <v>0</v>
      </c>
      <c r="E250" s="448">
        <v>25502.760000000002</v>
      </c>
      <c r="F250" s="448">
        <v>0</v>
      </c>
      <c r="G250" s="448">
        <v>8601.15</v>
      </c>
      <c r="H250" s="448">
        <v>13762.95</v>
      </c>
      <c r="I250" s="450">
        <v>23406.149999999998</v>
      </c>
      <c r="J250" s="120"/>
      <c r="K250" s="120"/>
      <c r="L250" s="120"/>
      <c r="M250" s="120"/>
      <c r="N250" s="120"/>
    </row>
    <row r="251" spans="1:14" ht="17.25" thickBot="1" x14ac:dyDescent="0.35">
      <c r="B251" s="447" t="s">
        <v>339</v>
      </c>
      <c r="C251" s="448">
        <v>0</v>
      </c>
      <c r="D251" s="448">
        <v>0</v>
      </c>
      <c r="E251" s="448">
        <v>0</v>
      </c>
      <c r="F251" s="448">
        <v>0</v>
      </c>
      <c r="G251" s="448">
        <v>0</v>
      </c>
      <c r="H251" s="448">
        <v>0</v>
      </c>
      <c r="I251" s="450">
        <v>0</v>
      </c>
      <c r="J251" s="120"/>
      <c r="K251" s="120"/>
      <c r="L251" s="120"/>
      <c r="M251" s="120"/>
      <c r="N251" s="120"/>
    </row>
    <row r="252" spans="1:14" ht="17.25" thickBot="1" x14ac:dyDescent="0.35">
      <c r="B252" s="447" t="s">
        <v>340</v>
      </c>
      <c r="C252" s="448">
        <v>0</v>
      </c>
      <c r="D252" s="448">
        <v>0</v>
      </c>
      <c r="E252" s="448">
        <v>0</v>
      </c>
      <c r="F252" s="448">
        <v>0</v>
      </c>
      <c r="G252" s="448">
        <v>0</v>
      </c>
      <c r="H252" s="448">
        <v>0</v>
      </c>
      <c r="I252" s="450">
        <v>0</v>
      </c>
      <c r="J252" s="120"/>
      <c r="K252" s="120"/>
      <c r="L252" s="120"/>
      <c r="M252" s="120"/>
      <c r="N252" s="120"/>
    </row>
    <row r="253" spans="1:14" ht="17.25" thickBot="1" x14ac:dyDescent="0.35">
      <c r="B253" s="447" t="s">
        <v>341</v>
      </c>
      <c r="C253" s="448">
        <v>2099.8135382308842</v>
      </c>
      <c r="D253" s="448">
        <v>2123.5263675213673</v>
      </c>
      <c r="E253" s="448">
        <v>1968.7104587155961</v>
      </c>
      <c r="F253" s="448">
        <v>1459.3533750000001</v>
      </c>
      <c r="G253" s="448">
        <v>1744.152815934066</v>
      </c>
      <c r="H253" s="448">
        <v>1856.3918440779612</v>
      </c>
      <c r="I253" s="450">
        <v>1859.8320161507404</v>
      </c>
      <c r="J253" s="120"/>
      <c r="K253" s="120"/>
      <c r="L253" s="120"/>
      <c r="M253" s="120"/>
      <c r="N253" s="120"/>
    </row>
    <row r="254" spans="1:14" ht="17.25" thickBot="1" x14ac:dyDescent="0.35">
      <c r="B254" s="447" t="s">
        <v>342</v>
      </c>
      <c r="C254" s="448">
        <v>229.26351351351352</v>
      </c>
      <c r="D254" s="448">
        <v>282.38947368421049</v>
      </c>
      <c r="E254" s="448">
        <v>146.73418604651161</v>
      </c>
      <c r="F254" s="448">
        <v>255.95577777777777</v>
      </c>
      <c r="G254" s="448">
        <v>175.82249999999999</v>
      </c>
      <c r="H254" s="448">
        <v>195.46491228070175</v>
      </c>
      <c r="I254" s="450">
        <v>214.47232323232322</v>
      </c>
      <c r="J254" s="120"/>
      <c r="K254" s="120"/>
      <c r="L254" s="120"/>
      <c r="M254" s="120"/>
      <c r="N254" s="120"/>
    </row>
    <row r="255" spans="1:14" ht="17.25" thickBot="1" x14ac:dyDescent="0.35">
      <c r="B255" s="447" t="s">
        <v>343</v>
      </c>
      <c r="C255" s="448">
        <v>2144.5</v>
      </c>
      <c r="D255" s="448">
        <v>685.5</v>
      </c>
      <c r="E255" s="448">
        <v>2133.5500000000002</v>
      </c>
      <c r="F255" s="448">
        <v>0</v>
      </c>
      <c r="G255" s="448">
        <v>305.86</v>
      </c>
      <c r="H255" s="448">
        <v>1343.7249999999999</v>
      </c>
      <c r="I255" s="450">
        <v>1212.7933333333335</v>
      </c>
      <c r="J255" s="120"/>
      <c r="K255" s="120"/>
      <c r="L255" s="120"/>
      <c r="M255" s="120"/>
      <c r="N255" s="120"/>
    </row>
    <row r="256" spans="1:14" ht="17.25" thickBot="1" x14ac:dyDescent="0.35">
      <c r="B256" s="447" t="s">
        <v>344</v>
      </c>
      <c r="C256" s="448">
        <v>41.2</v>
      </c>
      <c r="D256" s="448">
        <v>137.75</v>
      </c>
      <c r="E256" s="448">
        <v>37.200000000000003</v>
      </c>
      <c r="F256" s="448">
        <v>41.2</v>
      </c>
      <c r="G256" s="448">
        <v>119.95</v>
      </c>
      <c r="H256" s="448">
        <v>138.1</v>
      </c>
      <c r="I256" s="450">
        <v>101.24444444444445</v>
      </c>
      <c r="J256" s="120"/>
      <c r="K256" s="120"/>
      <c r="L256" s="120"/>
      <c r="M256" s="120"/>
      <c r="N256" s="120"/>
    </row>
    <row r="257" spans="1:14" ht="17.25" thickBot="1" x14ac:dyDescent="0.35">
      <c r="B257" s="510" t="s">
        <v>290</v>
      </c>
      <c r="C257" s="512" t="s">
        <v>29</v>
      </c>
      <c r="D257" s="512" t="s">
        <v>30</v>
      </c>
      <c r="E257" s="512" t="s">
        <v>31</v>
      </c>
      <c r="F257" s="512" t="s">
        <v>32</v>
      </c>
      <c r="G257" s="512" t="s">
        <v>33</v>
      </c>
      <c r="H257" s="512" t="s">
        <v>34</v>
      </c>
      <c r="I257" s="512" t="s">
        <v>1731</v>
      </c>
      <c r="J257" s="120"/>
      <c r="K257" s="120"/>
      <c r="L257" s="120"/>
      <c r="M257" s="120"/>
      <c r="N257" s="120"/>
    </row>
    <row r="258" spans="1:14" ht="17.25" thickBot="1" x14ac:dyDescent="0.35">
      <c r="B258" s="447" t="s">
        <v>334</v>
      </c>
      <c r="C258" s="448">
        <v>215.16550837553564</v>
      </c>
      <c r="D258" s="448">
        <v>221.56979050876441</v>
      </c>
      <c r="E258" s="448">
        <v>226.70414579606438</v>
      </c>
      <c r="F258" s="448">
        <v>222.79511358574612</v>
      </c>
      <c r="G258" s="448">
        <v>221.43733955659278</v>
      </c>
      <c r="H258" s="448">
        <v>221.7154000855798</v>
      </c>
      <c r="I258" s="450">
        <v>213.83926093185499</v>
      </c>
      <c r="J258" s="120"/>
      <c r="K258" s="120"/>
      <c r="L258" s="120"/>
      <c r="M258" s="120"/>
      <c r="N258" s="120"/>
    </row>
    <row r="259" spans="1:14" ht="17.25" thickBot="1" x14ac:dyDescent="0.35">
      <c r="B259" s="447" t="s">
        <v>1461</v>
      </c>
      <c r="C259" s="448">
        <v>227.72168674698796</v>
      </c>
      <c r="D259" s="448">
        <v>226.08737864077671</v>
      </c>
      <c r="E259" s="448">
        <v>175.77678571428572</v>
      </c>
      <c r="F259" s="448">
        <v>249.68666666666664</v>
      </c>
      <c r="G259" s="448">
        <v>187.78562500000001</v>
      </c>
      <c r="H259" s="448">
        <v>172.74761904761903</v>
      </c>
      <c r="I259" s="450">
        <v>209.02697061246911</v>
      </c>
      <c r="J259" s="120"/>
      <c r="K259" s="120"/>
      <c r="L259" s="120"/>
      <c r="M259" s="120"/>
      <c r="N259" s="120"/>
    </row>
    <row r="260" spans="1:14" ht="17.25" thickBot="1" x14ac:dyDescent="0.35">
      <c r="B260" s="447" t="s">
        <v>335</v>
      </c>
      <c r="C260" s="448">
        <v>379.0994483282675</v>
      </c>
      <c r="D260" s="448">
        <v>380.68811090798289</v>
      </c>
      <c r="E260" s="448">
        <v>377.56533099450888</v>
      </c>
      <c r="F260" s="448">
        <v>367.30755501916803</v>
      </c>
      <c r="G260" s="448">
        <v>376.43010259804731</v>
      </c>
      <c r="H260" s="448">
        <v>372.13818821729154</v>
      </c>
      <c r="I260" s="450">
        <v>378.74190233051922</v>
      </c>
      <c r="J260" s="120"/>
      <c r="K260" s="120"/>
      <c r="L260" s="120"/>
      <c r="M260" s="120"/>
      <c r="N260" s="120"/>
    </row>
    <row r="261" spans="1:14" ht="17.25" thickBot="1" x14ac:dyDescent="0.35">
      <c r="B261" s="447" t="s">
        <v>336</v>
      </c>
      <c r="C261" s="448">
        <v>3446.55</v>
      </c>
      <c r="D261" s="448">
        <v>2203.3000000000002</v>
      </c>
      <c r="E261" s="448">
        <v>2514.1999999999998</v>
      </c>
      <c r="F261" s="448">
        <v>3297.7333333333336</v>
      </c>
      <c r="G261" s="448">
        <v>0</v>
      </c>
      <c r="H261" s="448">
        <v>3436.78</v>
      </c>
      <c r="I261" s="450">
        <v>3103.8172413793109</v>
      </c>
      <c r="J261" s="120"/>
      <c r="K261" s="120"/>
      <c r="L261" s="120"/>
      <c r="M261" s="120"/>
      <c r="N261" s="120"/>
    </row>
    <row r="262" spans="1:14" ht="17.25" thickBot="1" x14ac:dyDescent="0.35">
      <c r="B262" s="447" t="s">
        <v>337</v>
      </c>
      <c r="C262" s="448">
        <v>180.91103448275862</v>
      </c>
      <c r="D262" s="448">
        <v>182.50139860139862</v>
      </c>
      <c r="E262" s="448">
        <v>185.44393939393939</v>
      </c>
      <c r="F262" s="448">
        <v>179.67142857142858</v>
      </c>
      <c r="G262" s="448">
        <v>187.74117647058824</v>
      </c>
      <c r="H262" s="448">
        <v>183.38723404255319</v>
      </c>
      <c r="I262" s="450">
        <v>182.28801389693112</v>
      </c>
      <c r="J262" s="120"/>
      <c r="K262" s="120"/>
      <c r="L262" s="120"/>
      <c r="M262" s="120"/>
      <c r="N262" s="120"/>
    </row>
    <row r="263" spans="1:14" ht="17.25" thickBot="1" x14ac:dyDescent="0.35">
      <c r="B263" s="447" t="s">
        <v>338</v>
      </c>
      <c r="C263" s="448">
        <v>0</v>
      </c>
      <c r="D263" s="448">
        <v>21752.05</v>
      </c>
      <c r="E263" s="448">
        <v>45176.800000000003</v>
      </c>
      <c r="F263" s="448">
        <v>15648.3</v>
      </c>
      <c r="G263" s="448">
        <v>22436.55</v>
      </c>
      <c r="H263" s="448">
        <v>0</v>
      </c>
      <c r="I263" s="450">
        <v>23893.116666666661</v>
      </c>
      <c r="J263" s="120"/>
      <c r="K263" s="120"/>
      <c r="L263" s="120"/>
      <c r="M263" s="120"/>
      <c r="N263" s="120"/>
    </row>
    <row r="264" spans="1:14" ht="17.25" thickBot="1" x14ac:dyDescent="0.35">
      <c r="B264" s="447" t="s">
        <v>339</v>
      </c>
      <c r="C264" s="448">
        <v>0</v>
      </c>
      <c r="D264" s="448">
        <v>0</v>
      </c>
      <c r="E264" s="448">
        <v>0</v>
      </c>
      <c r="F264" s="448">
        <v>0</v>
      </c>
      <c r="G264" s="448">
        <v>0</v>
      </c>
      <c r="H264" s="448">
        <v>0</v>
      </c>
      <c r="I264" s="450">
        <v>0</v>
      </c>
      <c r="J264" s="120"/>
      <c r="K264" s="120"/>
      <c r="L264" s="120"/>
      <c r="M264" s="120"/>
      <c r="N264" s="120"/>
    </row>
    <row r="265" spans="1:14" ht="17.25" thickBot="1" x14ac:dyDescent="0.35">
      <c r="B265" s="447" t="s">
        <v>340</v>
      </c>
      <c r="C265" s="448">
        <v>0</v>
      </c>
      <c r="D265" s="448">
        <v>0</v>
      </c>
      <c r="E265" s="448">
        <v>0</v>
      </c>
      <c r="F265" s="448">
        <v>0</v>
      </c>
      <c r="G265" s="448">
        <v>0</v>
      </c>
      <c r="H265" s="448">
        <v>0</v>
      </c>
      <c r="I265" s="450">
        <v>0</v>
      </c>
      <c r="J265" s="120"/>
      <c r="K265" s="120"/>
      <c r="L265" s="120"/>
      <c r="M265" s="120"/>
      <c r="N265" s="120"/>
    </row>
    <row r="266" spans="1:14" ht="17.25" thickBot="1" x14ac:dyDescent="0.35">
      <c r="B266" s="447" t="s">
        <v>341</v>
      </c>
      <c r="C266" s="448">
        <v>1405.0553028064992</v>
      </c>
      <c r="D266" s="448">
        <v>1886.7266501650167</v>
      </c>
      <c r="E266" s="448">
        <v>1622.3097426470588</v>
      </c>
      <c r="F266" s="448">
        <v>1711.2896283185842</v>
      </c>
      <c r="G266" s="448">
        <v>1746.7980392156865</v>
      </c>
      <c r="H266" s="448">
        <v>1988.3427620632281</v>
      </c>
      <c r="I266" s="450">
        <v>1791.6688332655001</v>
      </c>
      <c r="J266" s="120"/>
      <c r="K266" s="120"/>
      <c r="L266" s="120"/>
      <c r="M266" s="120"/>
      <c r="N266" s="120"/>
    </row>
    <row r="267" spans="1:14" ht="17.25" thickBot="1" x14ac:dyDescent="0.35">
      <c r="B267" s="447" t="s">
        <v>342</v>
      </c>
      <c r="C267" s="448">
        <v>260.15094339622641</v>
      </c>
      <c r="D267" s="448">
        <v>244.81162162162164</v>
      </c>
      <c r="E267" s="448">
        <v>332.67021276595744</v>
      </c>
      <c r="F267" s="448">
        <v>379.95625000000001</v>
      </c>
      <c r="G267" s="448">
        <v>306.15769230769234</v>
      </c>
      <c r="H267" s="448">
        <v>342.38285714285712</v>
      </c>
      <c r="I267" s="450">
        <v>265.40514900662248</v>
      </c>
      <c r="J267" s="120"/>
      <c r="K267" s="120"/>
      <c r="L267" s="120"/>
      <c r="M267" s="120"/>
      <c r="N267" s="120"/>
    </row>
    <row r="268" spans="1:14" ht="17.25" thickBot="1" x14ac:dyDescent="0.35">
      <c r="B268" s="447" t="s">
        <v>343</v>
      </c>
      <c r="C268" s="448">
        <v>1377</v>
      </c>
      <c r="D268" s="448">
        <v>1008.9</v>
      </c>
      <c r="E268" s="448">
        <v>0</v>
      </c>
      <c r="F268" s="448">
        <v>1768</v>
      </c>
      <c r="G268" s="448">
        <v>0</v>
      </c>
      <c r="H268" s="448">
        <v>1624.5</v>
      </c>
      <c r="I268" s="450">
        <v>1261.5947368421055</v>
      </c>
      <c r="J268" s="120"/>
      <c r="K268" s="120"/>
      <c r="L268" s="120"/>
      <c r="M268" s="120"/>
      <c r="N268" s="120"/>
    </row>
    <row r="269" spans="1:14" ht="17.25" thickBot="1" x14ac:dyDescent="0.35">
      <c r="B269" s="447" t="s">
        <v>344</v>
      </c>
      <c r="C269" s="448">
        <v>39.9</v>
      </c>
      <c r="D269" s="448">
        <v>221.62333333333333</v>
      </c>
      <c r="E269" s="448">
        <v>41.2</v>
      </c>
      <c r="F269" s="448">
        <v>39.9</v>
      </c>
      <c r="G269" s="448">
        <v>41.2</v>
      </c>
      <c r="H269" s="448">
        <v>39.9</v>
      </c>
      <c r="I269" s="450">
        <v>104.59823529411767</v>
      </c>
      <c r="J269" s="120"/>
      <c r="K269" s="120"/>
      <c r="L269" s="120"/>
      <c r="M269" s="120"/>
      <c r="N269" s="120"/>
    </row>
    <row r="270" spans="1:14" x14ac:dyDescent="0.3">
      <c r="B270" s="167" t="s">
        <v>8</v>
      </c>
      <c r="C270" s="515"/>
      <c r="D270" s="515"/>
      <c r="E270" s="515"/>
      <c r="F270" s="515"/>
      <c r="G270" s="515"/>
      <c r="H270" s="515"/>
      <c r="I270" s="515"/>
      <c r="J270" s="120"/>
      <c r="K270" s="120"/>
      <c r="L270" s="120"/>
      <c r="M270" s="120"/>
      <c r="N270" s="120"/>
    </row>
    <row r="271" spans="1:14" x14ac:dyDescent="0.3">
      <c r="B271" s="166"/>
      <c r="C271" s="120"/>
      <c r="D271" s="120"/>
      <c r="E271" s="120"/>
      <c r="F271" s="120"/>
      <c r="G271" s="120"/>
      <c r="H271" s="120"/>
      <c r="I271" s="120"/>
      <c r="J271" s="120"/>
      <c r="K271" s="120"/>
      <c r="L271" s="120"/>
      <c r="M271" s="120"/>
      <c r="N271" s="120"/>
    </row>
    <row r="272" spans="1:14" ht="17.25" thickBot="1" x14ac:dyDescent="0.35">
      <c r="A272" s="707"/>
      <c r="B272" s="6" t="s">
        <v>1749</v>
      </c>
      <c r="C272" s="120"/>
      <c r="D272" s="120"/>
      <c r="E272" s="120"/>
      <c r="F272" s="120"/>
      <c r="G272" s="120"/>
      <c r="H272" s="120"/>
      <c r="I272" s="120"/>
      <c r="J272" s="120"/>
      <c r="K272" s="120"/>
      <c r="L272" s="120"/>
      <c r="M272" s="120"/>
      <c r="N272" s="120"/>
    </row>
    <row r="273" spans="1:14" ht="16.5" customHeight="1" x14ac:dyDescent="0.3">
      <c r="B273" s="878"/>
      <c r="C273" s="70" t="s">
        <v>349</v>
      </c>
      <c r="D273" s="120"/>
      <c r="E273" s="120"/>
      <c r="F273" s="120"/>
      <c r="G273" s="120"/>
      <c r="H273" s="120"/>
      <c r="I273" s="120"/>
      <c r="J273" s="120"/>
      <c r="K273" s="120"/>
      <c r="L273" s="120"/>
      <c r="M273" s="120"/>
      <c r="N273" s="120"/>
    </row>
    <row r="274" spans="1:14" ht="17.25" thickBot="1" x14ac:dyDescent="0.35">
      <c r="B274" s="879"/>
      <c r="C274" s="48" t="s">
        <v>1750</v>
      </c>
      <c r="D274" s="120"/>
      <c r="E274" s="120"/>
      <c r="F274" s="120"/>
      <c r="G274" s="120"/>
      <c r="H274" s="120"/>
      <c r="I274" s="120"/>
      <c r="J274" s="120"/>
      <c r="K274" s="120"/>
      <c r="L274" s="120"/>
      <c r="M274" s="120"/>
      <c r="N274" s="120"/>
    </row>
    <row r="275" spans="1:14" ht="50.25" thickBot="1" x14ac:dyDescent="0.35">
      <c r="A275" s="708"/>
      <c r="B275" s="516" t="s">
        <v>1462</v>
      </c>
      <c r="C275" s="176">
        <v>366</v>
      </c>
      <c r="D275" s="295"/>
      <c r="E275" s="120"/>
      <c r="F275" s="120"/>
      <c r="G275" s="120"/>
      <c r="H275" s="120"/>
      <c r="I275" s="120"/>
      <c r="J275" s="120"/>
      <c r="K275" s="120"/>
      <c r="L275" s="120"/>
      <c r="M275" s="120"/>
      <c r="N275" s="120"/>
    </row>
    <row r="276" spans="1:14" ht="66.75" thickBot="1" x14ac:dyDescent="0.35">
      <c r="A276" s="708"/>
      <c r="B276" s="516" t="s">
        <v>350</v>
      </c>
      <c r="C276" s="176">
        <v>41</v>
      </c>
      <c r="D276" s="295"/>
      <c r="E276" s="120"/>
      <c r="F276" s="120"/>
      <c r="G276" s="120"/>
      <c r="H276" s="120"/>
      <c r="I276" s="120"/>
      <c r="J276" s="120"/>
      <c r="K276" s="120"/>
      <c r="L276" s="120"/>
      <c r="M276" s="120"/>
      <c r="N276" s="120"/>
    </row>
    <row r="277" spans="1:14" ht="33.75" thickBot="1" x14ac:dyDescent="0.35">
      <c r="A277" s="708"/>
      <c r="B277" s="516" t="s">
        <v>351</v>
      </c>
      <c r="C277" s="176">
        <v>10</v>
      </c>
      <c r="D277" s="295"/>
      <c r="E277" s="120"/>
      <c r="F277" s="120"/>
      <c r="G277" s="120"/>
      <c r="H277" s="120"/>
      <c r="I277" s="120"/>
      <c r="J277" s="120"/>
      <c r="K277" s="120"/>
      <c r="L277" s="120"/>
      <c r="M277" s="120"/>
      <c r="N277" s="120"/>
    </row>
    <row r="278" spans="1:14" ht="33.75" thickBot="1" x14ac:dyDescent="0.35">
      <c r="A278" s="708"/>
      <c r="B278" s="517" t="s">
        <v>352</v>
      </c>
      <c r="C278" s="176">
        <v>17</v>
      </c>
      <c r="D278" s="295"/>
      <c r="E278" s="120"/>
      <c r="F278" s="120"/>
      <c r="G278" s="120"/>
      <c r="H278" s="120"/>
      <c r="I278" s="120"/>
      <c r="J278" s="120"/>
      <c r="K278" s="120"/>
      <c r="L278" s="120"/>
      <c r="M278" s="120"/>
      <c r="N278" s="120"/>
    </row>
    <row r="279" spans="1:14" ht="33.75" thickBot="1" x14ac:dyDescent="0.35">
      <c r="B279" s="517" t="s">
        <v>1463</v>
      </c>
      <c r="C279" s="176">
        <v>0</v>
      </c>
      <c r="D279" s="120"/>
      <c r="E279" s="120"/>
      <c r="F279" s="120"/>
      <c r="G279" s="120"/>
      <c r="H279" s="120"/>
      <c r="I279" s="120"/>
      <c r="J279" s="120"/>
      <c r="K279" s="120"/>
      <c r="L279" s="120"/>
      <c r="M279" s="120"/>
      <c r="N279" s="120"/>
    </row>
    <row r="280" spans="1:14" x14ac:dyDescent="0.3">
      <c r="B280" s="167" t="s">
        <v>8</v>
      </c>
      <c r="C280" s="120"/>
      <c r="D280" s="120"/>
      <c r="E280" s="120"/>
      <c r="F280" s="120"/>
      <c r="G280" s="120"/>
      <c r="H280" s="120"/>
      <c r="I280" s="120"/>
      <c r="J280" s="120"/>
      <c r="K280" s="120"/>
      <c r="L280" s="120"/>
      <c r="M280" s="120"/>
      <c r="N280" s="120"/>
    </row>
    <row r="281" spans="1:14" x14ac:dyDescent="0.3">
      <c r="B281" s="6"/>
      <c r="C281" s="120"/>
      <c r="D281" s="120"/>
      <c r="E281" s="120"/>
      <c r="F281" s="120"/>
      <c r="G281" s="120"/>
      <c r="H281" s="120"/>
      <c r="I281" s="120"/>
      <c r="J281" s="120"/>
      <c r="K281" s="120"/>
      <c r="L281" s="120"/>
      <c r="M281" s="120"/>
      <c r="N281" s="120"/>
    </row>
    <row r="282" spans="1:14" ht="17.25" thickBot="1" x14ac:dyDescent="0.35">
      <c r="A282" s="707"/>
      <c r="B282" s="6" t="s">
        <v>1751</v>
      </c>
      <c r="C282" s="120"/>
      <c r="D282" s="120"/>
      <c r="E282" s="120"/>
      <c r="F282" s="120"/>
      <c r="G282" s="120"/>
      <c r="H282" s="120"/>
      <c r="I282" s="120"/>
      <c r="J282" s="120"/>
      <c r="K282" s="120"/>
      <c r="L282" s="120"/>
      <c r="M282" s="120"/>
      <c r="N282" s="120"/>
    </row>
    <row r="283" spans="1:14" ht="17.25" thickBot="1" x14ac:dyDescent="0.35">
      <c r="B283" s="874" t="s">
        <v>19</v>
      </c>
      <c r="C283" s="815" t="s">
        <v>353</v>
      </c>
      <c r="D283" s="815"/>
      <c r="E283" s="816"/>
      <c r="F283" s="120"/>
      <c r="G283" s="120"/>
      <c r="H283" s="120"/>
      <c r="I283" s="120"/>
      <c r="J283" s="120"/>
      <c r="K283" s="120"/>
      <c r="L283" s="120"/>
      <c r="M283" s="120"/>
      <c r="N283" s="120"/>
    </row>
    <row r="284" spans="1:14" ht="50.25" thickBot="1" x14ac:dyDescent="0.35">
      <c r="B284" s="875"/>
      <c r="C284" s="48" t="s">
        <v>354</v>
      </c>
      <c r="D284" s="48" t="s">
        <v>355</v>
      </c>
      <c r="E284" s="48" t="s">
        <v>13</v>
      </c>
      <c r="F284" s="120"/>
      <c r="G284" s="120"/>
      <c r="H284" s="120"/>
      <c r="I284" s="120"/>
      <c r="J284" s="120"/>
      <c r="K284" s="120"/>
      <c r="L284" s="120"/>
      <c r="M284" s="120"/>
      <c r="N284" s="120"/>
    </row>
    <row r="285" spans="1:14" ht="17.25" thickBot="1" x14ac:dyDescent="0.35">
      <c r="B285" s="501" t="s">
        <v>23</v>
      </c>
      <c r="C285" s="173">
        <v>44.457299999999996</v>
      </c>
      <c r="D285" s="173">
        <v>1552.05783</v>
      </c>
      <c r="E285" s="173">
        <v>1596.51513</v>
      </c>
      <c r="F285" s="120"/>
      <c r="G285" s="120"/>
      <c r="H285" s="120"/>
      <c r="I285" s="120"/>
      <c r="J285" s="120"/>
      <c r="K285" s="120"/>
      <c r="L285" s="120"/>
      <c r="M285" s="120"/>
      <c r="N285" s="120"/>
    </row>
    <row r="286" spans="1:14" ht="17.25" thickBot="1" x14ac:dyDescent="0.35">
      <c r="B286" s="501" t="s">
        <v>24</v>
      </c>
      <c r="C286" s="173">
        <v>83.924599999999998</v>
      </c>
      <c r="D286" s="173">
        <v>1062.4010800000001</v>
      </c>
      <c r="E286" s="173">
        <v>1146.3256799999999</v>
      </c>
      <c r="F286" s="120"/>
      <c r="G286" s="120"/>
      <c r="H286" s="120"/>
      <c r="I286" s="120"/>
      <c r="J286" s="120"/>
      <c r="K286" s="120"/>
      <c r="L286" s="120"/>
      <c r="M286" s="120"/>
      <c r="N286" s="120"/>
    </row>
    <row r="287" spans="1:14" ht="17.25" thickBot="1" x14ac:dyDescent="0.35">
      <c r="B287" s="501" t="s">
        <v>25</v>
      </c>
      <c r="C287" s="173">
        <v>100.14854</v>
      </c>
      <c r="D287" s="173">
        <v>1976.0493100000001</v>
      </c>
      <c r="E287" s="173">
        <v>2076.19785</v>
      </c>
      <c r="F287" s="120"/>
      <c r="G287" s="120"/>
      <c r="H287" s="120"/>
      <c r="I287" s="120"/>
      <c r="J287" s="120"/>
      <c r="K287" s="120"/>
      <c r="L287" s="120"/>
      <c r="M287" s="120"/>
      <c r="N287" s="120"/>
    </row>
    <row r="288" spans="1:14" ht="17.25" thickBot="1" x14ac:dyDescent="0.35">
      <c r="B288" s="501" t="s">
        <v>26</v>
      </c>
      <c r="C288" s="173">
        <v>31.7104</v>
      </c>
      <c r="D288" s="173">
        <v>1435.9666</v>
      </c>
      <c r="E288" s="173">
        <v>1467.6769999999999</v>
      </c>
      <c r="F288" s="120"/>
      <c r="G288" s="120"/>
      <c r="H288" s="120"/>
      <c r="I288" s="120"/>
      <c r="J288" s="120"/>
      <c r="K288" s="120"/>
      <c r="L288" s="120"/>
      <c r="M288" s="120"/>
      <c r="N288" s="120"/>
    </row>
    <row r="289" spans="1:14" ht="17.25" thickBot="1" x14ac:dyDescent="0.35">
      <c r="B289" s="501" t="s">
        <v>27</v>
      </c>
      <c r="C289" s="173">
        <v>111.3982</v>
      </c>
      <c r="D289" s="173">
        <v>5780.2956700000004</v>
      </c>
      <c r="E289" s="173">
        <v>5891.6938700000001</v>
      </c>
      <c r="F289" s="120"/>
      <c r="G289" s="120"/>
      <c r="H289" s="120"/>
      <c r="I289" s="120"/>
      <c r="J289" s="120"/>
      <c r="K289" s="120"/>
      <c r="L289" s="120"/>
      <c r="M289" s="120"/>
      <c r="N289" s="120"/>
    </row>
    <row r="290" spans="1:14" ht="17.25" thickBot="1" x14ac:dyDescent="0.35">
      <c r="B290" s="501" t="s">
        <v>28</v>
      </c>
      <c r="C290" s="173">
        <v>25.039650000000002</v>
      </c>
      <c r="D290" s="173">
        <v>1274.4561000000001</v>
      </c>
      <c r="E290" s="173">
        <v>1299.49575</v>
      </c>
      <c r="F290" s="120"/>
      <c r="G290" s="120"/>
      <c r="H290" s="120"/>
      <c r="I290" s="120"/>
      <c r="J290" s="120"/>
      <c r="K290" s="120"/>
      <c r="L290" s="120"/>
      <c r="M290" s="120"/>
      <c r="N290" s="120"/>
    </row>
    <row r="291" spans="1:14" ht="17.25" thickBot="1" x14ac:dyDescent="0.35">
      <c r="B291" s="501" t="s">
        <v>29</v>
      </c>
      <c r="C291" s="173">
        <v>530.06110000000001</v>
      </c>
      <c r="D291" s="173">
        <v>3095.6993400000001</v>
      </c>
      <c r="E291" s="173">
        <v>3625.76044</v>
      </c>
      <c r="F291" s="120"/>
      <c r="G291" s="120"/>
      <c r="H291" s="120"/>
      <c r="I291" s="120"/>
      <c r="J291" s="120"/>
      <c r="K291" s="120"/>
      <c r="L291" s="120"/>
      <c r="M291" s="120"/>
      <c r="N291" s="120"/>
    </row>
    <row r="292" spans="1:14" ht="17.25" thickBot="1" x14ac:dyDescent="0.35">
      <c r="B292" s="501" t="s">
        <v>30</v>
      </c>
      <c r="C292" s="173">
        <v>220.67179999999999</v>
      </c>
      <c r="D292" s="173">
        <v>522.65526999999997</v>
      </c>
      <c r="E292" s="173">
        <v>743.32707000000005</v>
      </c>
      <c r="F292" s="120"/>
      <c r="G292" s="120"/>
      <c r="H292" s="120"/>
      <c r="I292" s="120"/>
      <c r="J292" s="120"/>
      <c r="K292" s="120"/>
      <c r="L292" s="120"/>
      <c r="M292" s="120"/>
      <c r="N292" s="120"/>
    </row>
    <row r="293" spans="1:14" ht="17.25" thickBot="1" x14ac:dyDescent="0.35">
      <c r="B293" s="501" t="s">
        <v>31</v>
      </c>
      <c r="C293" s="173">
        <v>85.139899999999997</v>
      </c>
      <c r="D293" s="173">
        <v>3590.42832</v>
      </c>
      <c r="E293" s="173">
        <v>3675.5682200000001</v>
      </c>
      <c r="F293" s="120"/>
      <c r="G293" s="120"/>
      <c r="H293" s="120"/>
      <c r="I293" s="120"/>
      <c r="J293" s="120"/>
      <c r="K293" s="120"/>
      <c r="L293" s="120"/>
      <c r="M293" s="120"/>
      <c r="N293" s="120"/>
    </row>
    <row r="294" spans="1:14" ht="17.25" thickBot="1" x14ac:dyDescent="0.35">
      <c r="B294" s="501" t="s">
        <v>32</v>
      </c>
      <c r="C294" s="173">
        <v>119.73520000000001</v>
      </c>
      <c r="D294" s="173">
        <v>5199.6052300000001</v>
      </c>
      <c r="E294" s="173">
        <v>5319.3404300000002</v>
      </c>
      <c r="F294" s="120"/>
      <c r="G294" s="120"/>
      <c r="H294" s="120"/>
      <c r="I294" s="120"/>
      <c r="J294" s="120"/>
      <c r="K294" s="120"/>
      <c r="L294" s="120"/>
      <c r="M294" s="120"/>
      <c r="N294" s="120"/>
    </row>
    <row r="295" spans="1:14" ht="17.25" thickBot="1" x14ac:dyDescent="0.35">
      <c r="B295" s="501" t="s">
        <v>33</v>
      </c>
      <c r="C295" s="173">
        <v>181.2551</v>
      </c>
      <c r="D295" s="173">
        <v>2899.6400400000002</v>
      </c>
      <c r="E295" s="173">
        <v>3080.8951400000001</v>
      </c>
      <c r="F295" s="120"/>
      <c r="G295" s="120"/>
      <c r="H295" s="120"/>
      <c r="I295" s="120"/>
      <c r="J295" s="120"/>
      <c r="K295" s="120"/>
      <c r="L295" s="120"/>
      <c r="M295" s="120"/>
      <c r="N295" s="120"/>
    </row>
    <row r="296" spans="1:14" ht="17.25" thickBot="1" x14ac:dyDescent="0.35">
      <c r="B296" s="501" t="s">
        <v>34</v>
      </c>
      <c r="C296" s="173">
        <v>322.71640000000002</v>
      </c>
      <c r="D296" s="173">
        <v>1690.0377599999999</v>
      </c>
      <c r="E296" s="173">
        <v>2012.75416</v>
      </c>
      <c r="F296" s="120"/>
      <c r="G296" s="120"/>
      <c r="H296" s="120"/>
      <c r="I296" s="120"/>
      <c r="J296" s="120"/>
      <c r="K296" s="120"/>
      <c r="L296" s="120"/>
      <c r="M296" s="120"/>
      <c r="N296" s="120"/>
    </row>
    <row r="297" spans="1:14" ht="17.25" thickBot="1" x14ac:dyDescent="0.35">
      <c r="B297" s="502" t="s">
        <v>1731</v>
      </c>
      <c r="C297" s="174">
        <v>1856.25819</v>
      </c>
      <c r="D297" s="174">
        <v>30079.292549999998</v>
      </c>
      <c r="E297" s="174">
        <v>31935.550739999999</v>
      </c>
      <c r="F297" s="120"/>
      <c r="G297" s="120"/>
      <c r="H297" s="120"/>
      <c r="I297" s="120"/>
      <c r="J297" s="120"/>
      <c r="K297" s="120"/>
      <c r="L297" s="120"/>
      <c r="M297" s="120"/>
      <c r="N297" s="120"/>
    </row>
    <row r="298" spans="1:14" x14ac:dyDescent="0.3">
      <c r="B298" s="166" t="s">
        <v>8</v>
      </c>
      <c r="C298" s="295"/>
      <c r="D298" s="295"/>
      <c r="E298" s="295"/>
      <c r="F298" s="120"/>
      <c r="G298" s="120"/>
      <c r="H298" s="120"/>
      <c r="I298" s="120"/>
      <c r="J298" s="120"/>
      <c r="K298" s="120"/>
      <c r="L298" s="120"/>
      <c r="M298" s="120"/>
      <c r="N298" s="120"/>
    </row>
    <row r="299" spans="1:14" x14ac:dyDescent="0.3">
      <c r="B299" s="168"/>
      <c r="C299" s="120"/>
      <c r="D299" s="120"/>
      <c r="E299" s="120"/>
      <c r="F299" s="120"/>
      <c r="G299" s="120"/>
      <c r="H299" s="120"/>
      <c r="I299" s="120"/>
      <c r="J299" s="120"/>
      <c r="K299" s="120"/>
      <c r="L299" s="120"/>
      <c r="M299" s="120"/>
      <c r="N299" s="120"/>
    </row>
    <row r="300" spans="1:14" ht="17.25" thickBot="1" x14ac:dyDescent="0.35">
      <c r="A300" s="707"/>
      <c r="B300" s="6" t="s">
        <v>1752</v>
      </c>
      <c r="C300" s="120"/>
      <c r="D300" s="120"/>
      <c r="E300" s="120"/>
      <c r="F300" s="120"/>
      <c r="G300" s="120"/>
      <c r="H300" s="120"/>
      <c r="I300" s="120"/>
      <c r="J300" s="120"/>
      <c r="K300" s="120"/>
      <c r="L300" s="120"/>
      <c r="M300" s="120"/>
    </row>
    <row r="301" spans="1:14" ht="57.75" customHeight="1" thickBot="1" x14ac:dyDescent="0.35">
      <c r="B301" s="874" t="s">
        <v>148</v>
      </c>
      <c r="C301" s="846" t="s">
        <v>356</v>
      </c>
      <c r="D301" s="847"/>
      <c r="E301" s="845" t="s">
        <v>357</v>
      </c>
      <c r="F301" s="847"/>
      <c r="G301" s="845" t="s">
        <v>358</v>
      </c>
      <c r="H301" s="847"/>
      <c r="I301" s="845" t="s">
        <v>359</v>
      </c>
      <c r="J301" s="847"/>
      <c r="K301" s="120"/>
      <c r="L301" s="120"/>
      <c r="M301" s="120"/>
      <c r="N301" s="120"/>
    </row>
    <row r="302" spans="1:14" ht="17.25" thickBot="1" x14ac:dyDescent="0.35">
      <c r="B302" s="875"/>
      <c r="C302" s="518">
        <v>2021</v>
      </c>
      <c r="D302" s="518">
        <v>2022</v>
      </c>
      <c r="E302" s="518">
        <v>2021</v>
      </c>
      <c r="F302" s="518">
        <v>2022</v>
      </c>
      <c r="G302" s="518">
        <v>2021</v>
      </c>
      <c r="H302" s="518">
        <v>2022</v>
      </c>
      <c r="I302" s="518">
        <v>2021</v>
      </c>
      <c r="J302" s="518">
        <v>2022</v>
      </c>
      <c r="K302" s="120"/>
      <c r="L302" s="120"/>
      <c r="M302" s="120"/>
      <c r="N302" s="120"/>
    </row>
    <row r="303" spans="1:14" ht="17.25" thickBot="1" x14ac:dyDescent="0.35">
      <c r="B303" s="296" t="s">
        <v>23</v>
      </c>
      <c r="C303" s="173">
        <v>45857</v>
      </c>
      <c r="D303" s="173">
        <v>35046</v>
      </c>
      <c r="E303" s="173">
        <v>50708</v>
      </c>
      <c r="F303" s="173">
        <v>38450</v>
      </c>
      <c r="G303" s="460">
        <v>478.33735347479677</v>
      </c>
      <c r="H303" s="460">
        <v>509.25919791937571</v>
      </c>
      <c r="I303" s="173">
        <v>24146.489529999999</v>
      </c>
      <c r="J303" s="173">
        <v>19448.80848</v>
      </c>
      <c r="K303" s="295"/>
      <c r="L303" s="295"/>
      <c r="M303" s="120"/>
      <c r="N303" s="120"/>
    </row>
    <row r="304" spans="1:14" ht="17.25" thickBot="1" x14ac:dyDescent="0.35">
      <c r="B304" s="296" t="s">
        <v>24</v>
      </c>
      <c r="C304" s="173">
        <v>46790</v>
      </c>
      <c r="D304" s="173">
        <v>37823</v>
      </c>
      <c r="E304" s="173">
        <v>53032</v>
      </c>
      <c r="F304" s="173">
        <v>41853</v>
      </c>
      <c r="G304" s="460">
        <v>467.8575956026549</v>
      </c>
      <c r="H304" s="460">
        <v>499.49489594533247</v>
      </c>
      <c r="I304" s="173">
        <v>24661.993399999999</v>
      </c>
      <c r="J304" s="173">
        <v>20783.106090000001</v>
      </c>
      <c r="K304" s="295"/>
      <c r="L304" s="295"/>
      <c r="M304" s="120"/>
      <c r="N304" s="120"/>
    </row>
    <row r="305" spans="1:14" ht="17.25" thickBot="1" x14ac:dyDescent="0.35">
      <c r="B305" s="296" t="s">
        <v>25</v>
      </c>
      <c r="C305" s="173">
        <v>45121</v>
      </c>
      <c r="D305" s="173">
        <v>36056</v>
      </c>
      <c r="E305" s="173">
        <v>50861</v>
      </c>
      <c r="F305" s="173">
        <v>40030</v>
      </c>
      <c r="G305" s="460">
        <v>425.48743064430516</v>
      </c>
      <c r="H305" s="460">
        <v>460.90847389457906</v>
      </c>
      <c r="I305" s="173">
        <v>21750.381130000002</v>
      </c>
      <c r="J305" s="173">
        <v>18329.523209999999</v>
      </c>
      <c r="K305" s="295"/>
      <c r="L305" s="295"/>
      <c r="M305" s="120"/>
      <c r="N305" s="120"/>
    </row>
    <row r="306" spans="1:14" ht="17.25" thickBot="1" x14ac:dyDescent="0.35">
      <c r="B306" s="296" t="s">
        <v>26</v>
      </c>
      <c r="C306" s="173">
        <v>76240</v>
      </c>
      <c r="D306" s="173">
        <v>34524</v>
      </c>
      <c r="E306" s="173">
        <v>85135</v>
      </c>
      <c r="F306" s="173">
        <v>37936</v>
      </c>
      <c r="G306" s="460">
        <v>346.95595195865383</v>
      </c>
      <c r="H306" s="460">
        <v>499.51921024884018</v>
      </c>
      <c r="I306" s="173">
        <v>29381.353279999999</v>
      </c>
      <c r="J306" s="173">
        <v>18858.761640000001</v>
      </c>
      <c r="K306" s="295"/>
      <c r="L306" s="295"/>
      <c r="M306" s="120"/>
      <c r="N306" s="120"/>
    </row>
    <row r="307" spans="1:14" ht="17.25" thickBot="1" x14ac:dyDescent="0.35">
      <c r="B307" s="296" t="s">
        <v>27</v>
      </c>
      <c r="C307" s="173">
        <v>77900</v>
      </c>
      <c r="D307" s="173">
        <v>33865</v>
      </c>
      <c r="E307" s="173">
        <v>85796</v>
      </c>
      <c r="F307" s="173">
        <v>37599</v>
      </c>
      <c r="G307" s="460">
        <v>443.68339572940459</v>
      </c>
      <c r="H307" s="460">
        <v>494.61537833453013</v>
      </c>
      <c r="I307" s="173">
        <v>37855.556629999999</v>
      </c>
      <c r="J307" s="173">
        <v>18481.566510000001</v>
      </c>
      <c r="K307" s="295"/>
      <c r="L307" s="295"/>
      <c r="M307" s="120"/>
      <c r="N307" s="120"/>
    </row>
    <row r="308" spans="1:14" ht="17.25" thickBot="1" x14ac:dyDescent="0.35">
      <c r="B308" s="296" t="s">
        <v>28</v>
      </c>
      <c r="C308" s="173">
        <v>78816</v>
      </c>
      <c r="D308" s="173">
        <v>34864</v>
      </c>
      <c r="E308" s="173">
        <v>87653</v>
      </c>
      <c r="F308" s="173">
        <v>38360</v>
      </c>
      <c r="G308" s="460">
        <v>389.25373164637818</v>
      </c>
      <c r="H308" s="460">
        <v>511.40520464025025</v>
      </c>
      <c r="I308" s="173">
        <v>33981.093840000001</v>
      </c>
      <c r="J308" s="173">
        <v>19506.260689999999</v>
      </c>
      <c r="K308" s="295"/>
      <c r="L308" s="295"/>
      <c r="M308" s="120"/>
      <c r="N308" s="120"/>
    </row>
    <row r="309" spans="1:14" ht="17.25" thickBot="1" x14ac:dyDescent="0.35">
      <c r="B309" s="296" t="s">
        <v>29</v>
      </c>
      <c r="C309" s="173">
        <v>36753</v>
      </c>
      <c r="D309" s="173">
        <v>34120</v>
      </c>
      <c r="E309" s="173">
        <v>40422</v>
      </c>
      <c r="F309" s="173">
        <v>37052</v>
      </c>
      <c r="G309" s="460">
        <v>465.27177601306209</v>
      </c>
      <c r="H309" s="460">
        <v>517.22890370290406</v>
      </c>
      <c r="I309" s="173">
        <v>18539.171829999999</v>
      </c>
      <c r="J309" s="173">
        <v>19070.64831</v>
      </c>
      <c r="K309" s="295"/>
      <c r="L309" s="295"/>
      <c r="M309" s="120"/>
      <c r="N309" s="120"/>
    </row>
    <row r="310" spans="1:14" ht="17.25" thickBot="1" x14ac:dyDescent="0.35">
      <c r="B310" s="296" t="s">
        <v>30</v>
      </c>
      <c r="C310" s="173">
        <v>37272</v>
      </c>
      <c r="D310" s="173">
        <v>35615</v>
      </c>
      <c r="E310" s="173">
        <v>41388</v>
      </c>
      <c r="F310" s="173">
        <v>39494</v>
      </c>
      <c r="G310" s="460">
        <v>485.11289673335267</v>
      </c>
      <c r="H310" s="460">
        <v>531.31971590621345</v>
      </c>
      <c r="I310" s="173">
        <v>19840.936399999999</v>
      </c>
      <c r="J310" s="173">
        <v>20882.689299999998</v>
      </c>
      <c r="K310" s="295"/>
      <c r="L310" s="295"/>
      <c r="M310" s="120"/>
      <c r="N310" s="120"/>
    </row>
    <row r="311" spans="1:14" ht="17.25" thickBot="1" x14ac:dyDescent="0.35">
      <c r="B311" s="296" t="s">
        <v>31</v>
      </c>
      <c r="C311" s="173">
        <v>37824</v>
      </c>
      <c r="D311" s="173">
        <v>35985</v>
      </c>
      <c r="E311" s="173">
        <v>42016</v>
      </c>
      <c r="F311" s="173">
        <v>39121</v>
      </c>
      <c r="G311" s="460">
        <v>495.55481173838524</v>
      </c>
      <c r="H311" s="460">
        <v>550.15209708340774</v>
      </c>
      <c r="I311" s="173">
        <v>20698.406360000001</v>
      </c>
      <c r="J311" s="173">
        <v>21433.104090000001</v>
      </c>
      <c r="K311" s="295"/>
      <c r="L311" s="295"/>
      <c r="M311" s="120"/>
      <c r="N311" s="120"/>
    </row>
    <row r="312" spans="1:14" ht="17.25" thickBot="1" x14ac:dyDescent="0.35">
      <c r="B312" s="296" t="s">
        <v>32</v>
      </c>
      <c r="C312" s="173">
        <v>37264</v>
      </c>
      <c r="D312" s="173">
        <v>36355</v>
      </c>
      <c r="E312" s="173">
        <v>41263</v>
      </c>
      <c r="F312" s="173">
        <v>39824</v>
      </c>
      <c r="G312" s="460">
        <v>482.06137459709686</v>
      </c>
      <c r="H312" s="460">
        <v>522.33420223985524</v>
      </c>
      <c r="I312" s="173">
        <v>19651.073369999998</v>
      </c>
      <c r="J312" s="173">
        <v>20704.460169999998</v>
      </c>
      <c r="K312" s="295"/>
      <c r="L312" s="295"/>
      <c r="M312" s="120"/>
      <c r="N312" s="120"/>
    </row>
    <row r="313" spans="1:14" ht="17.25" thickBot="1" x14ac:dyDescent="0.35">
      <c r="B313" s="296" t="s">
        <v>33</v>
      </c>
      <c r="C313" s="173">
        <v>36331</v>
      </c>
      <c r="D313" s="173">
        <v>35603</v>
      </c>
      <c r="E313" s="173">
        <v>40349</v>
      </c>
      <c r="F313" s="173">
        <v>39161</v>
      </c>
      <c r="G313" s="460">
        <v>503.22072368584105</v>
      </c>
      <c r="H313" s="460">
        <v>543.53868849110074</v>
      </c>
      <c r="I313" s="173">
        <v>20184.06682</v>
      </c>
      <c r="J313" s="173">
        <v>21188.19196</v>
      </c>
      <c r="K313" s="295"/>
      <c r="L313" s="295"/>
      <c r="M313" s="120"/>
      <c r="N313" s="120"/>
    </row>
    <row r="314" spans="1:14" ht="17.25" thickBot="1" x14ac:dyDescent="0.35">
      <c r="B314" s="296" t="s">
        <v>34</v>
      </c>
      <c r="C314" s="173">
        <v>35682</v>
      </c>
      <c r="D314" s="173">
        <v>35370</v>
      </c>
      <c r="E314" s="173">
        <v>39528</v>
      </c>
      <c r="F314" s="173">
        <v>38933</v>
      </c>
      <c r="G314" s="460">
        <v>490.66601396478427</v>
      </c>
      <c r="H314" s="460">
        <v>534.68536203220901</v>
      </c>
      <c r="I314" s="173">
        <v>19149.73933</v>
      </c>
      <c r="J314" s="173">
        <v>20706.279409999999</v>
      </c>
      <c r="K314" s="295"/>
      <c r="L314" s="295"/>
      <c r="M314" s="120"/>
      <c r="N314" s="120"/>
    </row>
    <row r="315" spans="1:14" ht="17.25" thickBot="1" x14ac:dyDescent="0.35">
      <c r="B315" s="297" t="s">
        <v>13</v>
      </c>
      <c r="C315" s="174" t="s">
        <v>14</v>
      </c>
      <c r="D315" s="174" t="s">
        <v>14</v>
      </c>
      <c r="E315" s="174">
        <v>658151</v>
      </c>
      <c r="F315" s="174">
        <v>467813</v>
      </c>
      <c r="G315" s="464" t="s">
        <v>14</v>
      </c>
      <c r="H315" s="464" t="s">
        <v>14</v>
      </c>
      <c r="I315" s="174">
        <v>289840.26192000002</v>
      </c>
      <c r="J315" s="174">
        <v>239210.50338000001</v>
      </c>
      <c r="K315" s="295"/>
      <c r="L315" s="295"/>
      <c r="M315" s="120"/>
      <c r="N315" s="120"/>
    </row>
    <row r="316" spans="1:14" ht="17.25" thickBot="1" x14ac:dyDescent="0.35">
      <c r="B316" s="298" t="s">
        <v>360</v>
      </c>
      <c r="C316" s="174">
        <v>49320.833333333336</v>
      </c>
      <c r="D316" s="174">
        <v>35435.5</v>
      </c>
      <c r="E316" s="174">
        <v>54845.916666666664</v>
      </c>
      <c r="F316" s="174">
        <v>38984.416666666664</v>
      </c>
      <c r="G316" s="464">
        <v>445.75726694937788</v>
      </c>
      <c r="H316" s="464">
        <v>516.65387808803951</v>
      </c>
      <c r="I316" s="174">
        <v>24153.355160000003</v>
      </c>
      <c r="J316" s="174">
        <v>19934.208615</v>
      </c>
      <c r="K316" s="295"/>
      <c r="L316" s="295"/>
      <c r="M316" s="120"/>
      <c r="N316" s="120"/>
    </row>
    <row r="317" spans="1:14" x14ac:dyDescent="0.3">
      <c r="B317" s="166" t="s">
        <v>8</v>
      </c>
      <c r="C317" s="295"/>
      <c r="D317" s="295"/>
      <c r="E317" s="295"/>
      <c r="F317" s="295"/>
      <c r="G317" s="295"/>
      <c r="H317" s="295"/>
      <c r="I317" s="295"/>
      <c r="J317" s="295"/>
      <c r="K317" s="295"/>
      <c r="L317" s="295"/>
      <c r="M317" s="120"/>
      <c r="N317" s="120"/>
    </row>
    <row r="318" spans="1:14" x14ac:dyDescent="0.3">
      <c r="C318" s="120"/>
      <c r="D318" s="120"/>
      <c r="E318" s="120"/>
      <c r="F318" s="120"/>
      <c r="G318" s="120"/>
      <c r="H318" s="120"/>
      <c r="I318" s="120"/>
      <c r="J318" s="120"/>
      <c r="K318" s="120"/>
      <c r="L318" s="120"/>
      <c r="M318" s="120"/>
      <c r="N318" s="120"/>
    </row>
    <row r="319" spans="1:14" ht="17.25" thickBot="1" x14ac:dyDescent="0.35">
      <c r="A319" s="707"/>
      <c r="B319" s="6" t="s">
        <v>1753</v>
      </c>
      <c r="C319" s="120"/>
      <c r="D319" s="120"/>
      <c r="E319" s="120"/>
      <c r="F319" s="120"/>
      <c r="G319" s="120"/>
      <c r="H319" s="120"/>
      <c r="I319" s="120"/>
      <c r="J319" s="120"/>
      <c r="K319" s="120"/>
      <c r="L319" s="120"/>
      <c r="M319" s="120"/>
      <c r="N319" s="120"/>
    </row>
    <row r="320" spans="1:14" ht="17.25" thickBot="1" x14ac:dyDescent="0.35">
      <c r="B320" s="874" t="s">
        <v>361</v>
      </c>
      <c r="C320" s="815" t="s">
        <v>362</v>
      </c>
      <c r="D320" s="815"/>
      <c r="E320" s="816"/>
      <c r="F320" s="120"/>
      <c r="G320" s="120"/>
      <c r="H320" s="120"/>
      <c r="I320" s="120"/>
      <c r="J320" s="120"/>
      <c r="K320" s="120"/>
      <c r="L320" s="120"/>
      <c r="M320" s="120"/>
      <c r="N320" s="120"/>
    </row>
    <row r="321" spans="1:14" ht="17.25" thickBot="1" x14ac:dyDescent="0.35">
      <c r="B321" s="875"/>
      <c r="C321" s="56" t="s">
        <v>142</v>
      </c>
      <c r="D321" s="56" t="s">
        <v>143</v>
      </c>
      <c r="E321" s="56" t="s">
        <v>118</v>
      </c>
      <c r="F321" s="120"/>
      <c r="G321" s="120"/>
      <c r="H321" s="120"/>
      <c r="I321" s="120"/>
      <c r="J321" s="120"/>
      <c r="K321" s="120"/>
      <c r="L321" s="120"/>
      <c r="M321" s="120"/>
      <c r="N321" s="120"/>
    </row>
    <row r="322" spans="1:14" ht="17.25" thickBot="1" x14ac:dyDescent="0.35">
      <c r="B322" s="504" t="s">
        <v>363</v>
      </c>
      <c r="C322" s="71">
        <v>12</v>
      </c>
      <c r="D322" s="71">
        <v>6</v>
      </c>
      <c r="E322" s="71">
        <v>18</v>
      </c>
      <c r="F322" s="120"/>
      <c r="G322" s="120"/>
      <c r="H322" s="120"/>
      <c r="I322" s="120"/>
      <c r="J322" s="120"/>
      <c r="K322" s="120"/>
      <c r="L322" s="120"/>
      <c r="M322" s="120"/>
      <c r="N322" s="120"/>
    </row>
    <row r="323" spans="1:14" ht="17.25" thickBot="1" x14ac:dyDescent="0.35">
      <c r="B323" s="504" t="s">
        <v>364</v>
      </c>
      <c r="C323" s="173">
        <v>4137</v>
      </c>
      <c r="D323" s="173">
        <v>2958</v>
      </c>
      <c r="E323" s="173">
        <v>7095</v>
      </c>
      <c r="F323" s="120"/>
      <c r="G323" s="120"/>
      <c r="H323" s="120"/>
      <c r="I323" s="120"/>
      <c r="J323" s="120"/>
      <c r="K323" s="120"/>
      <c r="L323" s="120"/>
      <c r="M323" s="120"/>
      <c r="N323" s="120"/>
    </row>
    <row r="324" spans="1:14" ht="17.25" thickBot="1" x14ac:dyDescent="0.35">
      <c r="B324" s="504" t="s">
        <v>365</v>
      </c>
      <c r="C324" s="173">
        <v>8152</v>
      </c>
      <c r="D324" s="173">
        <v>7261</v>
      </c>
      <c r="E324" s="173">
        <v>15413</v>
      </c>
      <c r="F324" s="120"/>
      <c r="G324" s="120"/>
      <c r="H324" s="120"/>
      <c r="I324" s="120"/>
      <c r="J324" s="120"/>
      <c r="K324" s="120"/>
      <c r="L324" s="120"/>
      <c r="M324" s="120"/>
      <c r="N324" s="120"/>
    </row>
    <row r="325" spans="1:14" ht="17.25" thickBot="1" x14ac:dyDescent="0.35">
      <c r="B325" s="504" t="s">
        <v>366</v>
      </c>
      <c r="C325" s="173">
        <v>8640</v>
      </c>
      <c r="D325" s="173">
        <v>9935</v>
      </c>
      <c r="E325" s="173">
        <v>18575</v>
      </c>
      <c r="F325" s="120"/>
      <c r="G325" s="120"/>
      <c r="H325" s="120"/>
      <c r="I325" s="120"/>
      <c r="J325" s="120"/>
      <c r="K325" s="120"/>
      <c r="L325" s="120"/>
      <c r="M325" s="120"/>
      <c r="N325" s="120"/>
    </row>
    <row r="326" spans="1:14" ht="17.25" thickBot="1" x14ac:dyDescent="0.35">
      <c r="B326" s="504" t="s">
        <v>367</v>
      </c>
      <c r="C326" s="173">
        <v>8425</v>
      </c>
      <c r="D326" s="173">
        <v>10588</v>
      </c>
      <c r="E326" s="173">
        <v>19013</v>
      </c>
      <c r="F326" s="120"/>
      <c r="G326" s="120"/>
      <c r="H326" s="120"/>
      <c r="I326" s="120"/>
      <c r="J326" s="120"/>
      <c r="K326" s="120"/>
      <c r="L326" s="120"/>
      <c r="M326" s="120"/>
      <c r="N326" s="120"/>
    </row>
    <row r="327" spans="1:14" ht="17.25" thickBot="1" x14ac:dyDescent="0.35">
      <c r="B327" s="504" t="s">
        <v>368</v>
      </c>
      <c r="C327" s="173">
        <v>8041</v>
      </c>
      <c r="D327" s="173">
        <v>9961</v>
      </c>
      <c r="E327" s="173">
        <v>18002</v>
      </c>
      <c r="F327" s="120"/>
      <c r="G327" s="120"/>
      <c r="H327" s="120"/>
      <c r="I327" s="120"/>
      <c r="J327" s="120"/>
      <c r="K327" s="120"/>
      <c r="L327" s="120"/>
      <c r="M327" s="120"/>
      <c r="N327" s="120"/>
    </row>
    <row r="328" spans="1:14" ht="17.25" thickBot="1" x14ac:dyDescent="0.35">
      <c r="B328" s="504" t="s">
        <v>369</v>
      </c>
      <c r="C328" s="173">
        <v>7221</v>
      </c>
      <c r="D328" s="173">
        <v>8839</v>
      </c>
      <c r="E328" s="173">
        <v>16060</v>
      </c>
      <c r="F328" s="120"/>
      <c r="G328" s="120"/>
      <c r="H328" s="120"/>
      <c r="I328" s="120"/>
      <c r="J328" s="120"/>
      <c r="K328" s="120"/>
      <c r="L328" s="120"/>
      <c r="M328" s="120"/>
      <c r="N328" s="120"/>
    </row>
    <row r="329" spans="1:14" ht="17.25" thickBot="1" x14ac:dyDescent="0.35">
      <c r="B329" s="504" t="s">
        <v>370</v>
      </c>
      <c r="C329" s="173">
        <v>5722</v>
      </c>
      <c r="D329" s="173">
        <v>7004</v>
      </c>
      <c r="E329" s="173">
        <v>12726</v>
      </c>
      <c r="F329" s="120"/>
      <c r="G329" s="120"/>
      <c r="H329" s="120"/>
      <c r="I329" s="120"/>
      <c r="J329" s="120"/>
      <c r="K329" s="120"/>
      <c r="L329" s="120"/>
      <c r="M329" s="120"/>
      <c r="N329" s="120"/>
    </row>
    <row r="330" spans="1:14" ht="17.25" thickBot="1" x14ac:dyDescent="0.35">
      <c r="B330" s="504" t="s">
        <v>371</v>
      </c>
      <c r="C330" s="173">
        <v>5706</v>
      </c>
      <c r="D330" s="173">
        <v>6825</v>
      </c>
      <c r="E330" s="173">
        <v>12531</v>
      </c>
      <c r="F330" s="120"/>
      <c r="G330" s="120"/>
      <c r="H330" s="120"/>
      <c r="I330" s="120"/>
      <c r="J330" s="120"/>
      <c r="K330" s="120"/>
      <c r="L330" s="120"/>
      <c r="M330" s="120"/>
      <c r="N330" s="120"/>
    </row>
    <row r="331" spans="1:14" ht="17.25" thickBot="1" x14ac:dyDescent="0.35">
      <c r="B331" s="504" t="s">
        <v>372</v>
      </c>
      <c r="C331" s="173">
        <v>4946</v>
      </c>
      <c r="D331" s="173">
        <v>4490</v>
      </c>
      <c r="E331" s="173">
        <v>9436</v>
      </c>
      <c r="F331" s="120"/>
      <c r="G331" s="120"/>
      <c r="H331" s="120"/>
      <c r="I331" s="120"/>
      <c r="J331" s="120"/>
      <c r="K331" s="120"/>
      <c r="L331" s="120"/>
      <c r="M331" s="120"/>
      <c r="N331" s="120"/>
    </row>
    <row r="332" spans="1:14" ht="17.25" thickBot="1" x14ac:dyDescent="0.35">
      <c r="B332" s="504" t="s">
        <v>373</v>
      </c>
      <c r="C332" s="71">
        <v>58</v>
      </c>
      <c r="D332" s="71">
        <v>47</v>
      </c>
      <c r="E332" s="71">
        <v>105</v>
      </c>
      <c r="F332" s="120"/>
      <c r="G332" s="120"/>
      <c r="H332" s="120"/>
      <c r="I332" s="120"/>
      <c r="J332" s="120"/>
      <c r="K332" s="120"/>
      <c r="L332" s="120"/>
      <c r="M332" s="120"/>
      <c r="N332" s="120"/>
    </row>
    <row r="333" spans="1:14" ht="17.25" thickBot="1" x14ac:dyDescent="0.35">
      <c r="B333" s="508" t="s">
        <v>13</v>
      </c>
      <c r="C333" s="174">
        <v>61060</v>
      </c>
      <c r="D333" s="174">
        <v>67914</v>
      </c>
      <c r="E333" s="174">
        <v>128974</v>
      </c>
      <c r="F333" s="120"/>
      <c r="G333" s="120"/>
      <c r="H333" s="120"/>
      <c r="I333" s="120"/>
      <c r="L333" s="120"/>
      <c r="M333" s="120"/>
      <c r="N333" s="120"/>
    </row>
    <row r="334" spans="1:14" x14ac:dyDescent="0.3">
      <c r="B334" s="44" t="s">
        <v>348</v>
      </c>
      <c r="C334" s="31"/>
      <c r="D334" s="31"/>
      <c r="E334" s="31"/>
    </row>
    <row r="336" spans="1:14" x14ac:dyDescent="0.3">
      <c r="A336" s="707"/>
      <c r="B336" s="9" t="s">
        <v>1719</v>
      </c>
    </row>
    <row r="339" spans="2:11" x14ac:dyDescent="0.3">
      <c r="G339" s="46" t="s">
        <v>379</v>
      </c>
      <c r="H339" s="46" t="s">
        <v>718</v>
      </c>
      <c r="I339" s="46" t="s">
        <v>719</v>
      </c>
    </row>
    <row r="340" spans="2:11" x14ac:dyDescent="0.3">
      <c r="G340" s="10" t="s">
        <v>374</v>
      </c>
      <c r="H340" s="480">
        <v>21625</v>
      </c>
      <c r="I340" s="481">
        <v>1.2454085458350658E-2</v>
      </c>
      <c r="K340" s="8"/>
    </row>
    <row r="341" spans="2:11" x14ac:dyDescent="0.3">
      <c r="G341" s="10" t="s">
        <v>375</v>
      </c>
      <c r="H341" s="480">
        <v>307640</v>
      </c>
      <c r="I341" s="481">
        <v>0.17717340348702876</v>
      </c>
      <c r="K341" s="8"/>
    </row>
    <row r="342" spans="2:11" x14ac:dyDescent="0.3">
      <c r="G342" s="10" t="s">
        <v>376</v>
      </c>
      <c r="H342" s="480">
        <v>518551</v>
      </c>
      <c r="I342" s="481">
        <v>0.29863946675205516</v>
      </c>
      <c r="K342" s="8"/>
    </row>
    <row r="343" spans="2:11" x14ac:dyDescent="0.3">
      <c r="G343" s="10" t="s">
        <v>377</v>
      </c>
      <c r="H343" s="480">
        <v>550024</v>
      </c>
      <c r="I343" s="481">
        <v>0.31676512833035203</v>
      </c>
      <c r="K343" s="8"/>
    </row>
    <row r="344" spans="2:11" x14ac:dyDescent="0.3">
      <c r="G344" s="10" t="s">
        <v>378</v>
      </c>
      <c r="H344" s="480">
        <v>338538</v>
      </c>
      <c r="I344" s="481">
        <v>0.19496791597221341</v>
      </c>
      <c r="K344" s="8"/>
    </row>
    <row r="345" spans="2:11" x14ac:dyDescent="0.3">
      <c r="G345" s="10" t="s">
        <v>13</v>
      </c>
      <c r="H345" s="480">
        <v>1736378</v>
      </c>
      <c r="I345" s="482">
        <v>1</v>
      </c>
    </row>
    <row r="348" spans="2:11" x14ac:dyDescent="0.3">
      <c r="I348" s="422"/>
    </row>
    <row r="349" spans="2:11" x14ac:dyDescent="0.3">
      <c r="I349" s="422"/>
    </row>
    <row r="350" spans="2:11" x14ac:dyDescent="0.3">
      <c r="I350" s="422"/>
    </row>
    <row r="351" spans="2:11" x14ac:dyDescent="0.3">
      <c r="B351" s="165" t="s">
        <v>380</v>
      </c>
      <c r="I351" s="422"/>
    </row>
    <row r="352" spans="2:11" x14ac:dyDescent="0.3">
      <c r="B352" s="165"/>
      <c r="I352" s="422"/>
    </row>
    <row r="353" spans="1:9" ht="17.25" thickBot="1" x14ac:dyDescent="0.35">
      <c r="A353" s="707"/>
      <c r="B353" s="35" t="s">
        <v>1754</v>
      </c>
      <c r="I353" s="423"/>
    </row>
    <row r="354" spans="1:9" ht="17.25" thickBot="1" x14ac:dyDescent="0.35">
      <c r="A354" s="797"/>
      <c r="B354" s="69" t="s">
        <v>1125</v>
      </c>
      <c r="C354" s="207" t="s">
        <v>1126</v>
      </c>
      <c r="D354" s="519" t="s">
        <v>1755</v>
      </c>
    </row>
    <row r="355" spans="1:9" ht="17.25" thickBot="1" x14ac:dyDescent="0.35">
      <c r="B355" s="123" t="s">
        <v>1464</v>
      </c>
      <c r="C355" s="520" t="s">
        <v>1465</v>
      </c>
      <c r="D355" s="461">
        <v>-8.2613854904046824E-2</v>
      </c>
      <c r="E355" s="31"/>
      <c r="F355" s="31"/>
      <c r="H355" s="339"/>
    </row>
    <row r="356" spans="1:9" ht="17.25" thickBot="1" x14ac:dyDescent="0.35">
      <c r="B356" s="123" t="s">
        <v>43</v>
      </c>
      <c r="C356" s="520" t="s">
        <v>1127</v>
      </c>
      <c r="D356" s="461">
        <v>-7.1552195299690258E-2</v>
      </c>
      <c r="E356" s="31"/>
      <c r="F356" s="31"/>
      <c r="H356" s="339"/>
    </row>
    <row r="357" spans="1:9" ht="17.25" thickBot="1" x14ac:dyDescent="0.35">
      <c r="B357" s="123" t="s">
        <v>1128</v>
      </c>
      <c r="C357" s="520" t="s">
        <v>1466</v>
      </c>
      <c r="D357" s="461">
        <v>-9.7736671261505537E-2</v>
      </c>
      <c r="E357" s="31"/>
      <c r="F357" s="31"/>
      <c r="H357" s="339"/>
    </row>
    <row r="358" spans="1:9" ht="17.25" thickBot="1" x14ac:dyDescent="0.35">
      <c r="B358" s="123" t="s">
        <v>1467</v>
      </c>
      <c r="C358" s="520" t="s">
        <v>1468</v>
      </c>
      <c r="D358" s="461">
        <v>-3.9649114642715921E-2</v>
      </c>
      <c r="E358" s="31"/>
      <c r="F358" s="31"/>
      <c r="H358" s="339"/>
    </row>
    <row r="359" spans="1:9" ht="17.25" thickBot="1" x14ac:dyDescent="0.35">
      <c r="B359" s="123" t="s">
        <v>1129</v>
      </c>
      <c r="C359" s="520" t="s">
        <v>1130</v>
      </c>
      <c r="D359" s="461">
        <v>-8.432261465471802E-2</v>
      </c>
      <c r="E359" s="31"/>
      <c r="F359" s="31"/>
      <c r="H359" s="339"/>
    </row>
    <row r="360" spans="1:9" ht="17.25" thickBot="1" x14ac:dyDescent="0.35">
      <c r="B360" s="123" t="s">
        <v>1464</v>
      </c>
      <c r="C360" s="520" t="s">
        <v>1469</v>
      </c>
      <c r="D360" s="461">
        <v>-0.2776962582538518</v>
      </c>
      <c r="E360" s="31"/>
      <c r="F360" s="31"/>
      <c r="H360" s="339"/>
    </row>
    <row r="361" spans="1:9" ht="17.25" thickBot="1" x14ac:dyDescent="0.35">
      <c r="B361" s="123" t="s">
        <v>1464</v>
      </c>
      <c r="C361" s="520" t="s">
        <v>1470</v>
      </c>
      <c r="D361" s="461">
        <v>-0.14324511221474823</v>
      </c>
      <c r="E361" s="31"/>
      <c r="F361" s="31"/>
      <c r="H361" s="339"/>
    </row>
    <row r="362" spans="1:9" ht="17.25" thickBot="1" x14ac:dyDescent="0.35">
      <c r="B362" s="123" t="s">
        <v>43</v>
      </c>
      <c r="C362" s="520" t="s">
        <v>1131</v>
      </c>
      <c r="D362" s="461">
        <v>-0.13164527809409277</v>
      </c>
      <c r="E362" s="31"/>
      <c r="F362" s="31"/>
      <c r="H362" s="339"/>
    </row>
    <row r="363" spans="1:9" ht="17.25" thickBot="1" x14ac:dyDescent="0.35">
      <c r="B363" s="123" t="s">
        <v>1128</v>
      </c>
      <c r="C363" s="520" t="s">
        <v>1135</v>
      </c>
      <c r="D363" s="461">
        <v>-0.15148902539785181</v>
      </c>
      <c r="E363" s="31"/>
      <c r="F363" s="31"/>
      <c r="H363" s="339"/>
    </row>
    <row r="364" spans="1:9" ht="17.25" thickBot="1" x14ac:dyDescent="0.35">
      <c r="B364" s="123" t="s">
        <v>1128</v>
      </c>
      <c r="C364" s="520" t="s">
        <v>1132</v>
      </c>
      <c r="D364" s="461">
        <v>-0.15499903617554467</v>
      </c>
      <c r="E364" s="31"/>
      <c r="F364" s="31"/>
      <c r="H364" s="339"/>
    </row>
    <row r="365" spans="1:9" ht="17.25" thickBot="1" x14ac:dyDescent="0.35">
      <c r="B365" s="123" t="s">
        <v>1128</v>
      </c>
      <c r="C365" s="520" t="s">
        <v>1471</v>
      </c>
      <c r="D365" s="461">
        <v>-0.171470342522974</v>
      </c>
      <c r="E365" s="31"/>
      <c r="F365" s="31"/>
      <c r="H365" s="339"/>
    </row>
    <row r="366" spans="1:9" ht="17.25" thickBot="1" x14ac:dyDescent="0.35">
      <c r="B366" s="123" t="s">
        <v>1128</v>
      </c>
      <c r="C366" s="520" t="s">
        <v>1472</v>
      </c>
      <c r="D366" s="461">
        <v>-0.13700111305453977</v>
      </c>
      <c r="E366" s="31"/>
      <c r="F366" s="31"/>
      <c r="H366" s="339"/>
    </row>
    <row r="367" spans="1:9" ht="17.25" thickBot="1" x14ac:dyDescent="0.35">
      <c r="B367" s="123" t="s">
        <v>1467</v>
      </c>
      <c r="C367" s="520" t="s">
        <v>1473</v>
      </c>
      <c r="D367" s="461">
        <v>-0.10856426244927098</v>
      </c>
      <c r="E367" s="31"/>
      <c r="F367" s="31"/>
      <c r="H367" s="339"/>
    </row>
    <row r="368" spans="1:9" ht="17.25" thickBot="1" x14ac:dyDescent="0.35">
      <c r="B368" s="123" t="s">
        <v>1467</v>
      </c>
      <c r="C368" s="520" t="s">
        <v>1474</v>
      </c>
      <c r="D368" s="461">
        <v>-0.13993593980375207</v>
      </c>
      <c r="E368" s="31"/>
      <c r="F368" s="31"/>
      <c r="H368" s="339"/>
    </row>
    <row r="369" spans="1:8" ht="17.25" thickBot="1" x14ac:dyDescent="0.35">
      <c r="B369" s="123" t="s">
        <v>1129</v>
      </c>
      <c r="C369" s="520" t="s">
        <v>1756</v>
      </c>
      <c r="D369" s="461">
        <v>-0.14145688717905824</v>
      </c>
      <c r="E369" s="31"/>
      <c r="F369" s="31"/>
      <c r="H369" s="339"/>
    </row>
    <row r="370" spans="1:8" ht="17.25" thickBot="1" x14ac:dyDescent="0.35">
      <c r="B370" s="123" t="s">
        <v>1129</v>
      </c>
      <c r="C370" s="520" t="s">
        <v>1133</v>
      </c>
      <c r="D370" s="461">
        <v>-0.13369217340704098</v>
      </c>
      <c r="E370" s="31"/>
      <c r="F370" s="31"/>
      <c r="H370" s="339"/>
    </row>
    <row r="371" spans="1:8" ht="17.25" thickBot="1" x14ac:dyDescent="0.35">
      <c r="B371" s="123" t="s">
        <v>1129</v>
      </c>
      <c r="C371" s="520" t="s">
        <v>1134</v>
      </c>
      <c r="D371" s="461">
        <v>-0.13883374165751461</v>
      </c>
      <c r="E371" s="31"/>
      <c r="F371" s="31"/>
      <c r="H371" s="339"/>
    </row>
    <row r="372" spans="1:8" x14ac:dyDescent="0.3">
      <c r="B372" s="299" t="s">
        <v>1136</v>
      </c>
      <c r="C372" s="31"/>
      <c r="D372" s="31"/>
      <c r="E372" s="31"/>
      <c r="F372" s="31"/>
    </row>
    <row r="373" spans="1:8" x14ac:dyDescent="0.3">
      <c r="B373" s="165"/>
    </row>
    <row r="374" spans="1:8" ht="17.25" thickBot="1" x14ac:dyDescent="0.35">
      <c r="A374" s="707"/>
      <c r="B374" s="35" t="s">
        <v>1757</v>
      </c>
    </row>
    <row r="375" spans="1:8" ht="17.25" thickBot="1" x14ac:dyDescent="0.35">
      <c r="A375" s="797"/>
      <c r="B375" s="53" t="s">
        <v>1125</v>
      </c>
      <c r="C375" s="218" t="s">
        <v>1126</v>
      </c>
      <c r="D375" s="67" t="s">
        <v>1755</v>
      </c>
    </row>
    <row r="376" spans="1:8" ht="17.25" thickBot="1" x14ac:dyDescent="0.35">
      <c r="B376" s="123" t="s">
        <v>1475</v>
      </c>
      <c r="C376" s="520" t="s">
        <v>1476</v>
      </c>
      <c r="D376" s="461">
        <v>-0.11060511674865192</v>
      </c>
      <c r="E376" s="31"/>
      <c r="H376" s="339"/>
    </row>
    <row r="377" spans="1:8" ht="17.25" thickBot="1" x14ac:dyDescent="0.35">
      <c r="B377" s="123" t="s">
        <v>1475</v>
      </c>
      <c r="C377" s="520" t="s">
        <v>1477</v>
      </c>
      <c r="D377" s="461">
        <v>-8.46826424870466E-2</v>
      </c>
      <c r="E377" s="31"/>
      <c r="H377" s="339"/>
    </row>
    <row r="378" spans="1:8" ht="17.25" thickBot="1" x14ac:dyDescent="0.35">
      <c r="B378" s="123" t="s">
        <v>1475</v>
      </c>
      <c r="C378" s="520" t="s">
        <v>1478</v>
      </c>
      <c r="D378" s="461">
        <v>-0.16277836691410397</v>
      </c>
      <c r="E378" s="31"/>
      <c r="H378" s="339"/>
    </row>
    <row r="379" spans="1:8" ht="17.25" thickBot="1" x14ac:dyDescent="0.35">
      <c r="B379" s="123" t="s">
        <v>1475</v>
      </c>
      <c r="C379" s="520" t="s">
        <v>1479</v>
      </c>
      <c r="D379" s="461">
        <v>-0.13147589394620285</v>
      </c>
      <c r="E379" s="31"/>
      <c r="H379" s="339"/>
    </row>
    <row r="380" spans="1:8" ht="17.25" thickBot="1" x14ac:dyDescent="0.35">
      <c r="B380" s="123" t="s">
        <v>1475</v>
      </c>
      <c r="C380" s="520" t="s">
        <v>1480</v>
      </c>
      <c r="D380" s="461">
        <v>-5.3172222536646108E-2</v>
      </c>
      <c r="E380" s="31"/>
      <c r="H380" s="339"/>
    </row>
    <row r="381" spans="1:8" ht="17.25" thickBot="1" x14ac:dyDescent="0.35">
      <c r="B381" s="123" t="s">
        <v>1481</v>
      </c>
      <c r="C381" s="520" t="s">
        <v>1139</v>
      </c>
      <c r="D381" s="461">
        <v>-0.13781378137813771</v>
      </c>
      <c r="E381" s="31"/>
      <c r="H381" s="339"/>
    </row>
    <row r="382" spans="1:8" ht="17.25" thickBot="1" x14ac:dyDescent="0.35">
      <c r="B382" s="123" t="s">
        <v>1481</v>
      </c>
      <c r="C382" s="520" t="s">
        <v>1141</v>
      </c>
      <c r="D382" s="461">
        <v>-0.16871170998202212</v>
      </c>
      <c r="E382" s="31"/>
      <c r="H382" s="339"/>
    </row>
    <row r="383" spans="1:8" ht="17.25" thickBot="1" x14ac:dyDescent="0.35">
      <c r="B383" s="123" t="s">
        <v>1481</v>
      </c>
      <c r="C383" s="520" t="s">
        <v>1140</v>
      </c>
      <c r="D383" s="461">
        <v>-0.16125155878018371</v>
      </c>
      <c r="E383" s="31"/>
      <c r="H383" s="339"/>
    </row>
    <row r="384" spans="1:8" ht="17.25" thickBot="1" x14ac:dyDescent="0.35">
      <c r="B384" s="123" t="s">
        <v>1481</v>
      </c>
      <c r="C384" s="520" t="s">
        <v>1142</v>
      </c>
      <c r="D384" s="461">
        <v>-0.16201080219585617</v>
      </c>
      <c r="E384" s="31"/>
      <c r="H384" s="339"/>
    </row>
    <row r="385" spans="1:13" ht="17.25" thickBot="1" x14ac:dyDescent="0.35">
      <c r="B385" s="123" t="s">
        <v>1482</v>
      </c>
      <c r="C385" s="520" t="s">
        <v>1758</v>
      </c>
      <c r="D385" s="461">
        <v>4.8201482195575629E-4</v>
      </c>
      <c r="E385" s="31"/>
      <c r="H385" s="339"/>
    </row>
    <row r="386" spans="1:13" ht="17.25" thickBot="1" x14ac:dyDescent="0.35">
      <c r="B386" s="123" t="s">
        <v>1482</v>
      </c>
      <c r="C386" s="520" t="s">
        <v>1143</v>
      </c>
      <c r="D386" s="461">
        <v>-0.11093299134337931</v>
      </c>
      <c r="E386" s="31"/>
      <c r="H386" s="339"/>
    </row>
    <row r="387" spans="1:13" ht="17.25" thickBot="1" x14ac:dyDescent="0.35">
      <c r="B387" s="123" t="s">
        <v>1482</v>
      </c>
      <c r="C387" s="520" t="s">
        <v>1144</v>
      </c>
      <c r="D387" s="461">
        <v>-0.10990151434925344</v>
      </c>
      <c r="E387" s="31"/>
      <c r="H387" s="339"/>
    </row>
    <row r="388" spans="1:13" ht="17.25" thickBot="1" x14ac:dyDescent="0.35">
      <c r="B388" s="123" t="s">
        <v>1482</v>
      </c>
      <c r="C388" s="520" t="s">
        <v>1483</v>
      </c>
      <c r="D388" s="461">
        <v>-0.18073813430327945</v>
      </c>
      <c r="E388" s="31"/>
      <c r="H388" s="339"/>
    </row>
    <row r="389" spans="1:13" ht="17.25" thickBot="1" x14ac:dyDescent="0.35">
      <c r="B389" s="123" t="s">
        <v>1484</v>
      </c>
      <c r="C389" s="520" t="s">
        <v>1485</v>
      </c>
      <c r="D389" s="461">
        <v>-0.10547414671709721</v>
      </c>
      <c r="E389" s="31"/>
    </row>
    <row r="390" spans="1:13" ht="17.25" thickBot="1" x14ac:dyDescent="0.35">
      <c r="B390" s="123" t="s">
        <v>1484</v>
      </c>
      <c r="C390" s="520" t="s">
        <v>1137</v>
      </c>
      <c r="D390" s="461">
        <v>-0.12163946637773415</v>
      </c>
      <c r="E390" s="31"/>
      <c r="K390" s="178"/>
      <c r="L390" s="178"/>
      <c r="M390" s="178"/>
    </row>
    <row r="391" spans="1:13" ht="17.25" thickBot="1" x14ac:dyDescent="0.35">
      <c r="B391" s="123" t="s">
        <v>1484</v>
      </c>
      <c r="C391" s="520" t="s">
        <v>1138</v>
      </c>
      <c r="D391" s="461">
        <v>-0.16478459199189055</v>
      </c>
      <c r="E391" s="31"/>
      <c r="J391" s="178"/>
      <c r="K391" s="178"/>
      <c r="L391" s="178"/>
      <c r="M391" s="178"/>
    </row>
    <row r="392" spans="1:13" x14ac:dyDescent="0.3">
      <c r="B392" s="43" t="s">
        <v>1759</v>
      </c>
      <c r="C392" s="521"/>
      <c r="D392" s="522"/>
      <c r="E392" s="31"/>
      <c r="J392" s="178"/>
      <c r="K392" s="178"/>
      <c r="L392" s="178"/>
      <c r="M392" s="178"/>
    </row>
    <row r="393" spans="1:13" x14ac:dyDescent="0.3">
      <c r="B393" s="523" t="s">
        <v>1760</v>
      </c>
      <c r="C393" s="346"/>
      <c r="D393" s="414"/>
      <c r="E393" s="31"/>
      <c r="J393" s="178" t="s">
        <v>941</v>
      </c>
      <c r="K393" s="178"/>
      <c r="L393" s="178"/>
      <c r="M393" s="178"/>
    </row>
    <row r="394" spans="1:13" x14ac:dyDescent="0.3">
      <c r="B394" s="523"/>
      <c r="C394" s="346"/>
      <c r="D394" s="414"/>
      <c r="E394" s="31"/>
      <c r="J394" s="178"/>
      <c r="K394" s="178"/>
      <c r="L394" s="178"/>
      <c r="M394" s="178"/>
    </row>
    <row r="395" spans="1:13" x14ac:dyDescent="0.3">
      <c r="A395" s="707"/>
      <c r="B395" s="32" t="s">
        <v>1721</v>
      </c>
      <c r="C395" s="31"/>
      <c r="D395" s="31"/>
      <c r="E395" s="31"/>
      <c r="G395" s="10" t="s">
        <v>1720</v>
      </c>
      <c r="H395" s="111" t="s">
        <v>379</v>
      </c>
      <c r="J395" s="367" t="s">
        <v>791</v>
      </c>
      <c r="K395" s="368" t="s">
        <v>792</v>
      </c>
      <c r="L395" s="368" t="s">
        <v>793</v>
      </c>
      <c r="M395" s="368" t="s">
        <v>794</v>
      </c>
    </row>
    <row r="396" spans="1:13" x14ac:dyDescent="0.3">
      <c r="B396" s="300"/>
      <c r="C396" s="31"/>
      <c r="D396" s="31"/>
      <c r="E396" s="31"/>
      <c r="G396" s="480">
        <v>65</v>
      </c>
      <c r="H396" s="483">
        <v>16</v>
      </c>
      <c r="J396" s="367">
        <v>101</v>
      </c>
      <c r="K396" s="368" t="s">
        <v>795</v>
      </c>
      <c r="L396" s="368" t="s">
        <v>720</v>
      </c>
      <c r="M396" s="368" t="s">
        <v>796</v>
      </c>
    </row>
    <row r="397" spans="1:13" x14ac:dyDescent="0.3">
      <c r="G397" s="480">
        <v>376</v>
      </c>
      <c r="H397" s="483">
        <v>17</v>
      </c>
      <c r="J397" s="367">
        <v>102</v>
      </c>
      <c r="K397" s="368" t="s">
        <v>797</v>
      </c>
      <c r="L397" s="368" t="s">
        <v>116</v>
      </c>
      <c r="M397" s="368" t="s">
        <v>798</v>
      </c>
    </row>
    <row r="398" spans="1:13" x14ac:dyDescent="0.3">
      <c r="G398" s="480">
        <v>2769</v>
      </c>
      <c r="H398" s="483">
        <v>18</v>
      </c>
      <c r="J398" s="367">
        <v>103</v>
      </c>
      <c r="K398" s="368" t="s">
        <v>799</v>
      </c>
      <c r="L398" s="368" t="s">
        <v>721</v>
      </c>
      <c r="M398" s="368" t="s">
        <v>800</v>
      </c>
    </row>
    <row r="399" spans="1:13" x14ac:dyDescent="0.3">
      <c r="G399" s="480">
        <v>6802</v>
      </c>
      <c r="H399" s="483">
        <v>19</v>
      </c>
      <c r="J399" s="367">
        <v>104</v>
      </c>
      <c r="K399" s="368" t="s">
        <v>801</v>
      </c>
      <c r="L399" s="368" t="s">
        <v>722</v>
      </c>
      <c r="M399" s="368" t="s">
        <v>802</v>
      </c>
    </row>
    <row r="400" spans="1:13" x14ac:dyDescent="0.3">
      <c r="G400" s="480">
        <v>11613</v>
      </c>
      <c r="H400" s="483">
        <v>20</v>
      </c>
      <c r="J400" s="367">
        <v>105</v>
      </c>
      <c r="K400" s="368" t="s">
        <v>803</v>
      </c>
      <c r="L400" s="368" t="s">
        <v>115</v>
      </c>
      <c r="M400" s="368" t="s">
        <v>804</v>
      </c>
    </row>
    <row r="401" spans="1:13" x14ac:dyDescent="0.3">
      <c r="G401" s="480">
        <v>16310</v>
      </c>
      <c r="H401" s="483">
        <v>21</v>
      </c>
      <c r="J401" s="367">
        <v>106</v>
      </c>
      <c r="K401" s="368" t="s">
        <v>805</v>
      </c>
      <c r="L401" s="368" t="s">
        <v>723</v>
      </c>
      <c r="M401" s="368" t="s">
        <v>806</v>
      </c>
    </row>
    <row r="402" spans="1:13" x14ac:dyDescent="0.3">
      <c r="G402" s="480">
        <v>21184</v>
      </c>
      <c r="H402" s="483">
        <v>22</v>
      </c>
      <c r="J402" s="367">
        <v>107</v>
      </c>
      <c r="K402" s="368" t="s">
        <v>807</v>
      </c>
      <c r="L402" s="368" t="s">
        <v>724</v>
      </c>
      <c r="M402" s="368" t="s">
        <v>808</v>
      </c>
    </row>
    <row r="403" spans="1:13" x14ac:dyDescent="0.3">
      <c r="G403" s="480">
        <v>24483</v>
      </c>
      <c r="H403" s="483">
        <v>23</v>
      </c>
      <c r="J403" s="367">
        <v>108</v>
      </c>
      <c r="K403" s="368" t="s">
        <v>809</v>
      </c>
      <c r="L403" s="368" t="s">
        <v>114</v>
      </c>
      <c r="M403" s="368" t="s">
        <v>810</v>
      </c>
    </row>
    <row r="404" spans="1:13" x14ac:dyDescent="0.3">
      <c r="G404" s="480">
        <v>27030</v>
      </c>
      <c r="H404" s="483">
        <v>24</v>
      </c>
      <c r="J404" s="367">
        <v>201</v>
      </c>
      <c r="K404" s="368" t="s">
        <v>811</v>
      </c>
      <c r="L404" s="368" t="s">
        <v>725</v>
      </c>
      <c r="M404" s="368" t="s">
        <v>812</v>
      </c>
    </row>
    <row r="405" spans="1:13" x14ac:dyDescent="0.3">
      <c r="G405" s="480">
        <v>30118</v>
      </c>
      <c r="H405" s="483">
        <v>25</v>
      </c>
      <c r="J405" s="367">
        <v>202</v>
      </c>
      <c r="K405" s="368" t="s">
        <v>813</v>
      </c>
      <c r="L405" s="368" t="s">
        <v>726</v>
      </c>
      <c r="M405" s="368" t="s">
        <v>814</v>
      </c>
    </row>
    <row r="406" spans="1:13" x14ac:dyDescent="0.3">
      <c r="G406" s="480">
        <v>32132</v>
      </c>
      <c r="H406" s="483">
        <v>26</v>
      </c>
      <c r="J406" s="367">
        <v>203</v>
      </c>
      <c r="K406" s="368" t="s">
        <v>815</v>
      </c>
      <c r="L406" s="368" t="s">
        <v>727</v>
      </c>
      <c r="M406" s="368" t="s">
        <v>816</v>
      </c>
    </row>
    <row r="407" spans="1:13" x14ac:dyDescent="0.3">
      <c r="G407" s="480">
        <v>33474</v>
      </c>
      <c r="H407" s="483">
        <v>27</v>
      </c>
      <c r="J407" s="367">
        <v>204</v>
      </c>
      <c r="K407" s="368" t="s">
        <v>817</v>
      </c>
      <c r="L407" s="368" t="s">
        <v>728</v>
      </c>
      <c r="M407" s="368" t="s">
        <v>818</v>
      </c>
    </row>
    <row r="408" spans="1:13" x14ac:dyDescent="0.3">
      <c r="G408" s="480">
        <v>37247</v>
      </c>
      <c r="H408" s="483">
        <v>28</v>
      </c>
      <c r="J408" s="367">
        <v>205</v>
      </c>
      <c r="K408" s="368" t="s">
        <v>819</v>
      </c>
      <c r="L408" s="368" t="s">
        <v>729</v>
      </c>
      <c r="M408" s="368" t="s">
        <v>274</v>
      </c>
    </row>
    <row r="409" spans="1:13" x14ac:dyDescent="0.3">
      <c r="G409" s="480">
        <v>42255</v>
      </c>
      <c r="H409" s="483">
        <v>29</v>
      </c>
      <c r="J409" s="367">
        <v>206</v>
      </c>
      <c r="K409" s="368" t="s">
        <v>820</v>
      </c>
      <c r="L409" s="368" t="s">
        <v>730</v>
      </c>
      <c r="M409" s="368" t="s">
        <v>271</v>
      </c>
    </row>
    <row r="410" spans="1:13" x14ac:dyDescent="0.3">
      <c r="G410" s="480">
        <v>43407</v>
      </c>
      <c r="H410" s="483">
        <v>30</v>
      </c>
      <c r="J410" s="367">
        <v>207</v>
      </c>
      <c r="K410" s="368" t="s">
        <v>821</v>
      </c>
      <c r="L410" s="368" t="s">
        <v>731</v>
      </c>
      <c r="M410" s="368" t="s">
        <v>134</v>
      </c>
    </row>
    <row r="411" spans="1:13" x14ac:dyDescent="0.3">
      <c r="B411" s="165" t="s">
        <v>380</v>
      </c>
      <c r="G411" s="480">
        <v>45106</v>
      </c>
      <c r="H411" s="483">
        <v>31</v>
      </c>
      <c r="J411" s="367">
        <v>301</v>
      </c>
      <c r="K411" s="368" t="s">
        <v>822</v>
      </c>
      <c r="L411" s="368" t="s">
        <v>732</v>
      </c>
      <c r="M411" s="368" t="s">
        <v>823</v>
      </c>
    </row>
    <row r="412" spans="1:13" x14ac:dyDescent="0.3">
      <c r="G412" s="480">
        <v>46339</v>
      </c>
      <c r="H412" s="483">
        <v>32</v>
      </c>
      <c r="J412" s="367">
        <v>302</v>
      </c>
      <c r="K412" s="368" t="s">
        <v>824</v>
      </c>
      <c r="L412" s="368" t="s">
        <v>825</v>
      </c>
      <c r="M412" s="368" t="s">
        <v>826</v>
      </c>
    </row>
    <row r="413" spans="1:13" x14ac:dyDescent="0.3">
      <c r="G413" s="480">
        <v>47238</v>
      </c>
      <c r="H413" s="483">
        <v>33</v>
      </c>
      <c r="J413" s="367">
        <v>303</v>
      </c>
      <c r="K413" s="368" t="s">
        <v>827</v>
      </c>
      <c r="L413" s="368" t="s">
        <v>733</v>
      </c>
      <c r="M413" s="368" t="s">
        <v>828</v>
      </c>
    </row>
    <row r="414" spans="1:13" x14ac:dyDescent="0.3">
      <c r="A414" s="778"/>
      <c r="B414" s="35" t="s">
        <v>1723</v>
      </c>
      <c r="G414" s="480">
        <v>53004</v>
      </c>
      <c r="H414" s="483">
        <v>34</v>
      </c>
      <c r="J414" s="367">
        <v>304</v>
      </c>
      <c r="K414" s="368" t="s">
        <v>829</v>
      </c>
      <c r="L414" s="368" t="s">
        <v>734</v>
      </c>
      <c r="M414" s="368" t="s">
        <v>830</v>
      </c>
    </row>
    <row r="415" spans="1:13" x14ac:dyDescent="0.3">
      <c r="G415" s="480">
        <v>50944</v>
      </c>
      <c r="H415" s="483">
        <v>35</v>
      </c>
      <c r="J415" s="367">
        <v>305</v>
      </c>
      <c r="K415" s="368" t="s">
        <v>831</v>
      </c>
      <c r="L415" s="368" t="s">
        <v>735</v>
      </c>
      <c r="M415" s="368" t="s">
        <v>832</v>
      </c>
    </row>
    <row r="416" spans="1:13" x14ac:dyDescent="0.3">
      <c r="G416" s="480">
        <v>52639</v>
      </c>
      <c r="H416" s="483">
        <v>36</v>
      </c>
      <c r="J416" s="367">
        <v>306</v>
      </c>
      <c r="K416" s="368" t="s">
        <v>833</v>
      </c>
      <c r="L416" s="368" t="s">
        <v>736</v>
      </c>
      <c r="M416" s="368" t="s">
        <v>834</v>
      </c>
    </row>
    <row r="417" spans="2:13" x14ac:dyDescent="0.3">
      <c r="G417" s="480">
        <v>55159</v>
      </c>
      <c r="H417" s="483">
        <v>37</v>
      </c>
      <c r="J417" s="367">
        <v>307</v>
      </c>
      <c r="K417" s="368" t="s">
        <v>835</v>
      </c>
      <c r="L417" s="368" t="s">
        <v>737</v>
      </c>
      <c r="M417" s="368" t="s">
        <v>836</v>
      </c>
    </row>
    <row r="418" spans="2:13" x14ac:dyDescent="0.3">
      <c r="G418" s="480">
        <v>55468</v>
      </c>
      <c r="H418" s="483">
        <v>38</v>
      </c>
      <c r="J418" s="367">
        <v>308</v>
      </c>
      <c r="K418" s="368" t="s">
        <v>837</v>
      </c>
      <c r="L418" s="368" t="s">
        <v>738</v>
      </c>
      <c r="M418" s="368" t="s">
        <v>838</v>
      </c>
    </row>
    <row r="419" spans="2:13" x14ac:dyDescent="0.3">
      <c r="G419" s="480">
        <v>56113</v>
      </c>
      <c r="H419" s="483">
        <v>39</v>
      </c>
      <c r="J419" s="367">
        <v>309</v>
      </c>
      <c r="K419" s="368" t="s">
        <v>839</v>
      </c>
      <c r="L419" s="368" t="s">
        <v>739</v>
      </c>
      <c r="M419" s="368" t="s">
        <v>135</v>
      </c>
    </row>
    <row r="420" spans="2:13" x14ac:dyDescent="0.3">
      <c r="G420" s="480">
        <v>56541</v>
      </c>
      <c r="H420" s="483">
        <v>40</v>
      </c>
      <c r="J420" s="367">
        <v>401</v>
      </c>
      <c r="K420" s="368" t="s">
        <v>840</v>
      </c>
      <c r="L420" s="368" t="s">
        <v>740</v>
      </c>
      <c r="M420" s="368" t="s">
        <v>841</v>
      </c>
    </row>
    <row r="421" spans="2:13" x14ac:dyDescent="0.3">
      <c r="G421" s="480">
        <v>56378</v>
      </c>
      <c r="H421" s="483">
        <v>41</v>
      </c>
      <c r="J421" s="367">
        <v>402</v>
      </c>
      <c r="K421" s="368" t="s">
        <v>842</v>
      </c>
      <c r="L421" s="368" t="s">
        <v>741</v>
      </c>
      <c r="M421" s="368" t="s">
        <v>261</v>
      </c>
    </row>
    <row r="422" spans="2:13" x14ac:dyDescent="0.3">
      <c r="G422" s="480">
        <v>57113</v>
      </c>
      <c r="H422" s="483">
        <v>42</v>
      </c>
      <c r="J422" s="367">
        <v>403</v>
      </c>
      <c r="K422" s="368" t="s">
        <v>843</v>
      </c>
      <c r="L422" s="368" t="s">
        <v>742</v>
      </c>
      <c r="M422" s="368" t="s">
        <v>136</v>
      </c>
    </row>
    <row r="423" spans="2:13" x14ac:dyDescent="0.3">
      <c r="G423" s="480">
        <v>59695</v>
      </c>
      <c r="H423" s="483">
        <v>43</v>
      </c>
      <c r="J423" s="367">
        <v>404</v>
      </c>
      <c r="K423" s="368" t="s">
        <v>844</v>
      </c>
      <c r="L423" s="368" t="s">
        <v>743</v>
      </c>
      <c r="M423" s="368" t="s">
        <v>845</v>
      </c>
    </row>
    <row r="424" spans="2:13" x14ac:dyDescent="0.3">
      <c r="G424" s="480">
        <v>59004</v>
      </c>
      <c r="H424" s="483">
        <v>44</v>
      </c>
      <c r="J424" s="367">
        <v>405</v>
      </c>
      <c r="K424" s="368" t="s">
        <v>846</v>
      </c>
      <c r="L424" s="368" t="s">
        <v>744</v>
      </c>
      <c r="M424" s="368" t="s">
        <v>847</v>
      </c>
    </row>
    <row r="425" spans="2:13" x14ac:dyDescent="0.3">
      <c r="G425" s="480">
        <v>57942</v>
      </c>
      <c r="H425" s="483">
        <v>45</v>
      </c>
      <c r="J425" s="367">
        <v>406</v>
      </c>
      <c r="K425" s="368" t="s">
        <v>848</v>
      </c>
      <c r="L425" s="368" t="s">
        <v>745</v>
      </c>
      <c r="M425" s="368" t="s">
        <v>849</v>
      </c>
    </row>
    <row r="426" spans="2:13" x14ac:dyDescent="0.3">
      <c r="G426" s="480">
        <v>56801</v>
      </c>
      <c r="H426" s="483">
        <v>46</v>
      </c>
      <c r="J426" s="367">
        <v>407</v>
      </c>
      <c r="K426" s="368" t="s">
        <v>850</v>
      </c>
      <c r="L426" s="368" t="s">
        <v>746</v>
      </c>
      <c r="M426" s="368" t="s">
        <v>851</v>
      </c>
    </row>
    <row r="427" spans="2:13" x14ac:dyDescent="0.3">
      <c r="G427" s="480">
        <v>54848</v>
      </c>
      <c r="H427" s="483">
        <v>47</v>
      </c>
      <c r="J427" s="367">
        <v>501</v>
      </c>
      <c r="K427" s="368" t="s">
        <v>852</v>
      </c>
      <c r="L427" s="368" t="s">
        <v>747</v>
      </c>
      <c r="M427" s="368" t="s">
        <v>853</v>
      </c>
    </row>
    <row r="428" spans="2:13" x14ac:dyDescent="0.3">
      <c r="G428" s="480">
        <v>53686</v>
      </c>
      <c r="H428" s="483">
        <v>48</v>
      </c>
      <c r="J428" s="367">
        <v>502</v>
      </c>
      <c r="K428" s="368" t="s">
        <v>854</v>
      </c>
      <c r="L428" s="368" t="s">
        <v>748</v>
      </c>
      <c r="M428" s="368" t="s">
        <v>855</v>
      </c>
    </row>
    <row r="429" spans="2:13" x14ac:dyDescent="0.3">
      <c r="G429" s="480">
        <v>49527</v>
      </c>
      <c r="H429" s="483">
        <v>49</v>
      </c>
      <c r="J429" s="367">
        <v>503</v>
      </c>
      <c r="K429" s="368" t="s">
        <v>856</v>
      </c>
      <c r="L429" s="368" t="s">
        <v>749</v>
      </c>
      <c r="M429" s="368" t="s">
        <v>251</v>
      </c>
    </row>
    <row r="430" spans="2:13" x14ac:dyDescent="0.3">
      <c r="G430" s="480">
        <v>45030</v>
      </c>
      <c r="H430" s="483">
        <v>50</v>
      </c>
      <c r="J430" s="367">
        <v>504</v>
      </c>
      <c r="K430" s="368" t="s">
        <v>857</v>
      </c>
      <c r="L430" s="368" t="s">
        <v>750</v>
      </c>
      <c r="M430" s="368" t="s">
        <v>858</v>
      </c>
    </row>
    <row r="431" spans="2:13" x14ac:dyDescent="0.3">
      <c r="B431" s="165" t="s">
        <v>1072</v>
      </c>
      <c r="G431" s="480">
        <v>41641</v>
      </c>
      <c r="H431" s="483">
        <v>51</v>
      </c>
      <c r="J431" s="367">
        <v>505</v>
      </c>
      <c r="K431" s="368" t="s">
        <v>859</v>
      </c>
      <c r="L431" s="368" t="s">
        <v>751</v>
      </c>
      <c r="M431" s="368" t="s">
        <v>860</v>
      </c>
    </row>
    <row r="432" spans="2:13" x14ac:dyDescent="0.3">
      <c r="B432" s="165" t="s">
        <v>87</v>
      </c>
      <c r="G432" s="480">
        <v>38211</v>
      </c>
      <c r="H432" s="483">
        <v>52</v>
      </c>
      <c r="J432" s="367">
        <v>506</v>
      </c>
      <c r="K432" s="368" t="s">
        <v>861</v>
      </c>
      <c r="L432" s="368" t="s">
        <v>752</v>
      </c>
      <c r="M432" s="368" t="s">
        <v>265</v>
      </c>
    </row>
    <row r="433" spans="1:18" x14ac:dyDescent="0.3">
      <c r="G433" s="480">
        <v>35526</v>
      </c>
      <c r="H433" s="483">
        <v>53</v>
      </c>
      <c r="J433" s="367">
        <v>507</v>
      </c>
      <c r="K433" s="368" t="s">
        <v>862</v>
      </c>
      <c r="L433" s="368" t="s">
        <v>753</v>
      </c>
      <c r="M433" s="368" t="s">
        <v>863</v>
      </c>
    </row>
    <row r="434" spans="1:18" x14ac:dyDescent="0.3">
      <c r="G434" s="480">
        <v>32100</v>
      </c>
      <c r="H434" s="483">
        <v>54</v>
      </c>
      <c r="J434" s="367">
        <v>508</v>
      </c>
      <c r="K434" s="368" t="s">
        <v>864</v>
      </c>
      <c r="L434" s="368" t="s">
        <v>754</v>
      </c>
      <c r="M434" s="368" t="s">
        <v>865</v>
      </c>
    </row>
    <row r="435" spans="1:18" x14ac:dyDescent="0.3">
      <c r="G435" s="480">
        <v>30422</v>
      </c>
      <c r="H435" s="483">
        <v>55</v>
      </c>
      <c r="J435" s="367">
        <v>509</v>
      </c>
      <c r="K435" s="368" t="s">
        <v>866</v>
      </c>
      <c r="L435" s="368" t="s">
        <v>755</v>
      </c>
      <c r="M435" s="368" t="s">
        <v>867</v>
      </c>
    </row>
    <row r="436" spans="1:18" x14ac:dyDescent="0.3">
      <c r="G436" s="480">
        <v>29578</v>
      </c>
      <c r="H436" s="483">
        <v>56</v>
      </c>
      <c r="J436" s="367">
        <v>510</v>
      </c>
      <c r="K436" s="368" t="s">
        <v>868</v>
      </c>
      <c r="L436" s="368" t="s">
        <v>756</v>
      </c>
      <c r="M436" s="368" t="s">
        <v>869</v>
      </c>
    </row>
    <row r="437" spans="1:18" x14ac:dyDescent="0.3">
      <c r="G437" s="480">
        <v>27501</v>
      </c>
      <c r="H437" s="483">
        <v>57</v>
      </c>
      <c r="J437" s="367">
        <v>511</v>
      </c>
      <c r="K437" s="368" t="s">
        <v>870</v>
      </c>
      <c r="L437" s="368" t="s">
        <v>757</v>
      </c>
      <c r="M437" s="368" t="s">
        <v>137</v>
      </c>
    </row>
    <row r="438" spans="1:18" x14ac:dyDescent="0.3">
      <c r="A438" s="778"/>
      <c r="B438" s="35" t="s">
        <v>1722</v>
      </c>
      <c r="G438" s="480">
        <v>25939</v>
      </c>
      <c r="H438" s="483">
        <v>58</v>
      </c>
      <c r="J438" s="367">
        <v>601</v>
      </c>
      <c r="K438" s="368" t="s">
        <v>871</v>
      </c>
      <c r="L438" s="368" t="s">
        <v>758</v>
      </c>
      <c r="M438" s="368" t="s">
        <v>138</v>
      </c>
      <c r="P438" s="200"/>
      <c r="Q438" s="200"/>
      <c r="R438" s="200"/>
    </row>
    <row r="439" spans="1:18" x14ac:dyDescent="0.3">
      <c r="G439" s="480">
        <v>22907</v>
      </c>
      <c r="H439" s="483">
        <v>59</v>
      </c>
      <c r="J439" s="367">
        <v>602</v>
      </c>
      <c r="K439" s="368" t="s">
        <v>872</v>
      </c>
      <c r="L439" s="368" t="s">
        <v>759</v>
      </c>
      <c r="M439" s="368" t="s">
        <v>873</v>
      </c>
      <c r="P439" s="201"/>
      <c r="R439" s="202"/>
    </row>
    <row r="440" spans="1:18" x14ac:dyDescent="0.3">
      <c r="G440" s="480">
        <v>18839</v>
      </c>
      <c r="H440" s="483">
        <v>60</v>
      </c>
      <c r="J440" s="367">
        <v>603</v>
      </c>
      <c r="K440" s="368" t="s">
        <v>874</v>
      </c>
      <c r="L440" s="368" t="s">
        <v>760</v>
      </c>
      <c r="M440" s="368" t="s">
        <v>875</v>
      </c>
      <c r="P440" s="201"/>
      <c r="R440" s="202"/>
    </row>
    <row r="441" spans="1:18" x14ac:dyDescent="0.3">
      <c r="G441" s="480">
        <v>15637</v>
      </c>
      <c r="H441" s="483">
        <v>61</v>
      </c>
      <c r="J441" s="367">
        <v>604</v>
      </c>
      <c r="K441" s="368" t="s">
        <v>876</v>
      </c>
      <c r="L441" s="368" t="s">
        <v>112</v>
      </c>
      <c r="M441" s="368" t="s">
        <v>877</v>
      </c>
      <c r="P441" s="201"/>
      <c r="R441" s="202"/>
    </row>
    <row r="442" spans="1:18" x14ac:dyDescent="0.3">
      <c r="G442" s="480">
        <v>9715</v>
      </c>
      <c r="H442" s="483">
        <v>62</v>
      </c>
      <c r="J442" s="367">
        <v>605</v>
      </c>
      <c r="K442" s="368" t="s">
        <v>878</v>
      </c>
      <c r="L442" s="368" t="s">
        <v>761</v>
      </c>
      <c r="M442" s="368" t="s">
        <v>879</v>
      </c>
      <c r="P442" s="201"/>
      <c r="R442" s="202"/>
    </row>
    <row r="443" spans="1:18" x14ac:dyDescent="0.3">
      <c r="G443" s="480">
        <v>4168</v>
      </c>
      <c r="H443" s="483">
        <v>63</v>
      </c>
      <c r="J443" s="367">
        <v>606</v>
      </c>
      <c r="K443" s="368" t="s">
        <v>880</v>
      </c>
      <c r="L443" s="368" t="s">
        <v>762</v>
      </c>
      <c r="M443" s="368" t="s">
        <v>881</v>
      </c>
      <c r="P443" s="201"/>
      <c r="R443" s="202"/>
    </row>
    <row r="444" spans="1:18" x14ac:dyDescent="0.3">
      <c r="G444" s="480">
        <v>2329</v>
      </c>
      <c r="H444" s="483">
        <v>64</v>
      </c>
      <c r="J444" s="367">
        <v>607</v>
      </c>
      <c r="K444" s="368" t="s">
        <v>882</v>
      </c>
      <c r="L444" s="368" t="s">
        <v>113</v>
      </c>
      <c r="M444" s="368" t="s">
        <v>269</v>
      </c>
      <c r="P444" s="201"/>
      <c r="R444" s="202"/>
    </row>
    <row r="445" spans="1:18" x14ac:dyDescent="0.3">
      <c r="G445" s="480">
        <v>1491</v>
      </c>
      <c r="H445" s="483">
        <v>65</v>
      </c>
      <c r="J445" s="367">
        <v>608</v>
      </c>
      <c r="K445" s="368" t="s">
        <v>883</v>
      </c>
      <c r="L445" s="368" t="s">
        <v>763</v>
      </c>
      <c r="M445" s="368" t="s">
        <v>884</v>
      </c>
      <c r="P445" s="201"/>
      <c r="R445" s="202"/>
    </row>
    <row r="446" spans="1:18" x14ac:dyDescent="0.3">
      <c r="G446" s="480">
        <v>955</v>
      </c>
      <c r="H446" s="483">
        <v>66</v>
      </c>
      <c r="J446" s="367">
        <v>609</v>
      </c>
      <c r="K446" s="368" t="s">
        <v>885</v>
      </c>
      <c r="L446" s="368" t="s">
        <v>764</v>
      </c>
      <c r="M446" s="368" t="s">
        <v>886</v>
      </c>
      <c r="P446" s="201"/>
      <c r="R446" s="202"/>
    </row>
    <row r="447" spans="1:18" x14ac:dyDescent="0.3">
      <c r="G447" s="480">
        <v>564</v>
      </c>
      <c r="H447" s="483">
        <v>67</v>
      </c>
      <c r="J447" s="367">
        <v>610</v>
      </c>
      <c r="K447" s="368" t="s">
        <v>887</v>
      </c>
      <c r="L447" s="368" t="s">
        <v>765</v>
      </c>
      <c r="M447" s="368" t="s">
        <v>888</v>
      </c>
      <c r="P447" s="201"/>
      <c r="R447" s="202"/>
    </row>
    <row r="448" spans="1:18" x14ac:dyDescent="0.3">
      <c r="G448" s="480">
        <v>357</v>
      </c>
      <c r="H448" s="483">
        <v>68</v>
      </c>
      <c r="J448" s="367">
        <v>611</v>
      </c>
      <c r="K448" s="368" t="s">
        <v>889</v>
      </c>
      <c r="L448" s="368" t="s">
        <v>766</v>
      </c>
      <c r="M448" s="368" t="s">
        <v>890</v>
      </c>
      <c r="P448" s="201"/>
      <c r="R448" s="202"/>
    </row>
    <row r="449" spans="2:18" x14ac:dyDescent="0.3">
      <c r="G449" s="480">
        <v>203</v>
      </c>
      <c r="H449" s="483">
        <v>69</v>
      </c>
      <c r="J449" s="367">
        <v>612</v>
      </c>
      <c r="K449" s="368" t="s">
        <v>891</v>
      </c>
      <c r="L449" s="368" t="s">
        <v>767</v>
      </c>
      <c r="M449" s="368" t="s">
        <v>892</v>
      </c>
      <c r="P449" s="201"/>
      <c r="R449" s="202"/>
    </row>
    <row r="450" spans="2:18" x14ac:dyDescent="0.3">
      <c r="G450" s="480">
        <v>118</v>
      </c>
      <c r="H450" s="483">
        <v>70</v>
      </c>
      <c r="J450" s="367">
        <v>613</v>
      </c>
      <c r="K450" s="368" t="s">
        <v>893</v>
      </c>
      <c r="L450" s="368" t="s">
        <v>768</v>
      </c>
      <c r="M450" s="368" t="s">
        <v>894</v>
      </c>
      <c r="P450" s="201"/>
      <c r="R450" s="202"/>
    </row>
    <row r="451" spans="2:18" x14ac:dyDescent="0.3">
      <c r="G451" s="480">
        <v>64</v>
      </c>
      <c r="H451" s="483">
        <v>71</v>
      </c>
      <c r="J451" s="367">
        <v>701</v>
      </c>
      <c r="K451" s="368" t="s">
        <v>895</v>
      </c>
      <c r="L451" s="368" t="s">
        <v>769</v>
      </c>
      <c r="M451" s="368" t="s">
        <v>896</v>
      </c>
      <c r="P451" s="201"/>
      <c r="R451" s="202"/>
    </row>
    <row r="452" spans="2:18" x14ac:dyDescent="0.3">
      <c r="G452" s="480">
        <v>61</v>
      </c>
      <c r="H452" s="483">
        <v>72</v>
      </c>
      <c r="J452" s="367">
        <v>702</v>
      </c>
      <c r="K452" s="368" t="s">
        <v>897</v>
      </c>
      <c r="L452" s="368" t="s">
        <v>770</v>
      </c>
      <c r="M452" s="368" t="s">
        <v>898</v>
      </c>
      <c r="P452" s="201"/>
      <c r="R452" s="202"/>
    </row>
    <row r="453" spans="2:18" x14ac:dyDescent="0.3">
      <c r="G453" s="480">
        <v>42</v>
      </c>
      <c r="H453" s="483">
        <v>73</v>
      </c>
      <c r="J453" s="367">
        <v>703</v>
      </c>
      <c r="K453" s="368" t="s">
        <v>899</v>
      </c>
      <c r="L453" s="368" t="s">
        <v>771</v>
      </c>
      <c r="M453" s="368" t="s">
        <v>900</v>
      </c>
      <c r="P453" s="201"/>
      <c r="R453" s="202"/>
    </row>
    <row r="454" spans="2:18" x14ac:dyDescent="0.3">
      <c r="G454" s="480">
        <v>27</v>
      </c>
      <c r="H454" s="483">
        <v>74</v>
      </c>
      <c r="J454" s="367">
        <v>704</v>
      </c>
      <c r="K454" s="368" t="s">
        <v>901</v>
      </c>
      <c r="L454" s="368" t="s">
        <v>772</v>
      </c>
      <c r="M454" s="368" t="s">
        <v>902</v>
      </c>
      <c r="P454" s="201"/>
      <c r="R454" s="202"/>
    </row>
    <row r="455" spans="2:18" x14ac:dyDescent="0.3">
      <c r="B455" s="165" t="s">
        <v>1072</v>
      </c>
      <c r="G455" s="480">
        <v>25</v>
      </c>
      <c r="H455" s="483">
        <v>75</v>
      </c>
      <c r="J455" s="367">
        <v>705</v>
      </c>
      <c r="K455" s="368" t="s">
        <v>903</v>
      </c>
      <c r="L455" s="368" t="s">
        <v>111</v>
      </c>
      <c r="M455" s="368" t="s">
        <v>904</v>
      </c>
      <c r="P455" s="201"/>
      <c r="R455" s="202"/>
    </row>
    <row r="456" spans="2:18" x14ac:dyDescent="0.3">
      <c r="B456" s="165" t="s">
        <v>1073</v>
      </c>
      <c r="G456" s="480">
        <v>28</v>
      </c>
      <c r="H456" s="483">
        <v>76</v>
      </c>
      <c r="J456" s="367">
        <v>706</v>
      </c>
      <c r="K456" s="368" t="s">
        <v>905</v>
      </c>
      <c r="L456" s="368" t="s">
        <v>773</v>
      </c>
      <c r="M456" s="368" t="s">
        <v>906</v>
      </c>
      <c r="P456" s="201"/>
      <c r="R456" s="202"/>
    </row>
    <row r="457" spans="2:18" x14ac:dyDescent="0.3">
      <c r="G457" s="480">
        <v>19</v>
      </c>
      <c r="H457" s="483">
        <v>77</v>
      </c>
      <c r="J457" s="367">
        <v>707</v>
      </c>
      <c r="K457" s="368" t="s">
        <v>907</v>
      </c>
      <c r="L457" s="368" t="s">
        <v>774</v>
      </c>
      <c r="M457" s="368" t="s">
        <v>139</v>
      </c>
      <c r="P457" s="201"/>
      <c r="R457" s="202"/>
    </row>
    <row r="458" spans="2:18" x14ac:dyDescent="0.3">
      <c r="B458" s="3"/>
      <c r="G458" s="480">
        <v>11</v>
      </c>
      <c r="H458" s="483">
        <v>78</v>
      </c>
      <c r="J458" s="367">
        <v>708</v>
      </c>
      <c r="K458" s="368" t="s">
        <v>908</v>
      </c>
      <c r="L458" s="368" t="s">
        <v>775</v>
      </c>
      <c r="M458" s="368" t="s">
        <v>909</v>
      </c>
      <c r="P458" s="201"/>
      <c r="R458" s="202"/>
    </row>
    <row r="459" spans="2:18" x14ac:dyDescent="0.3">
      <c r="B459" s="3"/>
      <c r="G459" s="480">
        <v>16</v>
      </c>
      <c r="H459" s="483">
        <v>79</v>
      </c>
      <c r="J459" s="367">
        <v>709</v>
      </c>
      <c r="K459" s="368" t="s">
        <v>910</v>
      </c>
      <c r="L459" s="368" t="s">
        <v>776</v>
      </c>
      <c r="M459" s="368" t="s">
        <v>911</v>
      </c>
      <c r="P459" s="201"/>
      <c r="R459" s="202"/>
    </row>
    <row r="460" spans="2:18" x14ac:dyDescent="0.3">
      <c r="B460" s="3"/>
      <c r="G460" s="480">
        <v>13</v>
      </c>
      <c r="H460" s="483">
        <v>80</v>
      </c>
      <c r="J460" s="367">
        <v>710</v>
      </c>
      <c r="K460" s="368" t="s">
        <v>912</v>
      </c>
      <c r="L460" s="368" t="s">
        <v>777</v>
      </c>
      <c r="M460" s="368" t="s">
        <v>913</v>
      </c>
      <c r="P460" s="201"/>
      <c r="R460" s="202"/>
    </row>
    <row r="461" spans="2:18" x14ac:dyDescent="0.3">
      <c r="B461" s="3"/>
      <c r="G461" s="480">
        <v>11</v>
      </c>
      <c r="H461" s="483">
        <v>81</v>
      </c>
      <c r="J461" s="367">
        <v>711</v>
      </c>
      <c r="K461" s="368" t="s">
        <v>914</v>
      </c>
      <c r="L461" s="368" t="s">
        <v>778</v>
      </c>
      <c r="M461" s="368" t="s">
        <v>581</v>
      </c>
      <c r="P461" s="201"/>
      <c r="R461" s="202"/>
    </row>
    <row r="462" spans="2:18" x14ac:dyDescent="0.3">
      <c r="B462" s="3"/>
      <c r="G462" s="480">
        <v>7</v>
      </c>
      <c r="H462" s="483">
        <v>82</v>
      </c>
      <c r="J462" s="367">
        <v>712</v>
      </c>
      <c r="K462" s="368" t="s">
        <v>915</v>
      </c>
      <c r="L462" s="368" t="s">
        <v>779</v>
      </c>
      <c r="M462" s="368" t="s">
        <v>272</v>
      </c>
      <c r="P462" s="201"/>
      <c r="R462" s="202"/>
    </row>
    <row r="463" spans="2:18" x14ac:dyDescent="0.3">
      <c r="B463" s="3"/>
      <c r="G463" s="480">
        <v>2</v>
      </c>
      <c r="H463" s="483">
        <v>83</v>
      </c>
      <c r="J463" s="367">
        <v>713</v>
      </c>
      <c r="K463" s="368" t="s">
        <v>916</v>
      </c>
      <c r="L463" s="368" t="s">
        <v>780</v>
      </c>
      <c r="M463" s="368" t="s">
        <v>917</v>
      </c>
      <c r="P463" s="201"/>
      <c r="R463" s="202"/>
    </row>
    <row r="464" spans="2:18" x14ac:dyDescent="0.3">
      <c r="B464" s="3"/>
      <c r="G464" s="480">
        <v>2</v>
      </c>
      <c r="H464" s="483">
        <v>84</v>
      </c>
      <c r="J464" s="367">
        <v>801</v>
      </c>
      <c r="K464" s="368" t="s">
        <v>918</v>
      </c>
      <c r="L464" s="368" t="s">
        <v>781</v>
      </c>
      <c r="M464" s="368" t="s">
        <v>919</v>
      </c>
      <c r="P464" s="201"/>
      <c r="R464" s="202"/>
    </row>
    <row r="465" spans="2:18" x14ac:dyDescent="0.3">
      <c r="B465" s="3"/>
      <c r="G465" s="480">
        <v>2</v>
      </c>
      <c r="H465" s="483">
        <v>85</v>
      </c>
      <c r="J465" s="367">
        <v>802</v>
      </c>
      <c r="K465" s="368" t="s">
        <v>920</v>
      </c>
      <c r="L465" s="368" t="s">
        <v>782</v>
      </c>
      <c r="M465" s="368" t="s">
        <v>921</v>
      </c>
      <c r="P465" s="201"/>
      <c r="R465" s="202"/>
    </row>
    <row r="466" spans="2:18" x14ac:dyDescent="0.3">
      <c r="B466" s="3"/>
      <c r="G466" s="480">
        <v>2</v>
      </c>
      <c r="H466" s="483">
        <v>86</v>
      </c>
      <c r="J466" s="367">
        <v>803</v>
      </c>
      <c r="K466" s="368" t="s">
        <v>922</v>
      </c>
      <c r="L466" s="368" t="s">
        <v>783</v>
      </c>
      <c r="M466" s="368" t="s">
        <v>923</v>
      </c>
      <c r="P466" s="201"/>
      <c r="R466" s="202"/>
    </row>
    <row r="467" spans="2:18" x14ac:dyDescent="0.3">
      <c r="B467" s="3"/>
      <c r="G467" s="480">
        <v>2</v>
      </c>
      <c r="H467" s="483">
        <v>87</v>
      </c>
      <c r="J467" s="367">
        <v>804</v>
      </c>
      <c r="K467" s="368" t="s">
        <v>924</v>
      </c>
      <c r="L467" s="368" t="s">
        <v>784</v>
      </c>
      <c r="M467" s="368" t="s">
        <v>925</v>
      </c>
      <c r="P467" s="201"/>
      <c r="R467" s="202"/>
    </row>
    <row r="468" spans="2:18" x14ac:dyDescent="0.3">
      <c r="B468" s="3"/>
      <c r="G468" s="480">
        <v>2</v>
      </c>
      <c r="H468" s="483">
        <v>88</v>
      </c>
      <c r="J468" s="367">
        <v>805</v>
      </c>
      <c r="K468" s="368" t="s">
        <v>926</v>
      </c>
      <c r="L468" s="368" t="s">
        <v>785</v>
      </c>
      <c r="M468" s="368" t="s">
        <v>927</v>
      </c>
      <c r="P468" s="201"/>
      <c r="R468" s="202"/>
    </row>
    <row r="469" spans="2:18" x14ac:dyDescent="0.3">
      <c r="B469" s="3"/>
      <c r="G469" s="480">
        <v>1</v>
      </c>
      <c r="H469" s="483">
        <v>89</v>
      </c>
      <c r="J469" s="367">
        <v>806</v>
      </c>
      <c r="K469" s="368" t="s">
        <v>928</v>
      </c>
      <c r="L469" s="368" t="s">
        <v>929</v>
      </c>
      <c r="M469" s="368" t="s">
        <v>930</v>
      </c>
      <c r="P469" s="201"/>
      <c r="R469" s="202"/>
    </row>
    <row r="470" spans="2:18" x14ac:dyDescent="0.3">
      <c r="B470" s="3"/>
      <c r="G470" s="73"/>
      <c r="H470" s="73"/>
      <c r="J470" s="367">
        <v>807</v>
      </c>
      <c r="K470" s="368" t="s">
        <v>931</v>
      </c>
      <c r="L470" s="368" t="s">
        <v>786</v>
      </c>
      <c r="M470" s="368" t="s">
        <v>932</v>
      </c>
      <c r="P470" s="201"/>
      <c r="R470" s="202"/>
    </row>
    <row r="471" spans="2:18" x14ac:dyDescent="0.3">
      <c r="B471" s="3"/>
      <c r="G471" s="73"/>
      <c r="H471" s="73"/>
      <c r="J471" s="367">
        <v>808</v>
      </c>
      <c r="K471" s="368" t="s">
        <v>933</v>
      </c>
      <c r="L471" s="368" t="s">
        <v>787</v>
      </c>
      <c r="M471" s="368" t="s">
        <v>934</v>
      </c>
      <c r="P471" s="201"/>
      <c r="R471" s="202"/>
    </row>
    <row r="472" spans="2:18" x14ac:dyDescent="0.3">
      <c r="B472" s="3"/>
      <c r="J472" s="367">
        <v>809</v>
      </c>
      <c r="K472" s="368" t="s">
        <v>935</v>
      </c>
      <c r="L472" s="368" t="s">
        <v>788</v>
      </c>
      <c r="M472" s="368" t="s">
        <v>936</v>
      </c>
      <c r="P472" s="201"/>
      <c r="R472" s="202"/>
    </row>
    <row r="473" spans="2:18" x14ac:dyDescent="0.3">
      <c r="B473" s="3"/>
      <c r="J473" s="367">
        <v>810</v>
      </c>
      <c r="K473" s="368" t="s">
        <v>937</v>
      </c>
      <c r="L473" s="368" t="s">
        <v>789</v>
      </c>
      <c r="M473" s="368" t="s">
        <v>938</v>
      </c>
      <c r="P473" s="201"/>
      <c r="R473" s="202"/>
    </row>
    <row r="474" spans="2:18" x14ac:dyDescent="0.3">
      <c r="B474" s="3"/>
      <c r="J474" s="367">
        <v>811</v>
      </c>
      <c r="K474" s="368" t="s">
        <v>939</v>
      </c>
      <c r="L474" s="368" t="s">
        <v>790</v>
      </c>
      <c r="M474" s="368" t="s">
        <v>940</v>
      </c>
      <c r="P474" s="201"/>
      <c r="R474" s="202"/>
    </row>
    <row r="475" spans="2:18" x14ac:dyDescent="0.3">
      <c r="B475" s="3"/>
      <c r="P475" s="201"/>
      <c r="R475" s="202"/>
    </row>
    <row r="476" spans="2:18" x14ac:dyDescent="0.3">
      <c r="B476" s="3"/>
      <c r="P476" s="201"/>
      <c r="R476" s="202"/>
    </row>
    <row r="477" spans="2:18" x14ac:dyDescent="0.3">
      <c r="B477" s="3"/>
      <c r="P477" s="201"/>
      <c r="R477" s="202"/>
    </row>
    <row r="478" spans="2:18" x14ac:dyDescent="0.3">
      <c r="B478" s="3"/>
      <c r="P478" s="201"/>
      <c r="R478" s="202"/>
    </row>
    <row r="479" spans="2:18" x14ac:dyDescent="0.3">
      <c r="B479" s="3"/>
      <c r="P479" s="201"/>
      <c r="R479" s="202"/>
    </row>
    <row r="480" spans="2:18" x14ac:dyDescent="0.3">
      <c r="B480" s="3"/>
      <c r="P480" s="201"/>
      <c r="R480" s="202"/>
    </row>
    <row r="481" spans="2:18" x14ac:dyDescent="0.3">
      <c r="B481" s="3"/>
      <c r="P481" s="201"/>
      <c r="R481" s="202"/>
    </row>
    <row r="482" spans="2:18" x14ac:dyDescent="0.3">
      <c r="B482" s="3"/>
      <c r="P482" s="201"/>
      <c r="R482" s="202"/>
    </row>
    <row r="483" spans="2:18" x14ac:dyDescent="0.3">
      <c r="B483" s="3"/>
      <c r="P483" s="201"/>
      <c r="R483" s="202"/>
    </row>
    <row r="484" spans="2:18" x14ac:dyDescent="0.3">
      <c r="B484" s="3"/>
      <c r="P484" s="201"/>
      <c r="R484" s="202"/>
    </row>
    <row r="485" spans="2:18" x14ac:dyDescent="0.3">
      <c r="B485" s="3"/>
      <c r="P485" s="201"/>
      <c r="R485" s="202"/>
    </row>
    <row r="486" spans="2:18" x14ac:dyDescent="0.3">
      <c r="B486" s="3"/>
      <c r="P486" s="201"/>
      <c r="R486" s="202"/>
    </row>
    <row r="487" spans="2:18" x14ac:dyDescent="0.3">
      <c r="B487" s="3"/>
      <c r="P487" s="201"/>
      <c r="R487" s="202"/>
    </row>
    <row r="488" spans="2:18" x14ac:dyDescent="0.3">
      <c r="B488" s="3"/>
      <c r="P488" s="201"/>
      <c r="R488" s="202"/>
    </row>
    <row r="489" spans="2:18" x14ac:dyDescent="0.3">
      <c r="B489" s="3"/>
      <c r="P489" s="201"/>
      <c r="R489" s="202"/>
    </row>
    <row r="490" spans="2:18" x14ac:dyDescent="0.3">
      <c r="B490" s="3"/>
      <c r="P490" s="201"/>
      <c r="R490" s="202"/>
    </row>
    <row r="491" spans="2:18" x14ac:dyDescent="0.3">
      <c r="B491" s="3"/>
      <c r="P491" s="201"/>
      <c r="R491" s="202"/>
    </row>
    <row r="492" spans="2:18" x14ac:dyDescent="0.3">
      <c r="B492" s="3"/>
      <c r="P492" s="201"/>
      <c r="R492" s="202"/>
    </row>
    <row r="493" spans="2:18" x14ac:dyDescent="0.3">
      <c r="B493" s="3"/>
      <c r="P493" s="201"/>
      <c r="R493" s="202"/>
    </row>
    <row r="494" spans="2:18" x14ac:dyDescent="0.3">
      <c r="B494" s="3"/>
      <c r="P494" s="201"/>
      <c r="R494" s="202"/>
    </row>
    <row r="495" spans="2:18" x14ac:dyDescent="0.3">
      <c r="B495" s="3"/>
      <c r="P495" s="201"/>
      <c r="R495" s="202"/>
    </row>
    <row r="496" spans="2:18" x14ac:dyDescent="0.3">
      <c r="B496" s="3"/>
      <c r="M496" s="47"/>
      <c r="P496" s="201"/>
      <c r="R496" s="202"/>
    </row>
    <row r="497" spans="2:18" x14ac:dyDescent="0.3">
      <c r="B497" s="3"/>
      <c r="M497" s="47"/>
      <c r="P497" s="201"/>
      <c r="R497" s="202"/>
    </row>
    <row r="498" spans="2:18" x14ac:dyDescent="0.3">
      <c r="B498" s="3"/>
      <c r="M498" s="47"/>
      <c r="P498" s="201"/>
      <c r="R498" s="202"/>
    </row>
    <row r="499" spans="2:18" x14ac:dyDescent="0.3">
      <c r="B499" s="3"/>
      <c r="M499" s="47"/>
      <c r="P499" s="201"/>
      <c r="R499" s="202"/>
    </row>
    <row r="500" spans="2:18" x14ac:dyDescent="0.3">
      <c r="B500" s="3"/>
      <c r="M500" s="47"/>
      <c r="P500" s="201"/>
      <c r="R500" s="202"/>
    </row>
    <row r="501" spans="2:18" x14ac:dyDescent="0.3">
      <c r="B501" s="3"/>
      <c r="M501" s="47"/>
      <c r="P501" s="201"/>
      <c r="R501" s="202"/>
    </row>
    <row r="502" spans="2:18" x14ac:dyDescent="0.3">
      <c r="B502" s="3"/>
      <c r="M502" s="47"/>
      <c r="P502" s="201"/>
      <c r="R502" s="202"/>
    </row>
    <row r="503" spans="2:18" x14ac:dyDescent="0.3">
      <c r="B503" s="3"/>
      <c r="M503" s="47"/>
      <c r="P503" s="201"/>
      <c r="R503" s="202"/>
    </row>
    <row r="504" spans="2:18" x14ac:dyDescent="0.3">
      <c r="B504" s="3"/>
      <c r="M504" s="47"/>
      <c r="P504" s="201"/>
      <c r="R504" s="202"/>
    </row>
    <row r="505" spans="2:18" x14ac:dyDescent="0.3">
      <c r="B505" s="3"/>
      <c r="M505" s="47"/>
      <c r="P505" s="201"/>
      <c r="R505" s="202"/>
    </row>
    <row r="506" spans="2:18" x14ac:dyDescent="0.3">
      <c r="B506" s="3"/>
      <c r="M506" s="47"/>
      <c r="P506" s="201"/>
      <c r="R506" s="202"/>
    </row>
    <row r="507" spans="2:18" x14ac:dyDescent="0.3">
      <c r="B507" s="3"/>
      <c r="M507" s="47"/>
      <c r="P507" s="201"/>
      <c r="R507" s="202"/>
    </row>
    <row r="508" spans="2:18" x14ac:dyDescent="0.3">
      <c r="B508" s="3"/>
      <c r="M508" s="47"/>
      <c r="P508" s="201"/>
      <c r="R508" s="202"/>
    </row>
    <row r="509" spans="2:18" x14ac:dyDescent="0.3">
      <c r="B509" s="3"/>
      <c r="M509" s="47"/>
      <c r="P509" s="201"/>
      <c r="R509" s="202"/>
    </row>
    <row r="510" spans="2:18" x14ac:dyDescent="0.3">
      <c r="B510" s="3"/>
      <c r="M510" s="47"/>
      <c r="P510" s="201"/>
      <c r="R510" s="202"/>
    </row>
    <row r="511" spans="2:18" x14ac:dyDescent="0.3">
      <c r="B511" s="3"/>
      <c r="M511" s="47"/>
      <c r="P511" s="201"/>
      <c r="R511" s="202"/>
    </row>
    <row r="512" spans="2:18" x14ac:dyDescent="0.3">
      <c r="B512" s="3"/>
      <c r="M512" s="47"/>
      <c r="P512" s="201"/>
      <c r="R512" s="202"/>
    </row>
    <row r="513" spans="2:18" x14ac:dyDescent="0.3">
      <c r="B513" s="3"/>
      <c r="M513" s="47"/>
      <c r="P513" s="201"/>
      <c r="R513" s="202"/>
    </row>
    <row r="514" spans="2:18" x14ac:dyDescent="0.3">
      <c r="B514" s="3"/>
      <c r="M514" s="47"/>
      <c r="P514" s="201"/>
      <c r="R514" s="202"/>
    </row>
    <row r="515" spans="2:18" x14ac:dyDescent="0.3">
      <c r="B515" s="3"/>
      <c r="M515" s="47"/>
      <c r="P515" s="201"/>
      <c r="R515" s="202"/>
    </row>
    <row r="516" spans="2:18" x14ac:dyDescent="0.3">
      <c r="B516" s="3"/>
      <c r="M516" s="47"/>
      <c r="P516" s="201"/>
      <c r="R516" s="202"/>
    </row>
    <row r="517" spans="2:18" x14ac:dyDescent="0.3">
      <c r="B517" s="3"/>
      <c r="M517" s="47"/>
      <c r="P517" s="201"/>
      <c r="R517" s="202"/>
    </row>
    <row r="518" spans="2:18" x14ac:dyDescent="0.3">
      <c r="B518" s="3"/>
    </row>
    <row r="519" spans="2:18" x14ac:dyDescent="0.3">
      <c r="B519" s="3"/>
    </row>
    <row r="520" spans="2:18" x14ac:dyDescent="0.3">
      <c r="B520" s="3"/>
    </row>
    <row r="521" spans="2:18" x14ac:dyDescent="0.3">
      <c r="B521" s="3"/>
    </row>
    <row r="522" spans="2:18" x14ac:dyDescent="0.3">
      <c r="B522" s="3"/>
    </row>
    <row r="523" spans="2:18" x14ac:dyDescent="0.3">
      <c r="B523" s="3"/>
    </row>
    <row r="524" spans="2:18" x14ac:dyDescent="0.3">
      <c r="B524" s="3"/>
    </row>
    <row r="525" spans="2:18" x14ac:dyDescent="0.3">
      <c r="B525" s="3"/>
    </row>
    <row r="526" spans="2:18" x14ac:dyDescent="0.3">
      <c r="B526" s="3"/>
    </row>
    <row r="527" spans="2:18" x14ac:dyDescent="0.3">
      <c r="B527" s="3"/>
    </row>
    <row r="528" spans="2:18" x14ac:dyDescent="0.3">
      <c r="B528" s="3"/>
    </row>
    <row r="529" spans="2:2" x14ac:dyDescent="0.3">
      <c r="B529" s="3"/>
    </row>
    <row r="530" spans="2:2" x14ac:dyDescent="0.3">
      <c r="B530" s="3"/>
    </row>
    <row r="531" spans="2:2" x14ac:dyDescent="0.3">
      <c r="B531" s="3"/>
    </row>
    <row r="532" spans="2:2" x14ac:dyDescent="0.3">
      <c r="B532" s="3"/>
    </row>
    <row r="533" spans="2:2" x14ac:dyDescent="0.3">
      <c r="B533" s="3"/>
    </row>
    <row r="534" spans="2:2" x14ac:dyDescent="0.3">
      <c r="B534" s="3"/>
    </row>
    <row r="535" spans="2:2" x14ac:dyDescent="0.3">
      <c r="B535" s="3"/>
    </row>
    <row r="536" spans="2:2" x14ac:dyDescent="0.3">
      <c r="B536" s="3"/>
    </row>
    <row r="537" spans="2:2" x14ac:dyDescent="0.3">
      <c r="B537" s="3"/>
    </row>
    <row r="538" spans="2:2" x14ac:dyDescent="0.3">
      <c r="B538" s="3"/>
    </row>
  </sheetData>
  <mergeCells count="22">
    <mergeCell ref="B320:B321"/>
    <mergeCell ref="C320:E320"/>
    <mergeCell ref="B129:B130"/>
    <mergeCell ref="C129:H129"/>
    <mergeCell ref="B144:B145"/>
    <mergeCell ref="E144:E145"/>
    <mergeCell ref="B273:B274"/>
    <mergeCell ref="B283:B284"/>
    <mergeCell ref="C283:E283"/>
    <mergeCell ref="B301:B302"/>
    <mergeCell ref="C301:D301"/>
    <mergeCell ref="E301:F301"/>
    <mergeCell ref="G301:H301"/>
    <mergeCell ref="I301:J301"/>
    <mergeCell ref="B96:B97"/>
    <mergeCell ref="C96:C97"/>
    <mergeCell ref="D96:D97"/>
    <mergeCell ref="E70:F70"/>
    <mergeCell ref="H70:I70"/>
    <mergeCell ref="B85:B86"/>
    <mergeCell ref="C85:E85"/>
    <mergeCell ref="F85:H8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ACBF"/>
  </sheetPr>
  <dimension ref="A2:M72"/>
  <sheetViews>
    <sheetView zoomScale="80" zoomScaleNormal="80" workbookViewId="0">
      <selection activeCell="B4" sqref="B4"/>
    </sheetView>
  </sheetViews>
  <sheetFormatPr defaultRowHeight="16.5" x14ac:dyDescent="0.3"/>
  <cols>
    <col min="1" max="1" width="7.5703125" style="798" customWidth="1"/>
    <col min="2" max="2" width="32.140625" style="47" customWidth="1"/>
    <col min="3" max="3" width="16.5703125" style="3" customWidth="1"/>
    <col min="4" max="4" width="14.7109375" style="3" customWidth="1"/>
    <col min="5" max="5" width="14.42578125" style="3" customWidth="1"/>
    <col min="6" max="6" width="16" style="3" customWidth="1"/>
    <col min="7" max="7" width="19.140625" style="3" customWidth="1"/>
    <col min="8" max="8" width="13.7109375" style="3" customWidth="1"/>
    <col min="9" max="9" width="16.28515625" style="3" customWidth="1"/>
    <col min="10" max="10" width="18.7109375" style="3" customWidth="1"/>
    <col min="11" max="14" width="13" style="3" bestFit="1" customWidth="1"/>
    <col min="15" max="15" width="12.140625" style="3" customWidth="1"/>
    <col min="16" max="16384" width="9.140625" style="3"/>
  </cols>
  <sheetData>
    <row r="2" spans="1:12" ht="17.25" thickBot="1" x14ac:dyDescent="0.35">
      <c r="A2" s="778"/>
      <c r="B2" s="6" t="s">
        <v>1724</v>
      </c>
    </row>
    <row r="3" spans="1:12" ht="50.25" thickBot="1" x14ac:dyDescent="0.35">
      <c r="B3" s="90"/>
      <c r="C3" s="59" t="s">
        <v>1046</v>
      </c>
      <c r="D3" s="59" t="s">
        <v>1074</v>
      </c>
    </row>
    <row r="4" spans="1:12" ht="17.25" thickBot="1" x14ac:dyDescent="0.35">
      <c r="B4" s="327">
        <v>2021</v>
      </c>
      <c r="C4" s="49">
        <v>3109</v>
      </c>
      <c r="D4" s="49">
        <v>258455</v>
      </c>
      <c r="E4" s="31"/>
    </row>
    <row r="5" spans="1:12" ht="17.25" thickBot="1" x14ac:dyDescent="0.35">
      <c r="B5" s="327">
        <v>2022</v>
      </c>
      <c r="C5" s="49">
        <v>3629</v>
      </c>
      <c r="D5" s="49">
        <v>316689</v>
      </c>
      <c r="E5" s="31"/>
    </row>
    <row r="6" spans="1:12" x14ac:dyDescent="0.3">
      <c r="B6" s="166" t="s">
        <v>2015</v>
      </c>
      <c r="C6" s="31"/>
      <c r="D6" s="31"/>
      <c r="E6" s="31"/>
    </row>
    <row r="7" spans="1:12" x14ac:dyDescent="0.3">
      <c r="B7" s="167"/>
    </row>
    <row r="8" spans="1:12" ht="17.25" thickBot="1" x14ac:dyDescent="0.35">
      <c r="A8" s="778"/>
      <c r="B8" s="6" t="s">
        <v>1725</v>
      </c>
    </row>
    <row r="9" spans="1:12" ht="66.75" thickBot="1" x14ac:dyDescent="0.35">
      <c r="B9" s="814" t="s">
        <v>381</v>
      </c>
      <c r="C9" s="815"/>
      <c r="D9" s="884"/>
      <c r="E9" s="232" t="s">
        <v>1075</v>
      </c>
      <c r="F9" s="227" t="s">
        <v>1076</v>
      </c>
      <c r="G9" s="227" t="s">
        <v>382</v>
      </c>
      <c r="H9" s="227" t="s">
        <v>383</v>
      </c>
      <c r="I9" s="227" t="s">
        <v>384</v>
      </c>
      <c r="J9" s="227" t="s">
        <v>385</v>
      </c>
      <c r="K9" s="227" t="s">
        <v>13</v>
      </c>
    </row>
    <row r="10" spans="1:12" ht="17.25" thickBot="1" x14ac:dyDescent="0.35">
      <c r="B10" s="889" t="s">
        <v>386</v>
      </c>
      <c r="C10" s="887" t="s">
        <v>13</v>
      </c>
      <c r="D10" s="888"/>
      <c r="E10" s="255">
        <v>80</v>
      </c>
      <c r="F10" s="255">
        <v>18</v>
      </c>
      <c r="G10" s="255">
        <v>91</v>
      </c>
      <c r="H10" s="255">
        <v>12</v>
      </c>
      <c r="I10" s="255">
        <v>5</v>
      </c>
      <c r="J10" s="255">
        <v>778</v>
      </c>
      <c r="K10" s="273">
        <v>984</v>
      </c>
      <c r="L10" s="31"/>
    </row>
    <row r="11" spans="1:12" ht="17.25" thickBot="1" x14ac:dyDescent="0.35">
      <c r="B11" s="890"/>
      <c r="C11" s="889" t="s">
        <v>387</v>
      </c>
      <c r="D11" s="301" t="s">
        <v>1168</v>
      </c>
      <c r="E11" s="706">
        <v>1</v>
      </c>
      <c r="F11" s="706">
        <v>9</v>
      </c>
      <c r="G11" s="706">
        <v>1</v>
      </c>
      <c r="H11" s="706">
        <v>1</v>
      </c>
      <c r="I11" s="706">
        <v>299</v>
      </c>
      <c r="J11" s="706">
        <v>337</v>
      </c>
      <c r="K11" s="702">
        <v>429</v>
      </c>
      <c r="L11" s="31"/>
    </row>
    <row r="12" spans="1:12" ht="17.25" thickBot="1" x14ac:dyDescent="0.35">
      <c r="B12" s="890"/>
      <c r="C12" s="890"/>
      <c r="D12" s="301" t="s">
        <v>1169</v>
      </c>
      <c r="E12" s="706">
        <v>15</v>
      </c>
      <c r="F12" s="706">
        <v>49</v>
      </c>
      <c r="G12" s="706">
        <v>8</v>
      </c>
      <c r="H12" s="706">
        <v>2</v>
      </c>
      <c r="I12" s="706">
        <v>389</v>
      </c>
      <c r="J12" s="706">
        <v>502</v>
      </c>
      <c r="K12" s="702">
        <v>613</v>
      </c>
      <c r="L12" s="31"/>
    </row>
    <row r="13" spans="1:12" ht="17.25" thickBot="1" x14ac:dyDescent="0.35">
      <c r="B13" s="891"/>
      <c r="C13" s="891"/>
      <c r="D13" s="301" t="s">
        <v>1170</v>
      </c>
      <c r="E13" s="706">
        <v>2</v>
      </c>
      <c r="F13" s="706">
        <v>33</v>
      </c>
      <c r="G13" s="706">
        <v>3</v>
      </c>
      <c r="H13" s="706">
        <v>2</v>
      </c>
      <c r="I13" s="706">
        <v>90</v>
      </c>
      <c r="J13" s="706">
        <v>145</v>
      </c>
      <c r="K13" s="702">
        <v>225</v>
      </c>
      <c r="L13" s="31"/>
    </row>
    <row r="14" spans="1:12" ht="17.25" thickBot="1" x14ac:dyDescent="0.35">
      <c r="B14" s="885" t="s">
        <v>388</v>
      </c>
      <c r="C14" s="886"/>
      <c r="D14" s="302" t="s">
        <v>389</v>
      </c>
      <c r="E14" s="706">
        <v>21</v>
      </c>
      <c r="F14" s="303">
        <v>4</v>
      </c>
      <c r="G14" s="303">
        <v>13</v>
      </c>
      <c r="H14" s="303">
        <v>0</v>
      </c>
      <c r="I14" s="303">
        <v>0</v>
      </c>
      <c r="J14" s="303">
        <v>25</v>
      </c>
      <c r="K14" s="304">
        <v>63</v>
      </c>
      <c r="L14" s="31"/>
    </row>
    <row r="15" spans="1:12" x14ac:dyDescent="0.3">
      <c r="B15" s="167" t="s">
        <v>168</v>
      </c>
      <c r="E15" s="231"/>
    </row>
    <row r="16" spans="1:12" x14ac:dyDescent="0.3">
      <c r="B16" s="167"/>
    </row>
    <row r="17" spans="1:13" ht="17.25" thickBot="1" x14ac:dyDescent="0.35">
      <c r="A17" s="778"/>
      <c r="B17" s="6" t="s">
        <v>1726</v>
      </c>
    </row>
    <row r="18" spans="1:13" ht="17.25" thickBot="1" x14ac:dyDescent="0.35">
      <c r="B18" s="833" t="s">
        <v>390</v>
      </c>
      <c r="C18" s="834"/>
      <c r="D18" s="70">
        <v>2022</v>
      </c>
      <c r="J18" s="310"/>
      <c r="K18" s="310"/>
      <c r="L18" s="308"/>
      <c r="M18" s="308"/>
    </row>
    <row r="19" spans="1:13" ht="17.25" thickBot="1" x14ac:dyDescent="0.35">
      <c r="B19" s="880" t="s">
        <v>1171</v>
      </c>
      <c r="C19" s="880"/>
      <c r="D19" s="305">
        <v>4492</v>
      </c>
      <c r="E19" s="31"/>
      <c r="J19" s="79"/>
      <c r="K19" s="79"/>
      <c r="L19" s="203"/>
      <c r="M19" s="169"/>
    </row>
    <row r="20" spans="1:13" ht="17.25" thickBot="1" x14ac:dyDescent="0.35">
      <c r="B20" s="880" t="s">
        <v>1172</v>
      </c>
      <c r="C20" s="880"/>
      <c r="D20" s="306">
        <v>18</v>
      </c>
      <c r="E20" s="31"/>
      <c r="J20" s="79"/>
      <c r="K20" s="79"/>
      <c r="L20" s="203"/>
      <c r="M20" s="169"/>
    </row>
    <row r="21" spans="1:13" ht="17.25" thickBot="1" x14ac:dyDescent="0.35">
      <c r="B21" s="881" t="s">
        <v>1173</v>
      </c>
      <c r="C21" s="881"/>
      <c r="D21" s="306">
        <v>12</v>
      </c>
      <c r="E21" s="31"/>
      <c r="J21" s="79"/>
      <c r="K21" s="79"/>
      <c r="L21" s="203"/>
      <c r="M21" s="169"/>
    </row>
    <row r="22" spans="1:13" ht="17.25" thickBot="1" x14ac:dyDescent="0.35">
      <c r="B22" s="881" t="s">
        <v>392</v>
      </c>
      <c r="C22" s="881"/>
      <c r="D22" s="306">
        <v>1</v>
      </c>
      <c r="E22" s="31"/>
      <c r="J22" s="79"/>
      <c r="K22" s="79"/>
      <c r="L22" s="203"/>
      <c r="M22" s="169"/>
    </row>
    <row r="23" spans="1:13" ht="17.25" thickBot="1" x14ac:dyDescent="0.35">
      <c r="B23" s="882" t="s">
        <v>1174</v>
      </c>
      <c r="C23" s="882"/>
      <c r="D23" s="305">
        <v>42</v>
      </c>
      <c r="E23" s="31"/>
      <c r="J23" s="79"/>
      <c r="K23" s="79"/>
      <c r="L23" s="226"/>
      <c r="M23" s="309"/>
    </row>
    <row r="24" spans="1:13" ht="17.25" thickBot="1" x14ac:dyDescent="0.35">
      <c r="B24" s="881" t="s">
        <v>391</v>
      </c>
      <c r="C24" s="881"/>
      <c r="D24" s="306">
        <v>67</v>
      </c>
      <c r="E24" s="31"/>
      <c r="J24" s="79"/>
      <c r="K24" s="96"/>
      <c r="L24" s="203"/>
      <c r="M24" s="169"/>
    </row>
    <row r="25" spans="1:13" ht="17.25" thickBot="1" x14ac:dyDescent="0.35">
      <c r="B25" s="883" t="s">
        <v>393</v>
      </c>
      <c r="C25" s="307" t="s">
        <v>1175</v>
      </c>
      <c r="D25" s="306">
        <v>404</v>
      </c>
      <c r="E25" s="31"/>
      <c r="J25" s="79"/>
      <c r="K25" s="96"/>
      <c r="L25" s="203"/>
      <c r="M25" s="169"/>
    </row>
    <row r="26" spans="1:13" ht="17.25" thickBot="1" x14ac:dyDescent="0.35">
      <c r="B26" s="883"/>
      <c r="C26" s="307" t="s">
        <v>394</v>
      </c>
      <c r="D26" s="306">
        <v>17</v>
      </c>
      <c r="E26" s="31"/>
    </row>
    <row r="27" spans="1:13" x14ac:dyDescent="0.3">
      <c r="B27" s="166" t="s">
        <v>168</v>
      </c>
      <c r="C27" s="31"/>
      <c r="D27" s="31"/>
      <c r="E27" s="31"/>
      <c r="G27" s="168"/>
      <c r="I27" s="120"/>
    </row>
    <row r="28" spans="1:13" x14ac:dyDescent="0.3">
      <c r="B28" s="167" t="s">
        <v>1417</v>
      </c>
      <c r="G28" s="168"/>
      <c r="I28" s="120"/>
    </row>
    <row r="30" spans="1:13" x14ac:dyDescent="0.3">
      <c r="B30" s="6"/>
    </row>
    <row r="31" spans="1:13" ht="17.25" thickBot="1" x14ac:dyDescent="0.35">
      <c r="A31" s="778"/>
      <c r="B31" s="6" t="s">
        <v>1727</v>
      </c>
    </row>
    <row r="32" spans="1:13" ht="17.25" thickBot="1" x14ac:dyDescent="0.35">
      <c r="B32" s="69" t="s">
        <v>395</v>
      </c>
      <c r="C32" s="59">
        <v>2021</v>
      </c>
      <c r="D32" s="59">
        <v>2022</v>
      </c>
    </row>
    <row r="33" spans="1:11" ht="17.25" thickBot="1" x14ac:dyDescent="0.35">
      <c r="A33" s="708"/>
      <c r="B33" s="261" t="s">
        <v>1176</v>
      </c>
      <c r="C33" s="254">
        <v>668</v>
      </c>
      <c r="D33" s="254">
        <v>667</v>
      </c>
      <c r="E33" s="31"/>
    </row>
    <row r="34" spans="1:11" ht="17.25" thickBot="1" x14ac:dyDescent="0.35">
      <c r="A34" s="708"/>
      <c r="B34" s="277" t="s">
        <v>396</v>
      </c>
      <c r="C34" s="254">
        <v>291</v>
      </c>
      <c r="D34" s="254">
        <v>297</v>
      </c>
      <c r="E34" s="31"/>
    </row>
    <row r="35" spans="1:11" ht="17.25" thickBot="1" x14ac:dyDescent="0.35">
      <c r="A35" s="708"/>
      <c r="B35" s="277" t="s">
        <v>397</v>
      </c>
      <c r="C35" s="254">
        <v>159</v>
      </c>
      <c r="D35" s="254">
        <v>156</v>
      </c>
      <c r="E35" s="31"/>
    </row>
    <row r="36" spans="1:11" x14ac:dyDescent="0.3">
      <c r="A36" s="708"/>
      <c r="B36" s="166" t="s">
        <v>398</v>
      </c>
      <c r="C36" s="31"/>
      <c r="D36" s="31"/>
      <c r="E36" s="31"/>
    </row>
    <row r="37" spans="1:11" x14ac:dyDescent="0.3">
      <c r="B37" s="170"/>
    </row>
    <row r="38" spans="1:11" ht="17.25" thickBot="1" x14ac:dyDescent="0.35">
      <c r="A38" s="778"/>
      <c r="B38" s="6" t="s">
        <v>1728</v>
      </c>
    </row>
    <row r="39" spans="1:11" ht="33.75" thickBot="1" x14ac:dyDescent="0.35">
      <c r="B39" s="69" t="s">
        <v>399</v>
      </c>
      <c r="C39" s="59">
        <v>2021</v>
      </c>
      <c r="D39" s="59">
        <v>2022</v>
      </c>
    </row>
    <row r="40" spans="1:11" ht="17.25" thickBot="1" x14ac:dyDescent="0.35">
      <c r="B40" s="277" t="s">
        <v>1177</v>
      </c>
      <c r="C40" s="257">
        <v>1401</v>
      </c>
      <c r="D40" s="257">
        <v>1378</v>
      </c>
      <c r="G40" s="12"/>
    </row>
    <row r="41" spans="1:11" ht="17.25" thickBot="1" x14ac:dyDescent="0.35">
      <c r="B41" s="277" t="s">
        <v>400</v>
      </c>
      <c r="C41" s="257">
        <v>2673</v>
      </c>
      <c r="D41" s="257">
        <v>2692</v>
      </c>
      <c r="G41" s="12"/>
    </row>
    <row r="42" spans="1:11" ht="17.25" thickBot="1" x14ac:dyDescent="0.35">
      <c r="B42" s="277" t="s">
        <v>401</v>
      </c>
      <c r="C42" s="254">
        <v>854</v>
      </c>
      <c r="D42" s="254">
        <v>874</v>
      </c>
    </row>
    <row r="43" spans="1:11" x14ac:dyDescent="0.3">
      <c r="B43" s="167" t="s">
        <v>398</v>
      </c>
    </row>
    <row r="44" spans="1:11" x14ac:dyDescent="0.3">
      <c r="B44" s="6"/>
    </row>
    <row r="45" spans="1:11" ht="17.25" thickBot="1" x14ac:dyDescent="0.35">
      <c r="A45" s="778"/>
      <c r="B45" s="6" t="s">
        <v>1729</v>
      </c>
    </row>
    <row r="46" spans="1:11" ht="33.75" thickBot="1" x14ac:dyDescent="0.35">
      <c r="B46" s="69" t="s">
        <v>149</v>
      </c>
      <c r="C46" s="59" t="s">
        <v>169</v>
      </c>
      <c r="D46" s="59" t="s">
        <v>170</v>
      </c>
      <c r="E46" s="59" t="s">
        <v>171</v>
      </c>
      <c r="F46" s="59" t="s">
        <v>13</v>
      </c>
    </row>
    <row r="47" spans="1:11" ht="17.25" thickBot="1" x14ac:dyDescent="0.35">
      <c r="B47" s="479">
        <v>2021</v>
      </c>
      <c r="C47" s="257">
        <v>7042</v>
      </c>
      <c r="D47" s="257">
        <v>1118</v>
      </c>
      <c r="E47" s="254">
        <v>665</v>
      </c>
      <c r="F47" s="273">
        <v>8825</v>
      </c>
      <c r="G47" s="211"/>
      <c r="H47" s="12"/>
      <c r="I47" s="12"/>
      <c r="K47" s="12"/>
    </row>
    <row r="48" spans="1:11" ht="17.25" thickBot="1" x14ac:dyDescent="0.35">
      <c r="B48" s="479">
        <v>2022</v>
      </c>
      <c r="C48" s="257">
        <v>7052</v>
      </c>
      <c r="D48" s="257">
        <v>1014</v>
      </c>
      <c r="E48" s="254">
        <v>714</v>
      </c>
      <c r="F48" s="273">
        <v>8780</v>
      </c>
      <c r="G48" s="211"/>
      <c r="H48" s="12"/>
      <c r="I48" s="12"/>
      <c r="K48" s="12"/>
    </row>
    <row r="49" spans="1:9" x14ac:dyDescent="0.3">
      <c r="B49" s="167" t="s">
        <v>1418</v>
      </c>
    </row>
    <row r="50" spans="1:9" x14ac:dyDescent="0.3">
      <c r="B50" s="6"/>
    </row>
    <row r="51" spans="1:9" ht="17.25" thickBot="1" x14ac:dyDescent="0.35">
      <c r="A51" s="778"/>
      <c r="B51" s="6" t="s">
        <v>1730</v>
      </c>
    </row>
    <row r="52" spans="1:9" ht="17.25" thickBot="1" x14ac:dyDescent="0.35">
      <c r="B52" s="53" t="s">
        <v>149</v>
      </c>
      <c r="C52" s="67" t="s">
        <v>20</v>
      </c>
      <c r="D52" s="67" t="s">
        <v>402</v>
      </c>
      <c r="E52" s="67" t="s">
        <v>403</v>
      </c>
    </row>
    <row r="53" spans="1:9" ht="17.25" thickBot="1" x14ac:dyDescent="0.35">
      <c r="B53" s="253">
        <v>2021</v>
      </c>
      <c r="C53" s="259">
        <v>7462</v>
      </c>
      <c r="D53" s="259">
        <v>15632</v>
      </c>
      <c r="E53" s="259">
        <v>43881</v>
      </c>
    </row>
    <row r="54" spans="1:9" ht="17.25" thickBot="1" x14ac:dyDescent="0.35">
      <c r="B54" s="253">
        <v>2022</v>
      </c>
      <c r="C54" s="259">
        <v>6939</v>
      </c>
      <c r="D54" s="259">
        <v>14794</v>
      </c>
      <c r="E54" s="259">
        <v>41146</v>
      </c>
      <c r="G54" s="12"/>
      <c r="H54" s="12"/>
      <c r="I54" s="12"/>
    </row>
    <row r="55" spans="1:9" x14ac:dyDescent="0.3">
      <c r="B55" s="170" t="s">
        <v>1418</v>
      </c>
    </row>
    <row r="56" spans="1:9" x14ac:dyDescent="0.3">
      <c r="B56" s="6"/>
    </row>
    <row r="57" spans="1:9" x14ac:dyDescent="0.3">
      <c r="B57" s="6"/>
    </row>
    <row r="58" spans="1:9" ht="17.25" thickBot="1" x14ac:dyDescent="0.35">
      <c r="A58" s="778"/>
      <c r="B58" s="6" t="s">
        <v>1732</v>
      </c>
    </row>
    <row r="59" spans="1:9" ht="17.25" thickBot="1" x14ac:dyDescent="0.35">
      <c r="A59" s="708"/>
      <c r="B59" s="53"/>
      <c r="C59" s="814" t="s">
        <v>1453</v>
      </c>
      <c r="D59" s="816"/>
      <c r="E59" s="845" t="s">
        <v>1731</v>
      </c>
      <c r="F59" s="847"/>
    </row>
    <row r="60" spans="1:9" ht="17.25" customHeight="1" thickBot="1" x14ac:dyDescent="0.35">
      <c r="B60" s="68" t="s">
        <v>404</v>
      </c>
      <c r="C60" s="56" t="s">
        <v>20</v>
      </c>
      <c r="D60" s="56" t="s">
        <v>403</v>
      </c>
      <c r="E60" s="48" t="s">
        <v>20</v>
      </c>
      <c r="F60" s="48" t="s">
        <v>403</v>
      </c>
    </row>
    <row r="61" spans="1:9" ht="17.25" thickBot="1" x14ac:dyDescent="0.35">
      <c r="B61" s="261" t="s">
        <v>405</v>
      </c>
      <c r="C61" s="257">
        <v>1902</v>
      </c>
      <c r="D61" s="257">
        <v>9646</v>
      </c>
      <c r="E61" s="257">
        <v>1847</v>
      </c>
      <c r="F61" s="257">
        <v>9971</v>
      </c>
      <c r="G61" s="31"/>
      <c r="H61" s="12"/>
      <c r="I61" s="12"/>
    </row>
    <row r="62" spans="1:9" ht="17.25" thickBot="1" x14ac:dyDescent="0.35">
      <c r="B62" s="261" t="s">
        <v>406</v>
      </c>
      <c r="C62" s="257">
        <v>2724</v>
      </c>
      <c r="D62" s="257">
        <v>17958</v>
      </c>
      <c r="E62" s="257">
        <v>2518</v>
      </c>
      <c r="F62" s="257">
        <v>15329</v>
      </c>
      <c r="G62" s="31"/>
      <c r="H62" s="12"/>
      <c r="I62" s="12"/>
    </row>
    <row r="63" spans="1:9" ht="17.25" thickBot="1" x14ac:dyDescent="0.35">
      <c r="B63" s="261" t="s">
        <v>407</v>
      </c>
      <c r="C63" s="254">
        <v>679</v>
      </c>
      <c r="D63" s="257">
        <v>3379</v>
      </c>
      <c r="E63" s="254">
        <v>620</v>
      </c>
      <c r="F63" s="257">
        <v>3404</v>
      </c>
      <c r="G63" s="31"/>
      <c r="I63" s="12"/>
    </row>
    <row r="64" spans="1:9" ht="17.25" thickBot="1" x14ac:dyDescent="0.35">
      <c r="B64" s="261" t="s">
        <v>408</v>
      </c>
      <c r="C64" s="254">
        <v>820</v>
      </c>
      <c r="D64" s="257">
        <v>3757</v>
      </c>
      <c r="E64" s="254">
        <v>759</v>
      </c>
      <c r="F64" s="257">
        <v>4146</v>
      </c>
      <c r="G64" s="31"/>
      <c r="I64" s="12"/>
    </row>
    <row r="65" spans="1:9" ht="17.25" thickBot="1" x14ac:dyDescent="0.35">
      <c r="B65" s="261" t="s">
        <v>409</v>
      </c>
      <c r="C65" s="257">
        <v>771</v>
      </c>
      <c r="D65" s="257">
        <v>6741</v>
      </c>
      <c r="E65" s="257">
        <v>804</v>
      </c>
      <c r="F65" s="257">
        <v>6577</v>
      </c>
      <c r="G65" s="31"/>
      <c r="H65" s="12"/>
      <c r="I65" s="12"/>
    </row>
    <row r="66" spans="1:9" ht="17.25" thickBot="1" x14ac:dyDescent="0.35">
      <c r="B66" s="261" t="s">
        <v>410</v>
      </c>
      <c r="C66" s="254">
        <v>317</v>
      </c>
      <c r="D66" s="254">
        <v>936</v>
      </c>
      <c r="E66" s="254">
        <v>178</v>
      </c>
      <c r="F66" s="254">
        <v>537</v>
      </c>
      <c r="G66" s="31"/>
    </row>
    <row r="67" spans="1:9" ht="17.25" thickBot="1" x14ac:dyDescent="0.35">
      <c r="B67" s="261" t="s">
        <v>411</v>
      </c>
      <c r="C67" s="254">
        <v>141</v>
      </c>
      <c r="D67" s="257">
        <v>1158</v>
      </c>
      <c r="E67" s="254">
        <v>145</v>
      </c>
      <c r="F67" s="257">
        <v>942</v>
      </c>
      <c r="G67" s="31"/>
    </row>
    <row r="68" spans="1:9" ht="17.25" thickBot="1" x14ac:dyDescent="0.35">
      <c r="B68" s="261" t="s">
        <v>412</v>
      </c>
      <c r="C68" s="254">
        <v>0</v>
      </c>
      <c r="D68" s="257">
        <v>0</v>
      </c>
      <c r="E68" s="254">
        <v>1</v>
      </c>
      <c r="F68" s="257">
        <v>26</v>
      </c>
      <c r="G68" s="31"/>
      <c r="I68" s="12"/>
    </row>
    <row r="69" spans="1:9" ht="17.25" thickBot="1" x14ac:dyDescent="0.35">
      <c r="B69" s="261" t="s">
        <v>413</v>
      </c>
      <c r="C69" s="254">
        <v>108</v>
      </c>
      <c r="D69" s="254">
        <v>306</v>
      </c>
      <c r="E69" s="254">
        <v>67</v>
      </c>
      <c r="F69" s="254">
        <v>214</v>
      </c>
      <c r="G69" s="31"/>
    </row>
    <row r="70" spans="1:9" ht="17.25" thickBot="1" x14ac:dyDescent="0.35">
      <c r="B70" s="294" t="s">
        <v>293</v>
      </c>
      <c r="C70" s="273">
        <f>SUM(C61:C69)</f>
        <v>7462</v>
      </c>
      <c r="D70" s="273">
        <f>SUM(D61:D69)</f>
        <v>43881</v>
      </c>
      <c r="E70" s="273">
        <f>SUM(E61:E69)</f>
        <v>6939</v>
      </c>
      <c r="F70" s="273">
        <f>SUM(F61:F69)</f>
        <v>41146</v>
      </c>
      <c r="G70" s="31"/>
      <c r="H70" s="12"/>
      <c r="I70" s="12"/>
    </row>
    <row r="71" spans="1:9" x14ac:dyDescent="0.3">
      <c r="B71" s="167" t="s">
        <v>1418</v>
      </c>
      <c r="C71" s="31"/>
      <c r="D71" s="31"/>
      <c r="E71" s="31"/>
      <c r="F71" s="31"/>
      <c r="G71" s="31"/>
    </row>
    <row r="72" spans="1:9" x14ac:dyDescent="0.3">
      <c r="A72" s="799"/>
      <c r="B72" s="170"/>
    </row>
  </sheetData>
  <mergeCells count="15">
    <mergeCell ref="B25:B26"/>
    <mergeCell ref="C59:D59"/>
    <mergeCell ref="E59:F59"/>
    <mergeCell ref="B9:D9"/>
    <mergeCell ref="B18:C18"/>
    <mergeCell ref="B19:C19"/>
    <mergeCell ref="B14:C14"/>
    <mergeCell ref="C10:D10"/>
    <mergeCell ref="B10:B13"/>
    <mergeCell ref="C11:C13"/>
    <mergeCell ref="B20:C20"/>
    <mergeCell ref="B21:C21"/>
    <mergeCell ref="B22:C22"/>
    <mergeCell ref="B23:C23"/>
    <mergeCell ref="B24:C2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ACBF"/>
  </sheetPr>
  <dimension ref="A2:X330"/>
  <sheetViews>
    <sheetView zoomScale="80" zoomScaleNormal="80" workbookViewId="0">
      <selection sqref="A1:A1048576"/>
    </sheetView>
  </sheetViews>
  <sheetFormatPr defaultRowHeight="12.75" x14ac:dyDescent="0.2"/>
  <cols>
    <col min="1" max="1" width="9.140625" style="786"/>
    <col min="2" max="2" width="42.28515625" style="438" customWidth="1"/>
    <col min="3" max="3" width="11.140625" style="438" customWidth="1"/>
    <col min="4" max="4" width="11.28515625" style="438" customWidth="1"/>
    <col min="5" max="5" width="11.5703125" style="438" customWidth="1"/>
    <col min="6" max="6" width="11" style="438" customWidth="1"/>
    <col min="7" max="7" width="10.85546875" style="438" customWidth="1"/>
    <col min="8" max="8" width="11.140625" style="438" customWidth="1"/>
    <col min="9" max="9" width="12.140625" style="438" customWidth="1"/>
    <col min="10" max="10" width="12" style="438" customWidth="1"/>
    <col min="11" max="11" width="10.85546875" style="438" bestFit="1" customWidth="1"/>
    <col min="12" max="19" width="9.140625" style="438"/>
    <col min="20" max="20" width="12.7109375" style="438" customWidth="1"/>
    <col min="21" max="21" width="11.7109375" style="438" customWidth="1"/>
    <col min="22" max="16384" width="9.140625" style="438"/>
  </cols>
  <sheetData>
    <row r="2" spans="2:14" x14ac:dyDescent="0.2">
      <c r="B2" s="564" t="s">
        <v>2228</v>
      </c>
    </row>
    <row r="3" spans="2:14" x14ac:dyDescent="0.2">
      <c r="B3" s="937" t="s">
        <v>1765</v>
      </c>
      <c r="C3" s="938" t="s">
        <v>1498</v>
      </c>
      <c r="D3" s="939"/>
      <c r="E3" s="940"/>
      <c r="F3" s="941" t="s">
        <v>1078</v>
      </c>
      <c r="G3" s="942"/>
      <c r="H3" s="942"/>
      <c r="I3" s="942"/>
      <c r="J3" s="942"/>
      <c r="K3" s="942"/>
      <c r="L3" s="942"/>
      <c r="M3" s="942"/>
      <c r="N3" s="942"/>
    </row>
    <row r="4" spans="2:14" ht="24.75" customHeight="1" x14ac:dyDescent="0.2">
      <c r="B4" s="937"/>
      <c r="C4" s="938"/>
      <c r="D4" s="939"/>
      <c r="E4" s="940"/>
      <c r="F4" s="943" t="s">
        <v>1499</v>
      </c>
      <c r="G4" s="944"/>
      <c r="H4" s="945"/>
      <c r="I4" s="946" t="s">
        <v>1500</v>
      </c>
      <c r="J4" s="944"/>
      <c r="K4" s="947"/>
      <c r="L4" s="943" t="s">
        <v>1501</v>
      </c>
      <c r="M4" s="944"/>
      <c r="N4" s="944"/>
    </row>
    <row r="5" spans="2:14" ht="39" thickBot="1" x14ac:dyDescent="0.25">
      <c r="B5" s="687"/>
      <c r="C5" s="689" t="s">
        <v>1502</v>
      </c>
      <c r="D5" s="689" t="s">
        <v>1503</v>
      </c>
      <c r="E5" s="689" t="s">
        <v>1178</v>
      </c>
      <c r="F5" s="689" t="s">
        <v>1502</v>
      </c>
      <c r="G5" s="689" t="s">
        <v>1503</v>
      </c>
      <c r="H5" s="687" t="s">
        <v>1178</v>
      </c>
      <c r="I5" s="689" t="s">
        <v>1502</v>
      </c>
      <c r="J5" s="689" t="s">
        <v>1503</v>
      </c>
      <c r="K5" s="689" t="s">
        <v>1178</v>
      </c>
      <c r="L5" s="689" t="s">
        <v>1502</v>
      </c>
      <c r="M5" s="689" t="s">
        <v>1503</v>
      </c>
      <c r="N5" s="687" t="s">
        <v>1178</v>
      </c>
    </row>
    <row r="6" spans="2:14" ht="13.5" thickBot="1" x14ac:dyDescent="0.25">
      <c r="B6" s="291" t="s">
        <v>1504</v>
      </c>
      <c r="C6" s="445" t="s">
        <v>1766</v>
      </c>
      <c r="D6" s="445">
        <v>5732</v>
      </c>
      <c r="E6" s="445">
        <v>90736</v>
      </c>
      <c r="F6" s="445" t="s">
        <v>1767</v>
      </c>
      <c r="G6" s="445">
        <v>2376</v>
      </c>
      <c r="H6" s="688">
        <v>40250</v>
      </c>
      <c r="I6" s="445" t="s">
        <v>1768</v>
      </c>
      <c r="J6" s="445">
        <v>721</v>
      </c>
      <c r="K6" s="445">
        <v>19337</v>
      </c>
      <c r="L6" s="445" t="s">
        <v>1769</v>
      </c>
      <c r="M6" s="445">
        <v>2635</v>
      </c>
      <c r="N6" s="688">
        <v>31149</v>
      </c>
    </row>
    <row r="7" spans="2:14" ht="13.5" thickBot="1" x14ac:dyDescent="0.25">
      <c r="B7" s="687" t="s">
        <v>1180</v>
      </c>
      <c r="C7" s="445">
        <f t="shared" ref="C7:I7" si="0">SUM(C8:C16)</f>
        <v>505</v>
      </c>
      <c r="D7" s="445">
        <f t="shared" si="0"/>
        <v>804</v>
      </c>
      <c r="E7" s="445">
        <f t="shared" si="0"/>
        <v>14366</v>
      </c>
      <c r="F7" s="445">
        <f t="shared" si="0"/>
        <v>295</v>
      </c>
      <c r="G7" s="445">
        <f t="shared" si="0"/>
        <v>452</v>
      </c>
      <c r="H7" s="686">
        <f t="shared" si="0"/>
        <v>8324</v>
      </c>
      <c r="I7" s="445">
        <f t="shared" si="0"/>
        <v>22</v>
      </c>
      <c r="J7" s="445">
        <v>24</v>
      </c>
      <c r="K7" s="445">
        <f>SUM(K8:K16)</f>
        <v>368</v>
      </c>
      <c r="L7" s="445">
        <f>SUM(L8:L16)</f>
        <v>188</v>
      </c>
      <c r="M7" s="445">
        <f>SUM(M8:M16)</f>
        <v>328</v>
      </c>
      <c r="N7" s="686">
        <f>SUM(N8:N16)</f>
        <v>5675</v>
      </c>
    </row>
    <row r="8" spans="2:14" ht="13.5" thickBot="1" x14ac:dyDescent="0.25">
      <c r="B8" s="679" t="s">
        <v>1505</v>
      </c>
      <c r="C8" s="670">
        <v>72</v>
      </c>
      <c r="D8" s="670">
        <v>94</v>
      </c>
      <c r="E8" s="670">
        <v>0</v>
      </c>
      <c r="F8" s="670">
        <v>38</v>
      </c>
      <c r="G8" s="670">
        <v>41</v>
      </c>
      <c r="H8" s="678">
        <v>0</v>
      </c>
      <c r="I8" s="670">
        <v>0</v>
      </c>
      <c r="J8" s="670">
        <v>0</v>
      </c>
      <c r="K8" s="670">
        <v>0</v>
      </c>
      <c r="L8" s="670">
        <v>34</v>
      </c>
      <c r="M8" s="670">
        <v>53</v>
      </c>
      <c r="N8" s="678">
        <v>0</v>
      </c>
    </row>
    <row r="9" spans="2:14" ht="13.5" thickBot="1" x14ac:dyDescent="0.25">
      <c r="B9" s="677" t="s">
        <v>1412</v>
      </c>
      <c r="C9" s="673">
        <v>19</v>
      </c>
      <c r="D9" s="673">
        <v>22</v>
      </c>
      <c r="E9" s="673">
        <v>516</v>
      </c>
      <c r="F9" s="673">
        <v>8</v>
      </c>
      <c r="G9" s="673">
        <v>8</v>
      </c>
      <c r="H9" s="676">
        <v>80</v>
      </c>
      <c r="I9" s="673">
        <v>0</v>
      </c>
      <c r="J9" s="673">
        <v>0</v>
      </c>
      <c r="K9" s="673">
        <v>0</v>
      </c>
      <c r="L9" s="673">
        <v>11</v>
      </c>
      <c r="M9" s="673">
        <v>14</v>
      </c>
      <c r="N9" s="676">
        <v>436</v>
      </c>
    </row>
    <row r="10" spans="2:14" ht="13.5" thickBot="1" x14ac:dyDescent="0.25">
      <c r="B10" s="674" t="s">
        <v>1079</v>
      </c>
      <c r="C10" s="673">
        <v>5</v>
      </c>
      <c r="D10" s="673">
        <v>5</v>
      </c>
      <c r="E10" s="673">
        <v>56</v>
      </c>
      <c r="F10" s="673">
        <v>0</v>
      </c>
      <c r="G10" s="673">
        <v>0</v>
      </c>
      <c r="H10" s="672">
        <v>0</v>
      </c>
      <c r="I10" s="673">
        <v>1</v>
      </c>
      <c r="J10" s="673">
        <v>1</v>
      </c>
      <c r="K10" s="673">
        <v>10</v>
      </c>
      <c r="L10" s="673">
        <v>4</v>
      </c>
      <c r="M10" s="673">
        <v>4</v>
      </c>
      <c r="N10" s="672">
        <v>46</v>
      </c>
    </row>
    <row r="11" spans="2:14" ht="13.5" thickBot="1" x14ac:dyDescent="0.25">
      <c r="B11" s="677" t="s">
        <v>1181</v>
      </c>
      <c r="C11" s="673">
        <v>208</v>
      </c>
      <c r="D11" s="673">
        <v>414</v>
      </c>
      <c r="E11" s="673">
        <v>8148</v>
      </c>
      <c r="F11" s="673">
        <v>169</v>
      </c>
      <c r="G11" s="673">
        <v>311</v>
      </c>
      <c r="H11" s="676">
        <v>6506</v>
      </c>
      <c r="I11" s="673">
        <v>0</v>
      </c>
      <c r="J11" s="673">
        <v>0</v>
      </c>
      <c r="K11" s="673">
        <v>0</v>
      </c>
      <c r="L11" s="673">
        <v>39</v>
      </c>
      <c r="M11" s="673">
        <v>103</v>
      </c>
      <c r="N11" s="676">
        <v>1642</v>
      </c>
    </row>
    <row r="12" spans="2:14" ht="13.5" thickBot="1" x14ac:dyDescent="0.25">
      <c r="B12" s="677" t="s">
        <v>1080</v>
      </c>
      <c r="C12" s="673">
        <v>43</v>
      </c>
      <c r="D12" s="673">
        <v>50</v>
      </c>
      <c r="E12" s="673">
        <v>1262</v>
      </c>
      <c r="F12" s="673">
        <v>29</v>
      </c>
      <c r="G12" s="673">
        <v>30</v>
      </c>
      <c r="H12" s="676">
        <v>471</v>
      </c>
      <c r="I12" s="673">
        <v>0</v>
      </c>
      <c r="J12" s="673">
        <v>0</v>
      </c>
      <c r="K12" s="673">
        <v>0</v>
      </c>
      <c r="L12" s="673">
        <v>14</v>
      </c>
      <c r="M12" s="673">
        <v>20</v>
      </c>
      <c r="N12" s="676">
        <v>791</v>
      </c>
    </row>
    <row r="13" spans="2:14" ht="13.5" thickBot="1" x14ac:dyDescent="0.25">
      <c r="B13" s="677" t="s">
        <v>1081</v>
      </c>
      <c r="C13" s="673">
        <v>79</v>
      </c>
      <c r="D13" s="673">
        <v>106</v>
      </c>
      <c r="E13" s="673">
        <v>2577</v>
      </c>
      <c r="F13" s="673">
        <v>28</v>
      </c>
      <c r="G13" s="673">
        <v>31</v>
      </c>
      <c r="H13" s="676">
        <v>646</v>
      </c>
      <c r="I13" s="673">
        <v>15</v>
      </c>
      <c r="J13" s="673">
        <v>16</v>
      </c>
      <c r="K13" s="673">
        <v>282</v>
      </c>
      <c r="L13" s="673">
        <v>36</v>
      </c>
      <c r="M13" s="673">
        <v>59</v>
      </c>
      <c r="N13" s="676">
        <v>1650</v>
      </c>
    </row>
    <row r="14" spans="2:14" ht="13.5" thickBot="1" x14ac:dyDescent="0.25">
      <c r="B14" s="677" t="s">
        <v>1506</v>
      </c>
      <c r="C14" s="673">
        <v>20</v>
      </c>
      <c r="D14" s="673">
        <v>22</v>
      </c>
      <c r="E14" s="673">
        <v>225</v>
      </c>
      <c r="F14" s="673">
        <v>0</v>
      </c>
      <c r="G14" s="673">
        <v>0</v>
      </c>
      <c r="H14" s="676">
        <v>0</v>
      </c>
      <c r="I14" s="673">
        <v>3</v>
      </c>
      <c r="J14" s="673">
        <v>3</v>
      </c>
      <c r="K14" s="673">
        <v>22</v>
      </c>
      <c r="L14" s="673">
        <v>17</v>
      </c>
      <c r="M14" s="673">
        <v>19</v>
      </c>
      <c r="N14" s="676">
        <v>203</v>
      </c>
    </row>
    <row r="15" spans="2:14" ht="13.5" thickBot="1" x14ac:dyDescent="0.25">
      <c r="B15" s="677" t="s">
        <v>1182</v>
      </c>
      <c r="C15" s="673">
        <v>29</v>
      </c>
      <c r="D15" s="673">
        <v>35</v>
      </c>
      <c r="E15" s="673">
        <v>684</v>
      </c>
      <c r="F15" s="673">
        <v>7</v>
      </c>
      <c r="G15" s="673">
        <v>7</v>
      </c>
      <c r="H15" s="676">
        <v>149</v>
      </c>
      <c r="I15" s="673">
        <v>3</v>
      </c>
      <c r="J15" s="673">
        <v>4</v>
      </c>
      <c r="K15" s="673">
        <v>54</v>
      </c>
      <c r="L15" s="673">
        <v>19</v>
      </c>
      <c r="M15" s="673">
        <v>24</v>
      </c>
      <c r="N15" s="676">
        <v>481</v>
      </c>
    </row>
    <row r="16" spans="2:14" ht="13.5" thickBot="1" x14ac:dyDescent="0.25">
      <c r="B16" s="677" t="s">
        <v>1082</v>
      </c>
      <c r="C16" s="673">
        <v>30</v>
      </c>
      <c r="D16" s="685">
        <v>56</v>
      </c>
      <c r="E16" s="673">
        <v>898</v>
      </c>
      <c r="F16" s="673">
        <v>16</v>
      </c>
      <c r="G16" s="673">
        <v>24</v>
      </c>
      <c r="H16" s="676">
        <v>472</v>
      </c>
      <c r="I16" s="673">
        <v>0</v>
      </c>
      <c r="J16" s="685">
        <v>0</v>
      </c>
      <c r="K16" s="673">
        <v>0</v>
      </c>
      <c r="L16" s="673">
        <v>14</v>
      </c>
      <c r="M16" s="673">
        <v>32</v>
      </c>
      <c r="N16" s="676">
        <v>426</v>
      </c>
    </row>
    <row r="17" spans="2:14" ht="13.5" thickBot="1" x14ac:dyDescent="0.25">
      <c r="B17" s="679" t="s">
        <v>1183</v>
      </c>
      <c r="C17" s="670">
        <f t="shared" ref="C17:N17" si="1">SUM(C18:C23)</f>
        <v>291</v>
      </c>
      <c r="D17" s="670">
        <f t="shared" si="1"/>
        <v>391</v>
      </c>
      <c r="E17" s="670">
        <f t="shared" si="1"/>
        <v>4395</v>
      </c>
      <c r="F17" s="670">
        <f t="shared" si="1"/>
        <v>57</v>
      </c>
      <c r="G17" s="670">
        <f t="shared" si="1"/>
        <v>63</v>
      </c>
      <c r="H17" s="678">
        <f t="shared" si="1"/>
        <v>1176</v>
      </c>
      <c r="I17" s="670">
        <f t="shared" si="1"/>
        <v>17</v>
      </c>
      <c r="J17" s="670">
        <f t="shared" si="1"/>
        <v>33</v>
      </c>
      <c r="K17" s="670">
        <f t="shared" si="1"/>
        <v>230</v>
      </c>
      <c r="L17" s="670">
        <f t="shared" si="1"/>
        <v>217</v>
      </c>
      <c r="M17" s="670">
        <f t="shared" si="1"/>
        <v>295</v>
      </c>
      <c r="N17" s="678">
        <f t="shared" si="1"/>
        <v>2989</v>
      </c>
    </row>
    <row r="18" spans="2:14" ht="13.5" thickBot="1" x14ac:dyDescent="0.25">
      <c r="B18" s="684" t="s">
        <v>1083</v>
      </c>
      <c r="C18" s="673">
        <v>17</v>
      </c>
      <c r="D18" s="673">
        <v>17</v>
      </c>
      <c r="E18" s="673">
        <v>0</v>
      </c>
      <c r="F18" s="673">
        <v>17</v>
      </c>
      <c r="G18" s="673">
        <v>17</v>
      </c>
      <c r="H18" s="683">
        <v>0</v>
      </c>
      <c r="I18" s="673">
        <v>0</v>
      </c>
      <c r="J18" s="673">
        <v>0</v>
      </c>
      <c r="K18" s="673">
        <v>0</v>
      </c>
      <c r="L18" s="673">
        <v>0</v>
      </c>
      <c r="M18" s="673">
        <v>0</v>
      </c>
      <c r="N18" s="683">
        <v>0</v>
      </c>
    </row>
    <row r="19" spans="2:14" ht="13.5" thickBot="1" x14ac:dyDescent="0.25">
      <c r="B19" s="684" t="s">
        <v>1770</v>
      </c>
      <c r="C19" s="673">
        <v>9</v>
      </c>
      <c r="D19" s="673">
        <v>9</v>
      </c>
      <c r="E19" s="673">
        <v>30</v>
      </c>
      <c r="F19" s="673">
        <v>0</v>
      </c>
      <c r="G19" s="673">
        <v>0</v>
      </c>
      <c r="H19" s="683">
        <v>0</v>
      </c>
      <c r="I19" s="673">
        <v>0</v>
      </c>
      <c r="J19" s="673">
        <v>0</v>
      </c>
      <c r="K19" s="673">
        <v>0</v>
      </c>
      <c r="L19" s="673">
        <v>9</v>
      </c>
      <c r="M19" s="673">
        <v>9</v>
      </c>
      <c r="N19" s="683">
        <v>30</v>
      </c>
    </row>
    <row r="20" spans="2:14" ht="13.5" thickBot="1" x14ac:dyDescent="0.25">
      <c r="B20" s="677" t="s">
        <v>1507</v>
      </c>
      <c r="C20" s="673">
        <v>25</v>
      </c>
      <c r="D20" s="673">
        <v>29</v>
      </c>
      <c r="E20" s="673">
        <v>79</v>
      </c>
      <c r="F20" s="673">
        <v>1</v>
      </c>
      <c r="G20" s="673">
        <v>1</v>
      </c>
      <c r="H20" s="676">
        <v>0</v>
      </c>
      <c r="I20" s="673">
        <v>0</v>
      </c>
      <c r="J20" s="673">
        <v>0</v>
      </c>
      <c r="K20" s="673">
        <v>0</v>
      </c>
      <c r="L20" s="673">
        <v>24</v>
      </c>
      <c r="M20" s="673">
        <v>28</v>
      </c>
      <c r="N20" s="676">
        <v>79</v>
      </c>
    </row>
    <row r="21" spans="2:14" ht="13.5" thickBot="1" x14ac:dyDescent="0.25">
      <c r="B21" s="677" t="s">
        <v>1084</v>
      </c>
      <c r="C21" s="673">
        <v>2</v>
      </c>
      <c r="D21" s="673">
        <v>2</v>
      </c>
      <c r="E21" s="673">
        <v>4</v>
      </c>
      <c r="F21" s="673">
        <v>0</v>
      </c>
      <c r="G21" s="673">
        <v>0</v>
      </c>
      <c r="H21" s="676">
        <v>0</v>
      </c>
      <c r="I21" s="673">
        <v>2</v>
      </c>
      <c r="J21" s="673">
        <v>2</v>
      </c>
      <c r="K21" s="673">
        <v>4</v>
      </c>
      <c r="L21" s="673">
        <v>0</v>
      </c>
      <c r="M21" s="673">
        <v>0</v>
      </c>
      <c r="N21" s="676">
        <v>0</v>
      </c>
    </row>
    <row r="22" spans="2:14" ht="13.5" thickBot="1" x14ac:dyDescent="0.25">
      <c r="B22" s="677" t="s">
        <v>1508</v>
      </c>
      <c r="C22" s="673">
        <v>41</v>
      </c>
      <c r="D22" s="673">
        <v>123</v>
      </c>
      <c r="E22" s="673">
        <v>515</v>
      </c>
      <c r="F22" s="673">
        <v>0</v>
      </c>
      <c r="G22" s="673">
        <v>0</v>
      </c>
      <c r="H22" s="676">
        <v>0</v>
      </c>
      <c r="I22" s="673">
        <v>15</v>
      </c>
      <c r="J22" s="673">
        <v>31</v>
      </c>
      <c r="K22" s="673">
        <v>226</v>
      </c>
      <c r="L22" s="673">
        <v>26</v>
      </c>
      <c r="M22" s="673">
        <v>92</v>
      </c>
      <c r="N22" s="676">
        <v>289</v>
      </c>
    </row>
    <row r="23" spans="2:14" ht="13.5" thickBot="1" x14ac:dyDescent="0.25">
      <c r="B23" s="677" t="s">
        <v>1085</v>
      </c>
      <c r="C23" s="673">
        <v>197</v>
      </c>
      <c r="D23" s="673">
        <v>211</v>
      </c>
      <c r="E23" s="673">
        <v>3767</v>
      </c>
      <c r="F23" s="673">
        <v>39</v>
      </c>
      <c r="G23" s="673">
        <v>45</v>
      </c>
      <c r="H23" s="676">
        <v>1176</v>
      </c>
      <c r="I23" s="673">
        <v>0</v>
      </c>
      <c r="J23" s="673">
        <v>0</v>
      </c>
      <c r="K23" s="673">
        <v>0</v>
      </c>
      <c r="L23" s="673">
        <v>158</v>
      </c>
      <c r="M23" s="673">
        <v>166</v>
      </c>
      <c r="N23" s="676">
        <v>2591</v>
      </c>
    </row>
    <row r="24" spans="2:14" ht="13.5" thickBot="1" x14ac:dyDescent="0.25">
      <c r="B24" s="679" t="s">
        <v>1184</v>
      </c>
      <c r="C24" s="670">
        <f t="shared" ref="C24:N24" si="2">SUM(C25:C38)</f>
        <v>2705</v>
      </c>
      <c r="D24" s="670">
        <f t="shared" si="2"/>
        <v>3464</v>
      </c>
      <c r="E24" s="670">
        <f t="shared" si="2"/>
        <v>50180</v>
      </c>
      <c r="F24" s="670">
        <f t="shared" si="2"/>
        <v>1332</v>
      </c>
      <c r="G24" s="670">
        <f t="shared" si="2"/>
        <v>1423</v>
      </c>
      <c r="H24" s="678">
        <f t="shared" si="2"/>
        <v>11731</v>
      </c>
      <c r="I24" s="670">
        <f t="shared" si="2"/>
        <v>399</v>
      </c>
      <c r="J24" s="670">
        <f t="shared" si="2"/>
        <v>614</v>
      </c>
      <c r="K24" s="670">
        <f t="shared" si="2"/>
        <v>18293</v>
      </c>
      <c r="L24" s="670">
        <f t="shared" si="2"/>
        <v>974</v>
      </c>
      <c r="M24" s="670">
        <f t="shared" si="2"/>
        <v>1426</v>
      </c>
      <c r="N24" s="678">
        <f t="shared" si="2"/>
        <v>20155</v>
      </c>
    </row>
    <row r="25" spans="2:14" ht="13.5" thickBot="1" x14ac:dyDescent="0.25">
      <c r="B25" s="682" t="s">
        <v>1086</v>
      </c>
      <c r="C25" s="681">
        <v>60</v>
      </c>
      <c r="D25" s="681">
        <v>85</v>
      </c>
      <c r="E25" s="681">
        <v>708</v>
      </c>
      <c r="F25" s="681">
        <v>1</v>
      </c>
      <c r="G25" s="681">
        <v>3</v>
      </c>
      <c r="H25" s="680">
        <v>13</v>
      </c>
      <c r="I25" s="681">
        <v>33</v>
      </c>
      <c r="J25" s="681">
        <v>41</v>
      </c>
      <c r="K25" s="681">
        <v>324</v>
      </c>
      <c r="L25" s="681">
        <v>26</v>
      </c>
      <c r="M25" s="681">
        <v>41</v>
      </c>
      <c r="N25" s="680">
        <v>371</v>
      </c>
    </row>
    <row r="26" spans="2:14" ht="13.5" thickBot="1" x14ac:dyDescent="0.25">
      <c r="B26" s="677" t="s">
        <v>1028</v>
      </c>
      <c r="C26" s="673">
        <v>438</v>
      </c>
      <c r="D26" s="673">
        <v>545</v>
      </c>
      <c r="E26" s="673">
        <v>21077</v>
      </c>
      <c r="F26" s="673">
        <v>133</v>
      </c>
      <c r="G26" s="673">
        <v>152</v>
      </c>
      <c r="H26" s="676">
        <v>8546</v>
      </c>
      <c r="I26" s="673">
        <v>57</v>
      </c>
      <c r="J26" s="673">
        <v>74</v>
      </c>
      <c r="K26" s="673">
        <v>2561</v>
      </c>
      <c r="L26" s="673">
        <v>248</v>
      </c>
      <c r="M26" s="673">
        <v>319</v>
      </c>
      <c r="N26" s="676">
        <v>9970</v>
      </c>
    </row>
    <row r="27" spans="2:14" ht="13.5" thickBot="1" x14ac:dyDescent="0.25">
      <c r="B27" s="677" t="s">
        <v>1087</v>
      </c>
      <c r="C27" s="673">
        <v>124</v>
      </c>
      <c r="D27" s="673">
        <v>140</v>
      </c>
      <c r="E27" s="673">
        <v>2619</v>
      </c>
      <c r="F27" s="673">
        <v>63</v>
      </c>
      <c r="G27" s="673">
        <v>71</v>
      </c>
      <c r="H27" s="676">
        <v>1426</v>
      </c>
      <c r="I27" s="673">
        <v>0</v>
      </c>
      <c r="J27" s="673">
        <v>0</v>
      </c>
      <c r="K27" s="673">
        <v>0</v>
      </c>
      <c r="L27" s="673">
        <v>61</v>
      </c>
      <c r="M27" s="673">
        <v>69</v>
      </c>
      <c r="N27" s="676">
        <v>1193</v>
      </c>
    </row>
    <row r="28" spans="2:14" ht="13.5" thickBot="1" x14ac:dyDescent="0.25">
      <c r="B28" s="677" t="s">
        <v>1088</v>
      </c>
      <c r="C28" s="673">
        <v>32</v>
      </c>
      <c r="D28" s="673">
        <v>36</v>
      </c>
      <c r="E28" s="673">
        <v>427</v>
      </c>
      <c r="F28" s="673">
        <v>0</v>
      </c>
      <c r="G28" s="673">
        <v>0</v>
      </c>
      <c r="H28" s="676">
        <v>0</v>
      </c>
      <c r="I28" s="673">
        <v>11</v>
      </c>
      <c r="J28" s="673">
        <v>15</v>
      </c>
      <c r="K28" s="673">
        <v>122</v>
      </c>
      <c r="L28" s="673">
        <v>21</v>
      </c>
      <c r="M28" s="673">
        <v>21</v>
      </c>
      <c r="N28" s="676">
        <v>305</v>
      </c>
    </row>
    <row r="29" spans="2:14" ht="13.5" thickBot="1" x14ac:dyDescent="0.25">
      <c r="B29" s="677" t="s">
        <v>1029</v>
      </c>
      <c r="C29" s="673">
        <v>297</v>
      </c>
      <c r="D29" s="673">
        <v>478</v>
      </c>
      <c r="E29" s="673">
        <v>11850</v>
      </c>
      <c r="F29" s="673">
        <v>22</v>
      </c>
      <c r="G29" s="673">
        <v>26</v>
      </c>
      <c r="H29" s="676">
        <v>114</v>
      </c>
      <c r="I29" s="673">
        <v>170</v>
      </c>
      <c r="J29" s="673">
        <v>306</v>
      </c>
      <c r="K29" s="673">
        <v>9237</v>
      </c>
      <c r="L29" s="673">
        <v>105</v>
      </c>
      <c r="M29" s="673">
        <v>146</v>
      </c>
      <c r="N29" s="676">
        <v>2499</v>
      </c>
    </row>
    <row r="30" spans="2:14" ht="13.5" thickBot="1" x14ac:dyDescent="0.25">
      <c r="B30" s="677" t="s">
        <v>446</v>
      </c>
      <c r="C30" s="673">
        <v>254</v>
      </c>
      <c r="D30" s="673">
        <v>337</v>
      </c>
      <c r="E30" s="673">
        <v>9719</v>
      </c>
      <c r="F30" s="673">
        <v>10</v>
      </c>
      <c r="G30" s="673">
        <v>11</v>
      </c>
      <c r="H30" s="676">
        <v>241</v>
      </c>
      <c r="I30" s="673">
        <v>113</v>
      </c>
      <c r="J30" s="673">
        <v>162</v>
      </c>
      <c r="K30" s="673">
        <v>6039</v>
      </c>
      <c r="L30" s="673">
        <v>131</v>
      </c>
      <c r="M30" s="673">
        <v>164</v>
      </c>
      <c r="N30" s="676">
        <v>3438</v>
      </c>
    </row>
    <row r="31" spans="2:14" ht="13.5" thickBot="1" x14ac:dyDescent="0.25">
      <c r="B31" s="677" t="s">
        <v>1089</v>
      </c>
      <c r="C31" s="673">
        <v>157</v>
      </c>
      <c r="D31" s="673">
        <v>202</v>
      </c>
      <c r="E31" s="673">
        <v>3559</v>
      </c>
      <c r="F31" s="673">
        <v>75</v>
      </c>
      <c r="G31" s="673">
        <v>78</v>
      </c>
      <c r="H31" s="676">
        <v>1297</v>
      </c>
      <c r="I31" s="673">
        <v>1</v>
      </c>
      <c r="J31" s="673">
        <v>1</v>
      </c>
      <c r="K31" s="673">
        <v>10</v>
      </c>
      <c r="L31" s="673">
        <v>81</v>
      </c>
      <c r="M31" s="673">
        <v>122</v>
      </c>
      <c r="N31" s="676">
        <v>2252</v>
      </c>
    </row>
    <row r="32" spans="2:14" ht="13.5" thickBot="1" x14ac:dyDescent="0.25">
      <c r="B32" s="677" t="s">
        <v>1413</v>
      </c>
      <c r="C32" s="673">
        <v>1091</v>
      </c>
      <c r="D32" s="673">
        <v>1267</v>
      </c>
      <c r="E32" s="673">
        <v>221</v>
      </c>
      <c r="F32" s="673">
        <v>927</v>
      </c>
      <c r="G32" s="673">
        <v>970</v>
      </c>
      <c r="H32" s="676">
        <v>94</v>
      </c>
      <c r="I32" s="673">
        <v>0</v>
      </c>
      <c r="J32" s="673">
        <v>0</v>
      </c>
      <c r="K32" s="673">
        <v>0</v>
      </c>
      <c r="L32" s="673">
        <v>164</v>
      </c>
      <c r="M32" s="673">
        <v>297</v>
      </c>
      <c r="N32" s="676">
        <v>127</v>
      </c>
    </row>
    <row r="33" spans="2:14" ht="13.5" thickBot="1" x14ac:dyDescent="0.25">
      <c r="B33" s="677" t="s">
        <v>1090</v>
      </c>
      <c r="C33" s="673">
        <v>155</v>
      </c>
      <c r="D33" s="673">
        <v>187</v>
      </c>
      <c r="E33" s="673">
        <v>0</v>
      </c>
      <c r="F33" s="673">
        <v>76</v>
      </c>
      <c r="G33" s="673">
        <v>86</v>
      </c>
      <c r="H33" s="676">
        <v>0</v>
      </c>
      <c r="I33" s="673">
        <v>5</v>
      </c>
      <c r="J33" s="673">
        <v>6</v>
      </c>
      <c r="K33" s="673">
        <v>0</v>
      </c>
      <c r="L33" s="673">
        <v>74</v>
      </c>
      <c r="M33" s="673">
        <v>95</v>
      </c>
      <c r="N33" s="676">
        <v>0</v>
      </c>
    </row>
    <row r="34" spans="2:14" ht="13.5" thickBot="1" x14ac:dyDescent="0.25">
      <c r="B34" s="674" t="s">
        <v>1091</v>
      </c>
      <c r="C34" s="673">
        <v>2</v>
      </c>
      <c r="D34" s="673">
        <v>17</v>
      </c>
      <c r="E34" s="673">
        <v>0</v>
      </c>
      <c r="F34" s="673">
        <v>0</v>
      </c>
      <c r="G34" s="673">
        <v>0</v>
      </c>
      <c r="H34" s="672">
        <v>0</v>
      </c>
      <c r="I34" s="673">
        <v>0</v>
      </c>
      <c r="J34" s="673">
        <v>0</v>
      </c>
      <c r="K34" s="673">
        <v>0</v>
      </c>
      <c r="L34" s="673">
        <v>2</v>
      </c>
      <c r="M34" s="673">
        <v>17</v>
      </c>
      <c r="N34" s="672">
        <v>0</v>
      </c>
    </row>
    <row r="35" spans="2:14" ht="13.5" thickBot="1" x14ac:dyDescent="0.25">
      <c r="B35" s="677" t="s">
        <v>1092</v>
      </c>
      <c r="C35" s="673">
        <v>13</v>
      </c>
      <c r="D35" s="673">
        <v>38</v>
      </c>
      <c r="E35" s="673">
        <v>0</v>
      </c>
      <c r="F35" s="673">
        <v>0</v>
      </c>
      <c r="G35" s="673">
        <v>0</v>
      </c>
      <c r="H35" s="676">
        <v>0</v>
      </c>
      <c r="I35" s="673">
        <v>0</v>
      </c>
      <c r="J35" s="673">
        <v>0</v>
      </c>
      <c r="K35" s="673">
        <v>0</v>
      </c>
      <c r="L35" s="673">
        <v>13</v>
      </c>
      <c r="M35" s="673">
        <v>38</v>
      </c>
      <c r="N35" s="676">
        <v>0</v>
      </c>
    </row>
    <row r="36" spans="2:14" ht="13.5" thickBot="1" x14ac:dyDescent="0.25">
      <c r="B36" s="674" t="s">
        <v>1093</v>
      </c>
      <c r="C36" s="673">
        <v>1</v>
      </c>
      <c r="D36" s="673">
        <v>2</v>
      </c>
      <c r="E36" s="673">
        <v>0</v>
      </c>
      <c r="F36" s="673">
        <v>0</v>
      </c>
      <c r="G36" s="673">
        <v>0</v>
      </c>
      <c r="H36" s="672">
        <v>0</v>
      </c>
      <c r="I36" s="673">
        <v>0</v>
      </c>
      <c r="J36" s="673">
        <v>0</v>
      </c>
      <c r="K36" s="673">
        <v>0</v>
      </c>
      <c r="L36" s="673">
        <v>1</v>
      </c>
      <c r="M36" s="673">
        <v>2</v>
      </c>
      <c r="N36" s="672">
        <v>0</v>
      </c>
    </row>
    <row r="37" spans="2:14" ht="13.5" thickBot="1" x14ac:dyDescent="0.25">
      <c r="B37" s="674" t="s">
        <v>1094</v>
      </c>
      <c r="C37" s="673">
        <v>10</v>
      </c>
      <c r="D37" s="673">
        <v>14</v>
      </c>
      <c r="E37" s="673">
        <v>0</v>
      </c>
      <c r="F37" s="673">
        <v>1</v>
      </c>
      <c r="G37" s="673">
        <v>2</v>
      </c>
      <c r="H37" s="672">
        <v>0</v>
      </c>
      <c r="I37" s="673">
        <v>0</v>
      </c>
      <c r="J37" s="673">
        <v>0</v>
      </c>
      <c r="K37" s="673">
        <v>0</v>
      </c>
      <c r="L37" s="673">
        <v>9</v>
      </c>
      <c r="M37" s="673">
        <v>12</v>
      </c>
      <c r="N37" s="672">
        <v>0</v>
      </c>
    </row>
    <row r="38" spans="2:14" ht="13.5" thickBot="1" x14ac:dyDescent="0.25">
      <c r="B38" s="677" t="s">
        <v>1095</v>
      </c>
      <c r="C38" s="673">
        <v>71</v>
      </c>
      <c r="D38" s="673">
        <v>116</v>
      </c>
      <c r="E38" s="673">
        <v>0</v>
      </c>
      <c r="F38" s="673">
        <v>24</v>
      </c>
      <c r="G38" s="673">
        <v>24</v>
      </c>
      <c r="H38" s="676">
        <v>0</v>
      </c>
      <c r="I38" s="673">
        <v>9</v>
      </c>
      <c r="J38" s="673">
        <v>9</v>
      </c>
      <c r="K38" s="673">
        <v>0</v>
      </c>
      <c r="L38" s="673">
        <v>38</v>
      </c>
      <c r="M38" s="673">
        <v>83</v>
      </c>
      <c r="N38" s="676">
        <v>0</v>
      </c>
    </row>
    <row r="39" spans="2:14" ht="13.5" thickBot="1" x14ac:dyDescent="0.25">
      <c r="B39" s="679" t="s">
        <v>1509</v>
      </c>
      <c r="C39" s="670">
        <f t="shared" ref="C39:N39" si="3">SUM(C40:C41)</f>
        <v>35</v>
      </c>
      <c r="D39" s="670">
        <f t="shared" si="3"/>
        <v>74</v>
      </c>
      <c r="E39" s="670">
        <f t="shared" si="3"/>
        <v>0</v>
      </c>
      <c r="F39" s="670">
        <f t="shared" si="3"/>
        <v>11</v>
      </c>
      <c r="G39" s="670">
        <f t="shared" si="3"/>
        <v>11</v>
      </c>
      <c r="H39" s="678">
        <f t="shared" si="3"/>
        <v>0</v>
      </c>
      <c r="I39" s="670">
        <f t="shared" si="3"/>
        <v>0</v>
      </c>
      <c r="J39" s="670">
        <f t="shared" si="3"/>
        <v>0</v>
      </c>
      <c r="K39" s="670">
        <f t="shared" si="3"/>
        <v>0</v>
      </c>
      <c r="L39" s="670">
        <f t="shared" si="3"/>
        <v>25</v>
      </c>
      <c r="M39" s="670">
        <f t="shared" si="3"/>
        <v>64</v>
      </c>
      <c r="N39" s="678">
        <f t="shared" si="3"/>
        <v>0</v>
      </c>
    </row>
    <row r="40" spans="2:14" ht="13.5" thickBot="1" x14ac:dyDescent="0.25">
      <c r="B40" s="677" t="s">
        <v>1096</v>
      </c>
      <c r="C40" s="673">
        <v>13</v>
      </c>
      <c r="D40" s="673">
        <v>28</v>
      </c>
      <c r="E40" s="673">
        <v>0</v>
      </c>
      <c r="F40" s="673">
        <v>10</v>
      </c>
      <c r="G40" s="673">
        <v>10</v>
      </c>
      <c r="H40" s="676">
        <v>0</v>
      </c>
      <c r="I40" s="673">
        <v>0</v>
      </c>
      <c r="J40" s="673">
        <v>0</v>
      </c>
      <c r="K40" s="673">
        <v>0</v>
      </c>
      <c r="L40" s="673">
        <v>3</v>
      </c>
      <c r="M40" s="673">
        <v>18</v>
      </c>
      <c r="N40" s="676">
        <v>0</v>
      </c>
    </row>
    <row r="41" spans="2:14" ht="13.5" thickBot="1" x14ac:dyDescent="0.25">
      <c r="B41" s="677" t="s">
        <v>1510</v>
      </c>
      <c r="C41" s="673">
        <v>22</v>
      </c>
      <c r="D41" s="673">
        <v>46</v>
      </c>
      <c r="E41" s="673">
        <v>0</v>
      </c>
      <c r="F41" s="673">
        <v>1</v>
      </c>
      <c r="G41" s="673">
        <v>1</v>
      </c>
      <c r="H41" s="676">
        <v>0</v>
      </c>
      <c r="I41" s="673">
        <v>0</v>
      </c>
      <c r="J41" s="673">
        <v>0</v>
      </c>
      <c r="K41" s="673">
        <v>0</v>
      </c>
      <c r="L41" s="673">
        <v>22</v>
      </c>
      <c r="M41" s="673">
        <v>46</v>
      </c>
      <c r="N41" s="676">
        <v>0</v>
      </c>
    </row>
    <row r="42" spans="2:14" ht="13.5" thickBot="1" x14ac:dyDescent="0.25">
      <c r="B42" s="679" t="s">
        <v>1511</v>
      </c>
      <c r="C42" s="670">
        <f t="shared" ref="C42:N42" si="4">SUM(C43:C48)</f>
        <v>317</v>
      </c>
      <c r="D42" s="670">
        <f t="shared" si="4"/>
        <v>532</v>
      </c>
      <c r="E42" s="670">
        <f t="shared" si="4"/>
        <v>21793</v>
      </c>
      <c r="F42" s="670">
        <f t="shared" si="4"/>
        <v>239</v>
      </c>
      <c r="G42" s="670">
        <f t="shared" si="4"/>
        <v>417</v>
      </c>
      <c r="H42" s="678">
        <f t="shared" si="4"/>
        <v>19019</v>
      </c>
      <c r="I42" s="670">
        <f t="shared" si="4"/>
        <v>23</v>
      </c>
      <c r="J42" s="670">
        <f t="shared" si="4"/>
        <v>32</v>
      </c>
      <c r="K42" s="670">
        <f t="shared" si="4"/>
        <v>446</v>
      </c>
      <c r="L42" s="670">
        <f t="shared" si="4"/>
        <v>56</v>
      </c>
      <c r="M42" s="670">
        <f t="shared" si="4"/>
        <v>83</v>
      </c>
      <c r="N42" s="678">
        <f t="shared" si="4"/>
        <v>2328</v>
      </c>
    </row>
    <row r="43" spans="2:14" ht="13.5" thickBot="1" x14ac:dyDescent="0.25">
      <c r="B43" s="677" t="s">
        <v>1512</v>
      </c>
      <c r="C43" s="673">
        <v>6</v>
      </c>
      <c r="D43" s="673">
        <v>8</v>
      </c>
      <c r="E43" s="673">
        <v>0</v>
      </c>
      <c r="F43" s="673">
        <v>2</v>
      </c>
      <c r="G43" s="673">
        <v>2</v>
      </c>
      <c r="H43" s="676">
        <v>0</v>
      </c>
      <c r="I43" s="673">
        <v>2</v>
      </c>
      <c r="J43" s="673">
        <v>2</v>
      </c>
      <c r="K43" s="673">
        <v>0</v>
      </c>
      <c r="L43" s="673">
        <v>3</v>
      </c>
      <c r="M43" s="673">
        <v>4</v>
      </c>
      <c r="N43" s="676">
        <v>0</v>
      </c>
    </row>
    <row r="44" spans="2:14" ht="13.5" thickBot="1" x14ac:dyDescent="0.25">
      <c r="B44" s="674" t="s">
        <v>1097</v>
      </c>
      <c r="C44" s="673">
        <v>115</v>
      </c>
      <c r="D44" s="673">
        <v>245</v>
      </c>
      <c r="E44" s="673">
        <v>13451</v>
      </c>
      <c r="F44" s="673">
        <v>112</v>
      </c>
      <c r="G44" s="673">
        <v>242</v>
      </c>
      <c r="H44" s="672">
        <v>13435</v>
      </c>
      <c r="I44" s="673">
        <v>2</v>
      </c>
      <c r="J44" s="673">
        <v>2</v>
      </c>
      <c r="K44" s="673">
        <v>15</v>
      </c>
      <c r="L44" s="673">
        <v>1</v>
      </c>
      <c r="M44" s="673">
        <v>1</v>
      </c>
      <c r="N44" s="672">
        <v>1</v>
      </c>
    </row>
    <row r="45" spans="2:14" ht="13.5" thickBot="1" x14ac:dyDescent="0.25">
      <c r="B45" s="674" t="s">
        <v>1098</v>
      </c>
      <c r="C45" s="673">
        <v>22</v>
      </c>
      <c r="D45" s="673">
        <v>27</v>
      </c>
      <c r="E45" s="673">
        <v>0</v>
      </c>
      <c r="F45" s="673">
        <v>0</v>
      </c>
      <c r="G45" s="673">
        <v>0</v>
      </c>
      <c r="H45" s="672">
        <v>0</v>
      </c>
      <c r="I45" s="673">
        <v>7</v>
      </c>
      <c r="J45" s="673">
        <v>7</v>
      </c>
      <c r="K45" s="673">
        <v>0</v>
      </c>
      <c r="L45" s="673">
        <v>15</v>
      </c>
      <c r="M45" s="673">
        <v>20</v>
      </c>
      <c r="N45" s="672">
        <v>0</v>
      </c>
    </row>
    <row r="46" spans="2:14" ht="13.5" thickBot="1" x14ac:dyDescent="0.25">
      <c r="B46" s="674" t="s">
        <v>1099</v>
      </c>
      <c r="C46" s="673">
        <v>117</v>
      </c>
      <c r="D46" s="673">
        <v>191</v>
      </c>
      <c r="E46" s="673">
        <v>8271</v>
      </c>
      <c r="F46" s="673">
        <v>80</v>
      </c>
      <c r="G46" s="673">
        <v>126</v>
      </c>
      <c r="H46" s="672">
        <v>5583</v>
      </c>
      <c r="I46" s="673">
        <v>12</v>
      </c>
      <c r="J46" s="673">
        <v>21</v>
      </c>
      <c r="K46" s="673">
        <v>431</v>
      </c>
      <c r="L46" s="673">
        <v>25</v>
      </c>
      <c r="M46" s="673">
        <v>44</v>
      </c>
      <c r="N46" s="672">
        <v>2257</v>
      </c>
    </row>
    <row r="47" spans="2:14" ht="13.5" thickBot="1" x14ac:dyDescent="0.25">
      <c r="B47" s="674" t="s">
        <v>1100</v>
      </c>
      <c r="C47" s="673">
        <v>30</v>
      </c>
      <c r="D47" s="673">
        <v>31</v>
      </c>
      <c r="E47" s="673">
        <v>0</v>
      </c>
      <c r="F47" s="673">
        <v>25</v>
      </c>
      <c r="G47" s="673">
        <v>26</v>
      </c>
      <c r="H47" s="672">
        <v>0</v>
      </c>
      <c r="I47" s="673">
        <v>0</v>
      </c>
      <c r="J47" s="673">
        <v>0</v>
      </c>
      <c r="K47" s="673">
        <v>0</v>
      </c>
      <c r="L47" s="673">
        <v>5</v>
      </c>
      <c r="M47" s="673">
        <v>5</v>
      </c>
      <c r="N47" s="672">
        <v>0</v>
      </c>
    </row>
    <row r="48" spans="2:14" ht="13.5" thickBot="1" x14ac:dyDescent="0.25">
      <c r="B48" s="674" t="s">
        <v>1101</v>
      </c>
      <c r="C48" s="673">
        <v>27</v>
      </c>
      <c r="D48" s="673">
        <v>30</v>
      </c>
      <c r="E48" s="673">
        <v>71</v>
      </c>
      <c r="F48" s="673">
        <v>20</v>
      </c>
      <c r="G48" s="673">
        <v>21</v>
      </c>
      <c r="H48" s="672">
        <v>1</v>
      </c>
      <c r="I48" s="673">
        <v>0</v>
      </c>
      <c r="J48" s="673">
        <v>0</v>
      </c>
      <c r="K48" s="673">
        <v>0</v>
      </c>
      <c r="L48" s="673">
        <v>7</v>
      </c>
      <c r="M48" s="673">
        <v>9</v>
      </c>
      <c r="N48" s="672">
        <v>70</v>
      </c>
    </row>
    <row r="49" spans="2:14" ht="13.5" thickBot="1" x14ac:dyDescent="0.25">
      <c r="B49" s="671" t="s">
        <v>1513</v>
      </c>
      <c r="C49" s="670">
        <f t="shared" ref="C49:N49" si="5">SUM(C50:C52)</f>
        <v>175</v>
      </c>
      <c r="D49" s="670">
        <f t="shared" si="5"/>
        <v>467</v>
      </c>
      <c r="E49" s="670">
        <f t="shared" si="5"/>
        <v>2</v>
      </c>
      <c r="F49" s="670">
        <f t="shared" si="5"/>
        <v>7</v>
      </c>
      <c r="G49" s="670">
        <f t="shared" si="5"/>
        <v>10</v>
      </c>
      <c r="H49" s="675">
        <f t="shared" si="5"/>
        <v>0</v>
      </c>
      <c r="I49" s="670">
        <f t="shared" si="5"/>
        <v>10</v>
      </c>
      <c r="J49" s="670">
        <f t="shared" si="5"/>
        <v>18</v>
      </c>
      <c r="K49" s="670">
        <f t="shared" si="5"/>
        <v>0</v>
      </c>
      <c r="L49" s="670">
        <f t="shared" si="5"/>
        <v>158</v>
      </c>
      <c r="M49" s="670">
        <f t="shared" si="5"/>
        <v>439</v>
      </c>
      <c r="N49" s="675">
        <f t="shared" si="5"/>
        <v>2</v>
      </c>
    </row>
    <row r="50" spans="2:14" ht="13.5" thickBot="1" x14ac:dyDescent="0.25">
      <c r="B50" s="674" t="s">
        <v>1179</v>
      </c>
      <c r="C50" s="673">
        <v>5</v>
      </c>
      <c r="D50" s="673">
        <v>25</v>
      </c>
      <c r="E50" s="673">
        <v>0</v>
      </c>
      <c r="F50" s="673">
        <v>0</v>
      </c>
      <c r="G50" s="673">
        <v>0</v>
      </c>
      <c r="H50" s="672">
        <v>0</v>
      </c>
      <c r="I50" s="673">
        <v>0</v>
      </c>
      <c r="J50" s="673">
        <v>0</v>
      </c>
      <c r="K50" s="673">
        <v>0</v>
      </c>
      <c r="L50" s="673">
        <v>5</v>
      </c>
      <c r="M50" s="673">
        <v>25</v>
      </c>
      <c r="N50" s="672">
        <v>0</v>
      </c>
    </row>
    <row r="51" spans="2:14" ht="13.5" thickBot="1" x14ac:dyDescent="0.25">
      <c r="B51" s="674" t="s">
        <v>1514</v>
      </c>
      <c r="C51" s="673">
        <v>98</v>
      </c>
      <c r="D51" s="673">
        <v>223</v>
      </c>
      <c r="E51" s="673">
        <v>0</v>
      </c>
      <c r="F51" s="673">
        <v>6</v>
      </c>
      <c r="G51" s="673">
        <v>9</v>
      </c>
      <c r="H51" s="672">
        <v>0</v>
      </c>
      <c r="I51" s="673">
        <v>3</v>
      </c>
      <c r="J51" s="673">
        <v>4</v>
      </c>
      <c r="K51" s="673">
        <v>0</v>
      </c>
      <c r="L51" s="673">
        <v>89</v>
      </c>
      <c r="M51" s="673">
        <v>210</v>
      </c>
      <c r="N51" s="672">
        <v>0</v>
      </c>
    </row>
    <row r="52" spans="2:14" ht="13.5" thickBot="1" x14ac:dyDescent="0.25">
      <c r="B52" s="674" t="s">
        <v>1515</v>
      </c>
      <c r="C52" s="673">
        <v>72</v>
      </c>
      <c r="D52" s="673">
        <v>219</v>
      </c>
      <c r="E52" s="673">
        <v>2</v>
      </c>
      <c r="F52" s="673">
        <v>1</v>
      </c>
      <c r="G52" s="673">
        <v>1</v>
      </c>
      <c r="H52" s="672">
        <v>0</v>
      </c>
      <c r="I52" s="673">
        <v>7</v>
      </c>
      <c r="J52" s="673">
        <v>14</v>
      </c>
      <c r="K52" s="673">
        <v>0</v>
      </c>
      <c r="L52" s="673">
        <v>64</v>
      </c>
      <c r="M52" s="673">
        <v>204</v>
      </c>
      <c r="N52" s="672">
        <v>2</v>
      </c>
    </row>
    <row r="53" spans="2:14" ht="13.5" thickBot="1" x14ac:dyDescent="0.25">
      <c r="B53" s="671" t="s">
        <v>1516</v>
      </c>
      <c r="C53" s="670">
        <f t="shared" ref="C53:N53" si="6">SUM(C7+C17+C24+C39+C42+C49)</f>
        <v>4028</v>
      </c>
      <c r="D53" s="670">
        <f t="shared" si="6"/>
        <v>5732</v>
      </c>
      <c r="E53" s="670">
        <f t="shared" si="6"/>
        <v>90736</v>
      </c>
      <c r="F53" s="670">
        <f t="shared" si="6"/>
        <v>1941</v>
      </c>
      <c r="G53" s="670">
        <f t="shared" si="6"/>
        <v>2376</v>
      </c>
      <c r="H53" s="670">
        <f t="shared" si="6"/>
        <v>40250</v>
      </c>
      <c r="I53" s="670">
        <f t="shared" si="6"/>
        <v>471</v>
      </c>
      <c r="J53" s="670">
        <f t="shared" si="6"/>
        <v>721</v>
      </c>
      <c r="K53" s="670">
        <f t="shared" si="6"/>
        <v>19337</v>
      </c>
      <c r="L53" s="670">
        <f t="shared" si="6"/>
        <v>1618</v>
      </c>
      <c r="M53" s="670">
        <f t="shared" si="6"/>
        <v>2635</v>
      </c>
      <c r="N53" s="670">
        <f t="shared" si="6"/>
        <v>31149</v>
      </c>
    </row>
    <row r="54" spans="2:14" x14ac:dyDescent="0.2">
      <c r="B54" s="435" t="s">
        <v>1771</v>
      </c>
    </row>
    <row r="55" spans="2:14" x14ac:dyDescent="0.2">
      <c r="B55" s="435" t="s">
        <v>2229</v>
      </c>
    </row>
    <row r="58" spans="2:14" ht="13.5" thickBot="1" x14ac:dyDescent="0.25">
      <c r="B58" s="324" t="s">
        <v>2230</v>
      </c>
    </row>
    <row r="59" spans="2:14" ht="13.5" thickBot="1" x14ac:dyDescent="0.25">
      <c r="B59" s="818" t="s">
        <v>419</v>
      </c>
      <c r="C59" s="818" t="s">
        <v>1772</v>
      </c>
      <c r="D59" s="951" t="s">
        <v>1773</v>
      </c>
      <c r="E59" s="952"/>
      <c r="F59" s="952"/>
      <c r="G59" s="952"/>
      <c r="H59" s="952"/>
      <c r="I59" s="952"/>
      <c r="J59" s="952"/>
      <c r="K59" s="669"/>
      <c r="L59" s="668"/>
      <c r="M59" s="205"/>
    </row>
    <row r="60" spans="2:14" ht="38.25" x14ac:dyDescent="0.2">
      <c r="B60" s="950"/>
      <c r="C60" s="950"/>
      <c r="D60" s="667"/>
      <c r="E60" s="667" t="s">
        <v>1774</v>
      </c>
      <c r="F60" s="667"/>
      <c r="G60" s="667"/>
      <c r="H60" s="667"/>
      <c r="I60" s="818" t="s">
        <v>1185</v>
      </c>
      <c r="J60" s="818" t="s">
        <v>1190</v>
      </c>
      <c r="K60" s="818" t="s">
        <v>1191</v>
      </c>
      <c r="L60" s="950" t="s">
        <v>1978</v>
      </c>
      <c r="M60" s="818" t="s">
        <v>1977</v>
      </c>
    </row>
    <row r="61" spans="2:14" ht="39" thickBot="1" x14ac:dyDescent="0.25">
      <c r="B61" s="819"/>
      <c r="C61" s="819"/>
      <c r="D61" s="524" t="s">
        <v>1777</v>
      </c>
      <c r="E61" s="524" t="s">
        <v>1778</v>
      </c>
      <c r="F61" s="524" t="s">
        <v>1779</v>
      </c>
      <c r="G61" s="524" t="s">
        <v>1780</v>
      </c>
      <c r="H61" s="524" t="s">
        <v>1976</v>
      </c>
      <c r="I61" s="819"/>
      <c r="J61" s="819"/>
      <c r="K61" s="819"/>
      <c r="L61" s="819"/>
      <c r="M61" s="819"/>
    </row>
    <row r="62" spans="2:14" ht="13.5" thickBot="1" x14ac:dyDescent="0.25">
      <c r="B62" s="642" t="s">
        <v>1004</v>
      </c>
      <c r="C62" s="408">
        <v>10977</v>
      </c>
      <c r="D62" s="408">
        <v>10707</v>
      </c>
      <c r="E62" s="408">
        <v>258</v>
      </c>
      <c r="F62" s="408">
        <v>0</v>
      </c>
      <c r="G62" s="408">
        <v>1205</v>
      </c>
      <c r="H62" s="408">
        <v>9</v>
      </c>
      <c r="I62" s="408">
        <v>3179</v>
      </c>
      <c r="J62" s="408">
        <v>5774</v>
      </c>
      <c r="K62" s="408">
        <v>10</v>
      </c>
      <c r="L62" s="408">
        <v>6295</v>
      </c>
      <c r="M62" s="606">
        <v>4679</v>
      </c>
    </row>
    <row r="63" spans="2:14" ht="13.5" thickBot="1" x14ac:dyDescent="0.25">
      <c r="B63" s="642" t="s">
        <v>421</v>
      </c>
      <c r="C63" s="408">
        <v>19550</v>
      </c>
      <c r="D63" s="408">
        <v>18748</v>
      </c>
      <c r="E63" s="408">
        <v>642</v>
      </c>
      <c r="F63" s="408">
        <v>164</v>
      </c>
      <c r="G63" s="408">
        <v>6191</v>
      </c>
      <c r="H63" s="408">
        <v>72</v>
      </c>
      <c r="I63" s="408">
        <v>17337</v>
      </c>
      <c r="J63" s="408">
        <v>479</v>
      </c>
      <c r="K63" s="408">
        <v>27</v>
      </c>
      <c r="L63" s="408">
        <v>5330</v>
      </c>
      <c r="M63" s="606">
        <v>14222</v>
      </c>
    </row>
    <row r="64" spans="2:14" ht="13.5" thickBot="1" x14ac:dyDescent="0.25">
      <c r="B64" s="642" t="s">
        <v>422</v>
      </c>
      <c r="C64" s="282">
        <v>9267</v>
      </c>
      <c r="D64" s="282">
        <v>9009</v>
      </c>
      <c r="E64" s="282">
        <v>258</v>
      </c>
      <c r="F64" s="282">
        <v>0</v>
      </c>
      <c r="G64" s="282">
        <v>2372</v>
      </c>
      <c r="H64" s="282">
        <v>45</v>
      </c>
      <c r="I64" s="282">
        <v>5985</v>
      </c>
      <c r="J64" s="408">
        <v>2081</v>
      </c>
      <c r="K64" s="282">
        <v>21</v>
      </c>
      <c r="L64" s="282">
        <v>3594</v>
      </c>
      <c r="M64" s="666">
        <v>5673</v>
      </c>
    </row>
    <row r="65" spans="2:13" ht="13.5" thickBot="1" x14ac:dyDescent="0.25">
      <c r="B65" s="642" t="s">
        <v>1150</v>
      </c>
      <c r="C65" s="282">
        <v>2300</v>
      </c>
      <c r="D65" s="282">
        <v>2221</v>
      </c>
      <c r="E65" s="282">
        <v>56</v>
      </c>
      <c r="F65" s="282">
        <v>23</v>
      </c>
      <c r="G65" s="282">
        <v>778</v>
      </c>
      <c r="H65" s="282">
        <v>25</v>
      </c>
      <c r="I65" s="282">
        <v>1976</v>
      </c>
      <c r="J65" s="408">
        <v>113</v>
      </c>
      <c r="K65" s="282">
        <v>2</v>
      </c>
      <c r="L65" s="282">
        <v>796</v>
      </c>
      <c r="M65" s="666">
        <v>1504</v>
      </c>
    </row>
    <row r="66" spans="2:13" ht="13.5" thickBot="1" x14ac:dyDescent="0.25">
      <c r="B66" s="642" t="s">
        <v>426</v>
      </c>
      <c r="C66" s="282">
        <v>621</v>
      </c>
      <c r="D66" s="282">
        <v>616</v>
      </c>
      <c r="E66" s="282">
        <v>5</v>
      </c>
      <c r="F66" s="282">
        <v>0</v>
      </c>
      <c r="G66" s="282">
        <v>34</v>
      </c>
      <c r="H66" s="282">
        <v>0</v>
      </c>
      <c r="I66" s="282">
        <v>67</v>
      </c>
      <c r="J66" s="408">
        <v>226</v>
      </c>
      <c r="K66" s="282">
        <v>1</v>
      </c>
      <c r="L66" s="282">
        <v>371</v>
      </c>
      <c r="M66" s="666">
        <v>250</v>
      </c>
    </row>
    <row r="67" spans="2:13" ht="13.5" thickBot="1" x14ac:dyDescent="0.25">
      <c r="B67" s="642" t="s">
        <v>423</v>
      </c>
      <c r="C67" s="282">
        <v>3074</v>
      </c>
      <c r="D67" s="282">
        <v>2968</v>
      </c>
      <c r="E67" s="282">
        <v>104</v>
      </c>
      <c r="F67" s="282">
        <v>2</v>
      </c>
      <c r="G67" s="282">
        <v>179</v>
      </c>
      <c r="H67" s="282">
        <v>11</v>
      </c>
      <c r="I67" s="282">
        <v>2252</v>
      </c>
      <c r="J67" s="408">
        <v>264</v>
      </c>
      <c r="K67" s="282">
        <v>5</v>
      </c>
      <c r="L67" s="282">
        <v>1008</v>
      </c>
      <c r="M67" s="666">
        <v>2066</v>
      </c>
    </row>
    <row r="68" spans="2:13" ht="13.5" thickBot="1" x14ac:dyDescent="0.25">
      <c r="B68" s="642" t="s">
        <v>428</v>
      </c>
      <c r="C68" s="282">
        <v>430</v>
      </c>
      <c r="D68" s="282">
        <v>424</v>
      </c>
      <c r="E68" s="282">
        <v>2</v>
      </c>
      <c r="F68" s="282">
        <v>4</v>
      </c>
      <c r="G68" s="282">
        <v>97</v>
      </c>
      <c r="H68" s="282">
        <v>5</v>
      </c>
      <c r="I68" s="282">
        <v>137</v>
      </c>
      <c r="J68" s="408">
        <v>87</v>
      </c>
      <c r="K68" s="282">
        <v>1</v>
      </c>
      <c r="L68" s="282">
        <v>240</v>
      </c>
      <c r="M68" s="666">
        <v>191</v>
      </c>
    </row>
    <row r="69" spans="2:13" ht="13.5" thickBot="1" x14ac:dyDescent="0.25">
      <c r="B69" s="665" t="s">
        <v>144</v>
      </c>
      <c r="C69" s="266">
        <f t="shared" ref="C69:M69" si="7">SUM(C62:C68)</f>
        <v>46219</v>
      </c>
      <c r="D69" s="266">
        <f t="shared" si="7"/>
        <v>44693</v>
      </c>
      <c r="E69" s="266">
        <f t="shared" si="7"/>
        <v>1325</v>
      </c>
      <c r="F69" s="266">
        <f t="shared" si="7"/>
        <v>193</v>
      </c>
      <c r="G69" s="266">
        <f t="shared" si="7"/>
        <v>10856</v>
      </c>
      <c r="H69" s="266">
        <f t="shared" si="7"/>
        <v>167</v>
      </c>
      <c r="I69" s="266">
        <f t="shared" si="7"/>
        <v>30933</v>
      </c>
      <c r="J69" s="266">
        <f t="shared" si="7"/>
        <v>9024</v>
      </c>
      <c r="K69" s="266">
        <f t="shared" si="7"/>
        <v>67</v>
      </c>
      <c r="L69" s="266">
        <f t="shared" si="7"/>
        <v>17634</v>
      </c>
      <c r="M69" s="594">
        <f t="shared" si="7"/>
        <v>28585</v>
      </c>
    </row>
    <row r="70" spans="2:13" x14ac:dyDescent="0.2">
      <c r="B70" s="435" t="s">
        <v>1782</v>
      </c>
    </row>
    <row r="72" spans="2:13" x14ac:dyDescent="0.2">
      <c r="B72" s="564" t="s">
        <v>2231</v>
      </c>
      <c r="E72" s="565"/>
    </row>
    <row r="73" spans="2:13" x14ac:dyDescent="0.2">
      <c r="B73" s="948" t="s">
        <v>419</v>
      </c>
      <c r="C73" s="664"/>
      <c r="D73" s="949" t="s">
        <v>1783</v>
      </c>
      <c r="E73" s="949"/>
      <c r="F73" s="949"/>
      <c r="G73" s="949"/>
      <c r="H73" s="949"/>
    </row>
    <row r="74" spans="2:13" x14ac:dyDescent="0.2">
      <c r="B74" s="948"/>
      <c r="C74" s="663" t="s">
        <v>1011</v>
      </c>
      <c r="D74" s="662" t="s">
        <v>414</v>
      </c>
      <c r="E74" s="662" t="s">
        <v>415</v>
      </c>
      <c r="F74" s="662" t="s">
        <v>416</v>
      </c>
      <c r="G74" s="662" t="s">
        <v>417</v>
      </c>
      <c r="H74" s="662" t="s">
        <v>418</v>
      </c>
    </row>
    <row r="75" spans="2:13" ht="13.5" thickBot="1" x14ac:dyDescent="0.25">
      <c r="B75" s="628" t="s">
        <v>1086</v>
      </c>
      <c r="C75" s="661">
        <v>0</v>
      </c>
      <c r="D75" s="660">
        <v>176</v>
      </c>
      <c r="E75" s="660">
        <v>86</v>
      </c>
      <c r="F75" s="660">
        <v>54</v>
      </c>
      <c r="G75" s="660">
        <v>9</v>
      </c>
      <c r="H75" s="660">
        <v>296</v>
      </c>
    </row>
    <row r="76" spans="2:13" ht="13.5" thickBot="1" x14ac:dyDescent="0.25">
      <c r="B76" s="659" t="s">
        <v>1028</v>
      </c>
      <c r="C76" s="655">
        <v>99</v>
      </c>
      <c r="D76" s="654">
        <v>266</v>
      </c>
      <c r="E76" s="654">
        <v>97</v>
      </c>
      <c r="F76" s="654">
        <v>4138</v>
      </c>
      <c r="G76" s="654">
        <v>4405</v>
      </c>
      <c r="H76" s="654">
        <v>10282</v>
      </c>
    </row>
    <row r="77" spans="2:13" ht="13.5" thickBot="1" x14ac:dyDescent="0.25">
      <c r="B77" s="626" t="s">
        <v>1087</v>
      </c>
      <c r="C77" s="655">
        <v>0</v>
      </c>
      <c r="D77" s="654">
        <v>54</v>
      </c>
      <c r="E77" s="654">
        <v>78</v>
      </c>
      <c r="F77" s="654">
        <v>370</v>
      </c>
      <c r="G77" s="654">
        <v>473</v>
      </c>
      <c r="H77" s="654">
        <v>1292</v>
      </c>
    </row>
    <row r="78" spans="2:13" ht="13.5" thickBot="1" x14ac:dyDescent="0.25">
      <c r="B78" s="659" t="s">
        <v>1088</v>
      </c>
      <c r="C78" s="655">
        <v>0</v>
      </c>
      <c r="D78" s="654">
        <v>75</v>
      </c>
      <c r="E78" s="654">
        <v>46</v>
      </c>
      <c r="F78" s="654">
        <v>18</v>
      </c>
      <c r="G78" s="654">
        <v>31</v>
      </c>
      <c r="H78" s="654">
        <v>254</v>
      </c>
    </row>
    <row r="79" spans="2:13" ht="13.5" thickBot="1" x14ac:dyDescent="0.25">
      <c r="B79" s="658" t="s">
        <v>1029</v>
      </c>
      <c r="C79" s="657">
        <v>1</v>
      </c>
      <c r="D79" s="656">
        <v>44</v>
      </c>
      <c r="E79" s="656">
        <v>39</v>
      </c>
      <c r="F79" s="656">
        <v>47</v>
      </c>
      <c r="G79" s="656">
        <v>938</v>
      </c>
      <c r="H79" s="656">
        <v>9869</v>
      </c>
    </row>
    <row r="80" spans="2:13" ht="13.5" thickBot="1" x14ac:dyDescent="0.25">
      <c r="B80" s="626" t="s">
        <v>446</v>
      </c>
      <c r="C80" s="655">
        <v>0</v>
      </c>
      <c r="D80" s="654">
        <v>1</v>
      </c>
      <c r="E80" s="654">
        <v>0</v>
      </c>
      <c r="F80" s="654">
        <v>4</v>
      </c>
      <c r="G80" s="654">
        <v>945</v>
      </c>
      <c r="H80" s="654">
        <v>8186</v>
      </c>
    </row>
    <row r="81" spans="2:12" ht="13.5" thickBot="1" x14ac:dyDescent="0.25">
      <c r="B81" s="626" t="s">
        <v>1089</v>
      </c>
      <c r="C81" s="655">
        <v>0</v>
      </c>
      <c r="D81" s="654">
        <v>23</v>
      </c>
      <c r="E81" s="654">
        <v>1111</v>
      </c>
      <c r="F81" s="654">
        <v>900</v>
      </c>
      <c r="G81" s="654">
        <v>400</v>
      </c>
      <c r="H81" s="654">
        <v>620</v>
      </c>
    </row>
    <row r="82" spans="2:12" ht="13.5" thickBot="1" x14ac:dyDescent="0.25">
      <c r="B82" s="653" t="s">
        <v>13</v>
      </c>
      <c r="C82" s="652">
        <f t="shared" ref="C82:H82" si="8">SUM(C75:C81)</f>
        <v>100</v>
      </c>
      <c r="D82" s="651">
        <f t="shared" si="8"/>
        <v>639</v>
      </c>
      <c r="E82" s="651">
        <f t="shared" si="8"/>
        <v>1457</v>
      </c>
      <c r="F82" s="651">
        <f t="shared" si="8"/>
        <v>5531</v>
      </c>
      <c r="G82" s="651">
        <f t="shared" si="8"/>
        <v>7201</v>
      </c>
      <c r="H82" s="651">
        <f t="shared" si="8"/>
        <v>30799</v>
      </c>
    </row>
    <row r="83" spans="2:12" ht="13.5" thickBot="1" x14ac:dyDescent="0.25">
      <c r="B83" s="650"/>
      <c r="C83" s="649">
        <v>2E-3</v>
      </c>
      <c r="D83" s="648">
        <v>1.4E-2</v>
      </c>
      <c r="E83" s="648">
        <v>3.2000000000000001E-2</v>
      </c>
      <c r="F83" s="648">
        <v>0.12</v>
      </c>
      <c r="G83" s="648">
        <v>0.156</v>
      </c>
      <c r="H83" s="648">
        <v>0.66600000000000004</v>
      </c>
    </row>
    <row r="84" spans="2:12" x14ac:dyDescent="0.2">
      <c r="B84" s="435" t="s">
        <v>1782</v>
      </c>
    </row>
    <row r="86" spans="2:12" ht="13.5" thickBot="1" x14ac:dyDescent="0.25">
      <c r="B86" s="564" t="s">
        <v>2232</v>
      </c>
    </row>
    <row r="87" spans="2:12" ht="51.75" thickBot="1" x14ac:dyDescent="0.25">
      <c r="B87" s="647" t="s">
        <v>419</v>
      </c>
      <c r="C87" s="644" t="s">
        <v>1772</v>
      </c>
      <c r="D87" s="644" t="s">
        <v>1784</v>
      </c>
      <c r="E87" s="646" t="s">
        <v>1186</v>
      </c>
      <c r="F87" s="645" t="s">
        <v>1187</v>
      </c>
      <c r="G87" s="644" t="s">
        <v>1188</v>
      </c>
      <c r="H87" s="646" t="s">
        <v>1189</v>
      </c>
      <c r="I87" s="645" t="s">
        <v>1785</v>
      </c>
      <c r="J87" s="644" t="s">
        <v>1786</v>
      </c>
      <c r="K87" s="206" t="s">
        <v>1787</v>
      </c>
      <c r="L87" s="643" t="s">
        <v>1788</v>
      </c>
    </row>
    <row r="88" spans="2:12" ht="13.5" thickBot="1" x14ac:dyDescent="0.25">
      <c r="B88" s="642" t="s">
        <v>1004</v>
      </c>
      <c r="C88" s="408">
        <v>10977</v>
      </c>
      <c r="D88" s="408">
        <v>5891</v>
      </c>
      <c r="E88" s="408">
        <v>657</v>
      </c>
      <c r="F88" s="408">
        <v>6635</v>
      </c>
      <c r="G88" s="408">
        <v>4413</v>
      </c>
      <c r="H88" s="408">
        <v>1812</v>
      </c>
      <c r="I88" s="408">
        <v>12627</v>
      </c>
      <c r="J88" s="408">
        <v>6437</v>
      </c>
      <c r="K88" s="408">
        <v>750</v>
      </c>
      <c r="L88" s="408">
        <v>2</v>
      </c>
    </row>
    <row r="89" spans="2:12" ht="13.5" thickBot="1" x14ac:dyDescent="0.25">
      <c r="B89" s="642" t="s">
        <v>421</v>
      </c>
      <c r="C89" s="408">
        <v>19550</v>
      </c>
      <c r="D89" s="408">
        <v>10838</v>
      </c>
      <c r="E89" s="408">
        <v>3181</v>
      </c>
      <c r="F89" s="408">
        <v>7464</v>
      </c>
      <c r="G89" s="408">
        <v>6030</v>
      </c>
      <c r="H89" s="408">
        <v>6545</v>
      </c>
      <c r="I89" s="408">
        <v>13889</v>
      </c>
      <c r="J89" s="408">
        <v>20060</v>
      </c>
      <c r="K89" s="408">
        <v>2026</v>
      </c>
      <c r="L89" s="408">
        <v>24</v>
      </c>
    </row>
    <row r="90" spans="2:12" ht="13.5" thickBot="1" x14ac:dyDescent="0.25">
      <c r="B90" s="642" t="s">
        <v>422</v>
      </c>
      <c r="C90" s="282">
        <v>9267</v>
      </c>
      <c r="D90" s="282">
        <v>5455</v>
      </c>
      <c r="E90" s="282">
        <v>954</v>
      </c>
      <c r="F90" s="408">
        <v>5976</v>
      </c>
      <c r="G90" s="282">
        <v>3452</v>
      </c>
      <c r="H90" s="282">
        <v>2794</v>
      </c>
      <c r="I90" s="408">
        <v>14189</v>
      </c>
      <c r="J90" s="282">
        <v>4608</v>
      </c>
      <c r="K90" s="282">
        <v>473</v>
      </c>
      <c r="L90" s="282">
        <v>4</v>
      </c>
    </row>
    <row r="91" spans="2:12" ht="13.5" thickBot="1" x14ac:dyDescent="0.25">
      <c r="B91" s="642" t="s">
        <v>1150</v>
      </c>
      <c r="C91" s="282">
        <v>2300</v>
      </c>
      <c r="D91" s="282">
        <v>1433</v>
      </c>
      <c r="E91" s="282">
        <v>315</v>
      </c>
      <c r="F91" s="408">
        <v>984</v>
      </c>
      <c r="G91" s="282">
        <v>792</v>
      </c>
      <c r="H91" s="282">
        <v>1034</v>
      </c>
      <c r="I91" s="408">
        <v>1649</v>
      </c>
      <c r="J91" s="282">
        <v>2443</v>
      </c>
      <c r="K91" s="282">
        <v>218</v>
      </c>
      <c r="L91" s="282">
        <v>2</v>
      </c>
    </row>
    <row r="92" spans="2:12" ht="13.5" thickBot="1" x14ac:dyDescent="0.25">
      <c r="B92" s="642" t="s">
        <v>426</v>
      </c>
      <c r="C92" s="282">
        <v>621</v>
      </c>
      <c r="D92" s="282">
        <v>0</v>
      </c>
      <c r="E92" s="282">
        <v>21</v>
      </c>
      <c r="F92" s="408">
        <v>382</v>
      </c>
      <c r="G92" s="282">
        <v>234</v>
      </c>
      <c r="H92" s="282">
        <v>2</v>
      </c>
      <c r="I92" s="408">
        <v>740</v>
      </c>
      <c r="J92" s="282">
        <v>131</v>
      </c>
      <c r="K92" s="282">
        <v>22</v>
      </c>
      <c r="L92" s="282">
        <v>0</v>
      </c>
    </row>
    <row r="93" spans="2:12" ht="13.5" thickBot="1" x14ac:dyDescent="0.25">
      <c r="B93" s="641" t="s">
        <v>423</v>
      </c>
      <c r="C93" s="282">
        <v>3074</v>
      </c>
      <c r="D93" s="639">
        <v>0</v>
      </c>
      <c r="E93" s="639">
        <v>252</v>
      </c>
      <c r="F93" s="640">
        <v>289</v>
      </c>
      <c r="G93" s="639">
        <v>335</v>
      </c>
      <c r="H93" s="639">
        <v>27</v>
      </c>
      <c r="I93" s="640">
        <v>1272</v>
      </c>
      <c r="J93" s="639">
        <v>2478</v>
      </c>
      <c r="K93" s="639">
        <v>280</v>
      </c>
      <c r="L93" s="639">
        <v>4</v>
      </c>
    </row>
    <row r="94" spans="2:12" ht="13.5" thickBot="1" x14ac:dyDescent="0.25">
      <c r="B94" s="638" t="s">
        <v>428</v>
      </c>
      <c r="C94" s="282">
        <v>430</v>
      </c>
      <c r="D94" s="637">
        <v>0</v>
      </c>
      <c r="E94" s="637">
        <v>4</v>
      </c>
      <c r="F94" s="625">
        <v>148</v>
      </c>
      <c r="G94" s="637">
        <v>86</v>
      </c>
      <c r="H94" s="637">
        <v>7</v>
      </c>
      <c r="I94" s="625">
        <v>465</v>
      </c>
      <c r="J94" s="637">
        <v>123</v>
      </c>
      <c r="K94" s="637">
        <v>33</v>
      </c>
      <c r="L94" s="637">
        <v>0</v>
      </c>
    </row>
    <row r="95" spans="2:12" ht="13.5" thickBot="1" x14ac:dyDescent="0.25">
      <c r="B95" s="636" t="s">
        <v>118</v>
      </c>
      <c r="C95" s="635">
        <f t="shared" ref="C95:L95" si="9">SUM(C88:C94)</f>
        <v>46219</v>
      </c>
      <c r="D95" s="635">
        <f t="shared" si="9"/>
        <v>23617</v>
      </c>
      <c r="E95" s="635">
        <f t="shared" si="9"/>
        <v>5384</v>
      </c>
      <c r="F95" s="635">
        <f t="shared" si="9"/>
        <v>21878</v>
      </c>
      <c r="G95" s="635">
        <f t="shared" si="9"/>
        <v>15342</v>
      </c>
      <c r="H95" s="635">
        <f t="shared" si="9"/>
        <v>12221</v>
      </c>
      <c r="I95" s="635">
        <f t="shared" si="9"/>
        <v>44831</v>
      </c>
      <c r="J95" s="635">
        <f t="shared" si="9"/>
        <v>36280</v>
      </c>
      <c r="K95" s="635">
        <f t="shared" si="9"/>
        <v>3802</v>
      </c>
      <c r="L95" s="635">
        <f t="shared" si="9"/>
        <v>36</v>
      </c>
    </row>
    <row r="96" spans="2:12" x14ac:dyDescent="0.2">
      <c r="B96" s="585" t="s">
        <v>1975</v>
      </c>
      <c r="C96" s="634"/>
      <c r="D96" s="634"/>
      <c r="E96" s="634"/>
      <c r="F96" s="564"/>
      <c r="G96" s="564"/>
      <c r="H96" s="564"/>
      <c r="I96" s="634"/>
      <c r="J96" s="634"/>
      <c r="K96" s="634"/>
      <c r="L96" s="634"/>
    </row>
    <row r="97" spans="2:12" x14ac:dyDescent="0.2">
      <c r="B97" s="178" t="s">
        <v>1974</v>
      </c>
      <c r="C97" s="634"/>
      <c r="D97" s="634"/>
      <c r="E97" s="634"/>
      <c r="F97" s="564"/>
      <c r="G97" s="564"/>
      <c r="H97" s="564"/>
      <c r="I97" s="634"/>
      <c r="J97" s="634"/>
      <c r="K97" s="634"/>
      <c r="L97" s="634"/>
    </row>
    <row r="99" spans="2:12" x14ac:dyDescent="0.2">
      <c r="B99" s="564" t="s">
        <v>2233</v>
      </c>
    </row>
    <row r="100" spans="2:12" x14ac:dyDescent="0.2">
      <c r="B100" s="934" t="s">
        <v>1789</v>
      </c>
      <c r="C100" s="934"/>
      <c r="D100" s="934"/>
      <c r="E100" s="934"/>
      <c r="F100" s="934"/>
      <c r="G100" s="934"/>
    </row>
    <row r="101" spans="2:12" x14ac:dyDescent="0.2">
      <c r="B101" s="935" t="s">
        <v>1790</v>
      </c>
      <c r="C101" s="935"/>
      <c r="D101" s="935"/>
      <c r="E101" s="935"/>
      <c r="F101" s="935"/>
      <c r="G101" s="935"/>
    </row>
    <row r="102" spans="2:12" ht="51" x14ac:dyDescent="0.2">
      <c r="B102" s="633" t="s">
        <v>103</v>
      </c>
      <c r="C102" s="632" t="s">
        <v>1791</v>
      </c>
      <c r="D102" s="632" t="s">
        <v>108</v>
      </c>
      <c r="E102" s="631" t="s">
        <v>1792</v>
      </c>
      <c r="F102" s="630" t="s">
        <v>1793</v>
      </c>
      <c r="G102" s="629" t="s">
        <v>105</v>
      </c>
    </row>
    <row r="103" spans="2:12" ht="13.5" thickBot="1" x14ac:dyDescent="0.25">
      <c r="B103" s="628" t="s">
        <v>1086</v>
      </c>
      <c r="C103" s="627">
        <v>70</v>
      </c>
      <c r="D103" s="627">
        <v>41</v>
      </c>
      <c r="E103" s="627">
        <v>15</v>
      </c>
      <c r="F103" s="627">
        <v>67</v>
      </c>
      <c r="G103" s="627">
        <v>33</v>
      </c>
    </row>
    <row r="104" spans="2:12" ht="13.5" thickBot="1" x14ac:dyDescent="0.25">
      <c r="B104" s="626" t="s">
        <v>1028</v>
      </c>
      <c r="C104" s="625">
        <v>351</v>
      </c>
      <c r="D104" s="625">
        <v>60</v>
      </c>
      <c r="E104" s="625">
        <v>19</v>
      </c>
      <c r="F104" s="625">
        <v>37</v>
      </c>
      <c r="G104" s="625">
        <v>17</v>
      </c>
    </row>
    <row r="105" spans="2:12" ht="13.5" thickBot="1" x14ac:dyDescent="0.25">
      <c r="B105" s="626" t="s">
        <v>1087</v>
      </c>
      <c r="C105" s="625">
        <v>98</v>
      </c>
      <c r="D105" s="625">
        <v>4</v>
      </c>
      <c r="E105" s="625">
        <v>3</v>
      </c>
      <c r="F105" s="625">
        <v>1</v>
      </c>
      <c r="G105" s="625">
        <v>7</v>
      </c>
    </row>
    <row r="106" spans="2:12" ht="13.5" thickBot="1" x14ac:dyDescent="0.25">
      <c r="B106" s="626" t="s">
        <v>1088</v>
      </c>
      <c r="C106" s="625">
        <v>84</v>
      </c>
      <c r="D106" s="625">
        <v>1</v>
      </c>
      <c r="E106" s="625">
        <v>1</v>
      </c>
      <c r="F106" s="625">
        <v>0</v>
      </c>
      <c r="G106" s="625">
        <v>1</v>
      </c>
    </row>
    <row r="107" spans="2:12" ht="13.5" thickBot="1" x14ac:dyDescent="0.25">
      <c r="B107" s="626" t="s">
        <v>1029</v>
      </c>
      <c r="C107" s="625">
        <v>2475</v>
      </c>
      <c r="D107" s="625">
        <v>398</v>
      </c>
      <c r="E107" s="625">
        <v>314</v>
      </c>
      <c r="F107" s="625">
        <v>2346</v>
      </c>
      <c r="G107" s="625">
        <v>239</v>
      </c>
    </row>
    <row r="108" spans="2:12" ht="13.5" thickBot="1" x14ac:dyDescent="0.25">
      <c r="B108" s="626" t="s">
        <v>446</v>
      </c>
      <c r="C108" s="625">
        <v>1135</v>
      </c>
      <c r="D108" s="625">
        <v>149</v>
      </c>
      <c r="E108" s="625">
        <v>122</v>
      </c>
      <c r="F108" s="625">
        <v>601</v>
      </c>
      <c r="G108" s="625">
        <v>77</v>
      </c>
    </row>
    <row r="109" spans="2:12" ht="13.5" thickBot="1" x14ac:dyDescent="0.25">
      <c r="B109" s="616" t="s">
        <v>1089</v>
      </c>
      <c r="C109" s="624">
        <v>213</v>
      </c>
      <c r="D109" s="624">
        <v>51</v>
      </c>
      <c r="E109" s="624">
        <v>0</v>
      </c>
      <c r="F109" s="624">
        <v>0</v>
      </c>
      <c r="G109" s="624">
        <v>0</v>
      </c>
    </row>
    <row r="110" spans="2:12" ht="13.5" thickBot="1" x14ac:dyDescent="0.25">
      <c r="B110" s="615" t="s">
        <v>13</v>
      </c>
      <c r="C110" s="623">
        <f>SUM(C103:C109)</f>
        <v>4426</v>
      </c>
      <c r="D110" s="623">
        <f>SUM(D103:D109)</f>
        <v>704</v>
      </c>
      <c r="E110" s="623">
        <f>SUM(E103:E109)</f>
        <v>474</v>
      </c>
      <c r="F110" s="623">
        <f>SUM(F103:F109)</f>
        <v>3052</v>
      </c>
      <c r="G110" s="623">
        <f>SUM(G103:G109)</f>
        <v>374</v>
      </c>
    </row>
    <row r="111" spans="2:12" x14ac:dyDescent="0.2">
      <c r="B111" s="585" t="s">
        <v>1782</v>
      </c>
    </row>
    <row r="112" spans="2:12" x14ac:dyDescent="0.2">
      <c r="B112" s="585"/>
    </row>
    <row r="114" spans="2:7" x14ac:dyDescent="0.2">
      <c r="B114" s="564" t="s">
        <v>2234</v>
      </c>
    </row>
    <row r="115" spans="2:7" x14ac:dyDescent="0.2">
      <c r="B115" s="936" t="s">
        <v>1794</v>
      </c>
      <c r="C115" s="936"/>
      <c r="D115" s="936"/>
      <c r="E115" s="936"/>
      <c r="F115" s="936"/>
      <c r="G115" s="622"/>
    </row>
    <row r="116" spans="2:7" ht="76.5" x14ac:dyDescent="0.2">
      <c r="B116" s="621" t="s">
        <v>1795</v>
      </c>
      <c r="C116" s="620" t="s">
        <v>1796</v>
      </c>
      <c r="D116" s="620" t="s">
        <v>1797</v>
      </c>
      <c r="E116" s="620" t="s">
        <v>1798</v>
      </c>
      <c r="F116" s="619" t="s">
        <v>1799</v>
      </c>
      <c r="G116" s="618" t="s">
        <v>1800</v>
      </c>
    </row>
    <row r="117" spans="2:7" ht="13.5" thickBot="1" x14ac:dyDescent="0.25">
      <c r="B117" s="617" t="s">
        <v>1086</v>
      </c>
      <c r="C117" s="282">
        <v>194</v>
      </c>
      <c r="D117" s="282">
        <v>107</v>
      </c>
      <c r="E117" s="282">
        <v>82</v>
      </c>
      <c r="F117" s="282">
        <v>131</v>
      </c>
      <c r="G117" s="282">
        <v>36.492957746478872</v>
      </c>
    </row>
    <row r="118" spans="2:7" ht="13.5" thickBot="1" x14ac:dyDescent="0.25">
      <c r="B118" s="616" t="s">
        <v>1028</v>
      </c>
      <c r="C118" s="282">
        <v>13561</v>
      </c>
      <c r="D118" s="282">
        <v>12061</v>
      </c>
      <c r="E118" s="282">
        <v>5935</v>
      </c>
      <c r="F118" s="282">
        <v>192</v>
      </c>
      <c r="G118" s="282">
        <v>88.65014866204163</v>
      </c>
    </row>
    <row r="119" spans="2:7" ht="13.5" thickBot="1" x14ac:dyDescent="0.25">
      <c r="B119" s="616" t="s">
        <v>1087</v>
      </c>
      <c r="C119" s="282">
        <v>2694</v>
      </c>
      <c r="D119" s="282">
        <v>2569</v>
      </c>
      <c r="E119" s="282">
        <v>1508</v>
      </c>
      <c r="F119" s="282">
        <v>65</v>
      </c>
      <c r="G119" s="282">
        <v>30.555464926590538</v>
      </c>
    </row>
    <row r="120" spans="2:7" ht="13.5" thickBot="1" x14ac:dyDescent="0.25">
      <c r="B120" s="616" t="s">
        <v>1088</v>
      </c>
      <c r="C120" s="282">
        <v>67</v>
      </c>
      <c r="D120" s="282">
        <v>45</v>
      </c>
      <c r="E120" s="282">
        <v>31</v>
      </c>
      <c r="F120" s="282">
        <v>140</v>
      </c>
      <c r="G120" s="282">
        <v>39.193548387096776</v>
      </c>
    </row>
    <row r="121" spans="2:7" ht="13.5" thickBot="1" x14ac:dyDescent="0.25">
      <c r="B121" s="616" t="s">
        <v>1029</v>
      </c>
      <c r="C121" s="282">
        <v>2027</v>
      </c>
      <c r="D121" s="282">
        <v>1171</v>
      </c>
      <c r="E121" s="282">
        <v>771</v>
      </c>
      <c r="F121" s="282">
        <v>402</v>
      </c>
      <c r="G121" s="282">
        <v>107.16060606060606</v>
      </c>
    </row>
    <row r="122" spans="2:7" ht="13.5" thickBot="1" x14ac:dyDescent="0.25">
      <c r="B122" s="616" t="s">
        <v>446</v>
      </c>
      <c r="C122" s="282">
        <v>5666</v>
      </c>
      <c r="D122" s="282">
        <v>4164</v>
      </c>
      <c r="E122" s="282">
        <v>2249</v>
      </c>
      <c r="F122" s="282">
        <v>121</v>
      </c>
      <c r="G122" s="282">
        <v>56.627629063097515</v>
      </c>
    </row>
    <row r="123" spans="2:7" ht="13.5" thickBot="1" x14ac:dyDescent="0.25">
      <c r="B123" s="616" t="s">
        <v>1089</v>
      </c>
      <c r="C123" s="282">
        <v>484</v>
      </c>
      <c r="D123" s="282">
        <v>462</v>
      </c>
      <c r="E123" s="282">
        <v>295</v>
      </c>
      <c r="F123" s="282">
        <v>12</v>
      </c>
      <c r="G123" s="282">
        <v>11.029315960912053</v>
      </c>
    </row>
    <row r="124" spans="2:7" ht="13.5" thickBot="1" x14ac:dyDescent="0.25">
      <c r="B124" s="615" t="s">
        <v>13</v>
      </c>
      <c r="C124" s="283">
        <f>SUM(C117:C123)</f>
        <v>24693</v>
      </c>
      <c r="D124" s="283">
        <f>SUM(D117:D123)</f>
        <v>20579</v>
      </c>
      <c r="E124" s="283">
        <f>SUM(E117:E123)</f>
        <v>10871</v>
      </c>
      <c r="F124" s="283">
        <v>151</v>
      </c>
      <c r="G124" s="283">
        <v>56</v>
      </c>
    </row>
    <row r="125" spans="2:7" x14ac:dyDescent="0.2">
      <c r="B125" s="585" t="s">
        <v>1801</v>
      </c>
    </row>
    <row r="128" spans="2:7" ht="13.5" thickBot="1" x14ac:dyDescent="0.25">
      <c r="B128" s="564" t="s">
        <v>2235</v>
      </c>
    </row>
    <row r="129" spans="2:10" ht="13.5" thickBot="1" x14ac:dyDescent="0.25">
      <c r="B129" s="931" t="s">
        <v>1802</v>
      </c>
      <c r="C129" s="931"/>
      <c r="D129" s="931"/>
      <c r="E129" s="931"/>
      <c r="F129" s="931"/>
      <c r="G129" s="931"/>
      <c r="H129" s="614"/>
      <c r="I129" s="930" t="s">
        <v>1803</v>
      </c>
    </row>
    <row r="130" spans="2:10" ht="13.5" thickBot="1" x14ac:dyDescent="0.25">
      <c r="B130" s="931" t="s">
        <v>420</v>
      </c>
      <c r="C130" s="931"/>
      <c r="D130" s="931"/>
      <c r="E130" s="931"/>
      <c r="F130" s="931"/>
      <c r="G130" s="931"/>
      <c r="H130" s="614"/>
      <c r="I130" s="930"/>
    </row>
    <row r="131" spans="2:10" ht="51.75" thickBot="1" x14ac:dyDescent="0.25">
      <c r="B131" s="600" t="s">
        <v>103</v>
      </c>
      <c r="C131" s="599" t="s">
        <v>1805</v>
      </c>
      <c r="D131" s="599" t="s">
        <v>1806</v>
      </c>
      <c r="E131" s="599" t="s">
        <v>1807</v>
      </c>
      <c r="F131" s="599" t="s">
        <v>1808</v>
      </c>
      <c r="G131" s="599" t="s">
        <v>1809</v>
      </c>
      <c r="H131" s="599" t="s">
        <v>1810</v>
      </c>
      <c r="I131" s="930"/>
    </row>
    <row r="132" spans="2:10" ht="13.5" thickBot="1" x14ac:dyDescent="0.25">
      <c r="B132" s="613"/>
      <c r="C132" s="594">
        <v>30016</v>
      </c>
      <c r="D132" s="554">
        <v>42721</v>
      </c>
      <c r="E132" s="554">
        <v>49269</v>
      </c>
      <c r="F132" s="593">
        <v>47.971798458185603</v>
      </c>
      <c r="G132" s="593">
        <v>21.444485646471406</v>
      </c>
      <c r="H132" s="553">
        <v>3628</v>
      </c>
      <c r="I132" s="554">
        <v>81593</v>
      </c>
    </row>
    <row r="133" spans="2:10" ht="13.5" thickBot="1" x14ac:dyDescent="0.25">
      <c r="B133" s="612" t="s">
        <v>1811</v>
      </c>
      <c r="C133" s="606">
        <v>689</v>
      </c>
      <c r="D133" s="558">
        <v>716</v>
      </c>
      <c r="E133" s="558">
        <v>854</v>
      </c>
      <c r="F133" s="601">
        <v>48.87</v>
      </c>
      <c r="G133" s="601">
        <v>12.01</v>
      </c>
      <c r="H133" s="556">
        <v>47</v>
      </c>
      <c r="I133" s="556">
        <v>11099</v>
      </c>
    </row>
    <row r="134" spans="2:10" ht="13.5" thickBot="1" x14ac:dyDescent="0.25">
      <c r="B134" s="586" t="s">
        <v>1028</v>
      </c>
      <c r="C134" s="606">
        <v>15119</v>
      </c>
      <c r="D134" s="558">
        <v>15379</v>
      </c>
      <c r="E134" s="558">
        <v>16816</v>
      </c>
      <c r="F134" s="601">
        <v>47.867322347423958</v>
      </c>
      <c r="G134" s="601">
        <v>24.642207766234566</v>
      </c>
      <c r="H134" s="556">
        <v>1016</v>
      </c>
      <c r="I134" s="558">
        <v>26325</v>
      </c>
    </row>
    <row r="135" spans="2:10" ht="13.5" thickBot="1" x14ac:dyDescent="0.25">
      <c r="B135" s="586" t="s">
        <v>1087</v>
      </c>
      <c r="C135" s="606">
        <v>2544</v>
      </c>
      <c r="D135" s="558">
        <v>2582</v>
      </c>
      <c r="E135" s="558">
        <v>2655</v>
      </c>
      <c r="F135" s="601">
        <v>48.448678071539661</v>
      </c>
      <c r="G135" s="601">
        <v>20.793052982297556</v>
      </c>
      <c r="H135" s="556">
        <v>113</v>
      </c>
      <c r="I135" s="556">
        <v>5131</v>
      </c>
    </row>
    <row r="136" spans="2:10" ht="13.5" thickBot="1" x14ac:dyDescent="0.25">
      <c r="B136" s="586" t="s">
        <v>1088</v>
      </c>
      <c r="C136" s="606">
        <v>345</v>
      </c>
      <c r="D136" s="558">
        <v>357</v>
      </c>
      <c r="E136" s="558">
        <v>432</v>
      </c>
      <c r="F136" s="601">
        <v>47.504201680672267</v>
      </c>
      <c r="G136" s="601">
        <v>13.515368159722223</v>
      </c>
      <c r="H136" s="556">
        <v>95</v>
      </c>
      <c r="I136" s="556">
        <v>1749</v>
      </c>
    </row>
    <row r="137" spans="2:10" ht="13.5" thickBot="1" x14ac:dyDescent="0.25">
      <c r="B137" s="586" t="s">
        <v>1029</v>
      </c>
      <c r="C137" s="606">
        <v>12365</v>
      </c>
      <c r="D137" s="558">
        <v>12573</v>
      </c>
      <c r="E137" s="558">
        <v>15382</v>
      </c>
      <c r="F137" s="601">
        <v>48.500596991164528</v>
      </c>
      <c r="G137" s="601">
        <v>18.180496246131867</v>
      </c>
      <c r="H137" s="556">
        <v>1533</v>
      </c>
      <c r="I137" s="556">
        <v>22650</v>
      </c>
    </row>
    <row r="138" spans="2:10" ht="13.5" thickBot="1" x14ac:dyDescent="0.25">
      <c r="B138" s="586" t="s">
        <v>446</v>
      </c>
      <c r="C138" s="606">
        <v>10502</v>
      </c>
      <c r="D138" s="558">
        <v>10711</v>
      </c>
      <c r="E138" s="558">
        <v>11957</v>
      </c>
      <c r="F138" s="601">
        <v>47.689271349733417</v>
      </c>
      <c r="G138" s="601">
        <v>21.824532711382368</v>
      </c>
      <c r="H138" s="556">
        <v>346</v>
      </c>
      <c r="I138" s="556">
        <v>10284</v>
      </c>
    </row>
    <row r="139" spans="2:10" ht="13.5" thickBot="1" x14ac:dyDescent="0.25">
      <c r="B139" s="586" t="s">
        <v>1089</v>
      </c>
      <c r="C139" s="606">
        <v>1066</v>
      </c>
      <c r="D139" s="558">
        <v>1119</v>
      </c>
      <c r="E139" s="558">
        <v>1173</v>
      </c>
      <c r="F139" s="601">
        <v>47.043867502238136</v>
      </c>
      <c r="G139" s="601">
        <v>25.79389470929241</v>
      </c>
      <c r="H139" s="556">
        <v>478</v>
      </c>
      <c r="I139" s="556">
        <v>4355</v>
      </c>
    </row>
    <row r="140" spans="2:10" x14ac:dyDescent="0.2">
      <c r="B140" s="585" t="s">
        <v>1812</v>
      </c>
    </row>
    <row r="141" spans="2:10" x14ac:dyDescent="0.2">
      <c r="B141" s="178" t="s">
        <v>1973</v>
      </c>
    </row>
    <row r="144" spans="2:10" ht="13.5" thickBot="1" x14ac:dyDescent="0.25">
      <c r="B144" s="564" t="s">
        <v>2236</v>
      </c>
      <c r="D144" s="611"/>
      <c r="E144" s="611"/>
      <c r="F144" s="611"/>
      <c r="G144" s="611"/>
      <c r="H144" s="611"/>
      <c r="I144" s="611"/>
      <c r="J144" s="611"/>
    </row>
    <row r="145" spans="2:12" ht="13.5" thickBot="1" x14ac:dyDescent="0.25">
      <c r="B145" s="931" t="s">
        <v>1813</v>
      </c>
      <c r="C145" s="600"/>
      <c r="D145" s="930" t="s">
        <v>1814</v>
      </c>
      <c r="E145" s="930"/>
      <c r="F145" s="930"/>
      <c r="G145" s="930"/>
      <c r="H145" s="930"/>
      <c r="I145" s="930"/>
      <c r="J145" s="930"/>
    </row>
    <row r="146" spans="2:12" ht="39" thickBot="1" x14ac:dyDescent="0.25">
      <c r="B146" s="931"/>
      <c r="C146" s="600" t="s">
        <v>13</v>
      </c>
      <c r="D146" s="608" t="s">
        <v>1086</v>
      </c>
      <c r="E146" s="608" t="s">
        <v>1028</v>
      </c>
      <c r="F146" s="608" t="s">
        <v>1087</v>
      </c>
      <c r="G146" s="609" t="s">
        <v>1088</v>
      </c>
      <c r="H146" s="609" t="s">
        <v>1029</v>
      </c>
      <c r="I146" s="599" t="s">
        <v>446</v>
      </c>
      <c r="J146" s="608" t="s">
        <v>1089</v>
      </c>
    </row>
    <row r="147" spans="2:12" ht="13.5" thickBot="1" x14ac:dyDescent="0.25">
      <c r="B147" s="587" t="s">
        <v>1815</v>
      </c>
      <c r="C147" s="594">
        <f t="shared" ref="C147:C164" si="10">SUM(D147:J147)</f>
        <v>693575013</v>
      </c>
      <c r="D147" s="594">
        <f t="shared" ref="D147:J147" si="11">SUM(D148,D151,D152,D153,D159)-D162</f>
        <v>8001827</v>
      </c>
      <c r="E147" s="594">
        <f t="shared" si="11"/>
        <v>285974187</v>
      </c>
      <c r="F147" s="594">
        <f t="shared" si="11"/>
        <v>35947064</v>
      </c>
      <c r="G147" s="594">
        <f t="shared" si="11"/>
        <v>4132098</v>
      </c>
      <c r="H147" s="594">
        <f t="shared" si="11"/>
        <v>178481770</v>
      </c>
      <c r="I147" s="594">
        <f t="shared" si="11"/>
        <v>168250005</v>
      </c>
      <c r="J147" s="594">
        <f t="shared" si="11"/>
        <v>12788062</v>
      </c>
      <c r="K147" s="402"/>
      <c r="L147" s="402"/>
    </row>
    <row r="148" spans="2:12" ht="13.5" thickBot="1" x14ac:dyDescent="0.25">
      <c r="B148" s="587" t="s">
        <v>1816</v>
      </c>
      <c r="C148" s="594">
        <f t="shared" si="10"/>
        <v>215078394</v>
      </c>
      <c r="D148" s="594">
        <v>1778396</v>
      </c>
      <c r="E148" s="554">
        <v>128164231</v>
      </c>
      <c r="F148" s="554">
        <v>17830026</v>
      </c>
      <c r="G148" s="554">
        <v>1013124</v>
      </c>
      <c r="H148" s="554">
        <v>23495307</v>
      </c>
      <c r="I148" s="554">
        <v>32440519</v>
      </c>
      <c r="J148" s="594">
        <v>10356791</v>
      </c>
    </row>
    <row r="149" spans="2:12" ht="13.5" thickBot="1" x14ac:dyDescent="0.25">
      <c r="B149" s="586" t="s">
        <v>1817</v>
      </c>
      <c r="C149" s="606">
        <f t="shared" si="10"/>
        <v>183253431</v>
      </c>
      <c r="D149" s="606">
        <v>1437246</v>
      </c>
      <c r="E149" s="558">
        <v>112898553</v>
      </c>
      <c r="F149" s="558">
        <v>15482554</v>
      </c>
      <c r="G149" s="558">
        <v>862970</v>
      </c>
      <c r="H149" s="558">
        <v>17359248</v>
      </c>
      <c r="I149" s="558">
        <v>25678126</v>
      </c>
      <c r="J149" s="606">
        <v>9534734</v>
      </c>
    </row>
    <row r="150" spans="2:12" ht="13.5" thickBot="1" x14ac:dyDescent="0.25">
      <c r="B150" s="586" t="s">
        <v>1818</v>
      </c>
      <c r="C150" s="606">
        <f t="shared" si="10"/>
        <v>31824964</v>
      </c>
      <c r="D150" s="606">
        <v>341150</v>
      </c>
      <c r="E150" s="558">
        <v>15265679</v>
      </c>
      <c r="F150" s="558">
        <v>2347472</v>
      </c>
      <c r="G150" s="558">
        <v>150154</v>
      </c>
      <c r="H150" s="558">
        <v>6136059</v>
      </c>
      <c r="I150" s="558">
        <v>6762393</v>
      </c>
      <c r="J150" s="606">
        <v>822057</v>
      </c>
    </row>
    <row r="151" spans="2:12" ht="13.5" thickBot="1" x14ac:dyDescent="0.25">
      <c r="B151" s="587" t="s">
        <v>1819</v>
      </c>
      <c r="C151" s="594">
        <f t="shared" si="10"/>
        <v>238348388</v>
      </c>
      <c r="D151" s="594">
        <v>4426675</v>
      </c>
      <c r="E151" s="554">
        <v>24290256</v>
      </c>
      <c r="F151" s="554">
        <v>46055</v>
      </c>
      <c r="G151" s="554">
        <v>2245750</v>
      </c>
      <c r="H151" s="554">
        <v>117526648</v>
      </c>
      <c r="I151" s="554">
        <v>89796019</v>
      </c>
      <c r="J151" s="594">
        <v>16985</v>
      </c>
    </row>
    <row r="152" spans="2:12" ht="13.5" thickBot="1" x14ac:dyDescent="0.25">
      <c r="B152" s="587" t="s">
        <v>1820</v>
      </c>
      <c r="C152" s="594">
        <f t="shared" si="10"/>
        <v>38467813</v>
      </c>
      <c r="D152" s="594">
        <v>99009</v>
      </c>
      <c r="E152" s="554">
        <v>29409567</v>
      </c>
      <c r="F152" s="554">
        <v>6739098</v>
      </c>
      <c r="G152" s="554">
        <v>73943</v>
      </c>
      <c r="H152" s="554">
        <v>222383</v>
      </c>
      <c r="I152" s="554">
        <v>206578</v>
      </c>
      <c r="J152" s="594">
        <v>1717235</v>
      </c>
    </row>
    <row r="153" spans="2:12" ht="13.5" thickBot="1" x14ac:dyDescent="0.25">
      <c r="B153" s="587" t="s">
        <v>1821</v>
      </c>
      <c r="C153" s="594">
        <f t="shared" si="10"/>
        <v>32353956</v>
      </c>
      <c r="D153" s="594">
        <v>630941</v>
      </c>
      <c r="E153" s="554">
        <v>13752179</v>
      </c>
      <c r="F153" s="554">
        <v>1611770</v>
      </c>
      <c r="G153" s="554">
        <v>793992</v>
      </c>
      <c r="H153" s="554">
        <v>7633345</v>
      </c>
      <c r="I153" s="554">
        <v>7197354</v>
      </c>
      <c r="J153" s="594">
        <v>734375</v>
      </c>
    </row>
    <row r="154" spans="2:12" ht="13.5" thickBot="1" x14ac:dyDescent="0.25">
      <c r="B154" s="586" t="s">
        <v>1822</v>
      </c>
      <c r="C154" s="606">
        <f t="shared" si="10"/>
        <v>5075727</v>
      </c>
      <c r="D154" s="606">
        <v>3170</v>
      </c>
      <c r="E154" s="558">
        <v>2734990</v>
      </c>
      <c r="F154" s="558">
        <v>340001</v>
      </c>
      <c r="G154" s="558">
        <v>146059</v>
      </c>
      <c r="H154" s="558">
        <v>1081022</v>
      </c>
      <c r="I154" s="558">
        <v>529766</v>
      </c>
      <c r="J154" s="606">
        <v>240719</v>
      </c>
    </row>
    <row r="155" spans="2:12" ht="13.5" thickBot="1" x14ac:dyDescent="0.25">
      <c r="B155" s="586" t="s">
        <v>1823</v>
      </c>
      <c r="C155" s="606">
        <f t="shared" si="10"/>
        <v>3010811</v>
      </c>
      <c r="D155" s="606">
        <v>34024</v>
      </c>
      <c r="E155" s="558">
        <v>1191032</v>
      </c>
      <c r="F155" s="558">
        <v>76782</v>
      </c>
      <c r="G155" s="558">
        <v>6914</v>
      </c>
      <c r="H155" s="558">
        <v>254744</v>
      </c>
      <c r="I155" s="558">
        <v>1389803</v>
      </c>
      <c r="J155" s="606">
        <v>57512</v>
      </c>
    </row>
    <row r="156" spans="2:12" ht="13.5" thickBot="1" x14ac:dyDescent="0.25">
      <c r="B156" s="586" t="s">
        <v>1824</v>
      </c>
      <c r="C156" s="606">
        <f t="shared" si="10"/>
        <v>4063469</v>
      </c>
      <c r="D156" s="606">
        <v>451856</v>
      </c>
      <c r="E156" s="558">
        <v>881026</v>
      </c>
      <c r="F156" s="558">
        <v>354017</v>
      </c>
      <c r="G156" s="558">
        <v>398277</v>
      </c>
      <c r="H156" s="558">
        <v>1598442</v>
      </c>
      <c r="I156" s="558">
        <v>330851</v>
      </c>
      <c r="J156" s="606">
        <v>49000</v>
      </c>
    </row>
    <row r="157" spans="2:12" ht="13.5" thickBot="1" x14ac:dyDescent="0.25">
      <c r="B157" s="586" t="s">
        <v>1825</v>
      </c>
      <c r="C157" s="606">
        <f t="shared" si="10"/>
        <v>7243486</v>
      </c>
      <c r="D157" s="606">
        <v>0</v>
      </c>
      <c r="E157" s="558">
        <v>3362393</v>
      </c>
      <c r="F157" s="558">
        <v>390953</v>
      </c>
      <c r="G157" s="558">
        <v>0</v>
      </c>
      <c r="H157" s="558">
        <v>1113391</v>
      </c>
      <c r="I157" s="558">
        <v>2376749</v>
      </c>
      <c r="J157" s="606">
        <v>0</v>
      </c>
    </row>
    <row r="158" spans="2:12" ht="13.5" thickBot="1" x14ac:dyDescent="0.25">
      <c r="B158" s="586" t="s">
        <v>1826</v>
      </c>
      <c r="C158" s="606">
        <f t="shared" si="10"/>
        <v>12960464</v>
      </c>
      <c r="D158" s="606">
        <v>141891</v>
      </c>
      <c r="E158" s="558">
        <v>5582738</v>
      </c>
      <c r="F158" s="558">
        <v>450017</v>
      </c>
      <c r="G158" s="558">
        <v>242742</v>
      </c>
      <c r="H158" s="558">
        <v>3585746</v>
      </c>
      <c r="I158" s="558">
        <v>2570185</v>
      </c>
      <c r="J158" s="606">
        <v>387145</v>
      </c>
    </row>
    <row r="159" spans="2:12" ht="13.5" thickBot="1" x14ac:dyDescent="0.25">
      <c r="B159" s="587" t="s">
        <v>1827</v>
      </c>
      <c r="C159" s="594">
        <f t="shared" si="10"/>
        <v>190038086</v>
      </c>
      <c r="D159" s="594">
        <v>1274173</v>
      </c>
      <c r="E159" s="554">
        <v>99753882</v>
      </c>
      <c r="F159" s="554">
        <v>11389003</v>
      </c>
      <c r="G159" s="554">
        <v>131305</v>
      </c>
      <c r="H159" s="554">
        <v>34050495</v>
      </c>
      <c r="I159" s="554">
        <v>42471446</v>
      </c>
      <c r="J159" s="594">
        <v>967782</v>
      </c>
    </row>
    <row r="160" spans="2:12" ht="13.5" thickBot="1" x14ac:dyDescent="0.25">
      <c r="B160" s="586" t="s">
        <v>1828</v>
      </c>
      <c r="C160" s="606">
        <f t="shared" si="10"/>
        <v>181224596</v>
      </c>
      <c r="D160" s="606">
        <v>1256639</v>
      </c>
      <c r="E160" s="558">
        <v>93510835</v>
      </c>
      <c r="F160" s="558">
        <v>10963379</v>
      </c>
      <c r="G160" s="558">
        <v>107241</v>
      </c>
      <c r="H160" s="558">
        <v>33510625</v>
      </c>
      <c r="I160" s="558">
        <v>40920299</v>
      </c>
      <c r="J160" s="606">
        <v>955578</v>
      </c>
    </row>
    <row r="161" spans="2:10" ht="13.5" thickBot="1" x14ac:dyDescent="0.25">
      <c r="B161" s="586" t="s">
        <v>1829</v>
      </c>
      <c r="C161" s="606">
        <f t="shared" si="10"/>
        <v>8813490</v>
      </c>
      <c r="D161" s="606">
        <v>17534</v>
      </c>
      <c r="E161" s="558">
        <v>6243047</v>
      </c>
      <c r="F161" s="558">
        <v>425624</v>
      </c>
      <c r="G161" s="558">
        <v>24065</v>
      </c>
      <c r="H161" s="558">
        <v>539869</v>
      </c>
      <c r="I161" s="558">
        <v>1551147</v>
      </c>
      <c r="J161" s="606">
        <v>12204</v>
      </c>
    </row>
    <row r="162" spans="2:10" ht="13.5" thickBot="1" x14ac:dyDescent="0.25">
      <c r="B162" s="587" t="s">
        <v>1830</v>
      </c>
      <c r="C162" s="594">
        <f t="shared" si="10"/>
        <v>20711624</v>
      </c>
      <c r="D162" s="594">
        <v>207367</v>
      </c>
      <c r="E162" s="554">
        <v>9395928</v>
      </c>
      <c r="F162" s="554">
        <v>1668888</v>
      </c>
      <c r="G162" s="554">
        <v>126016</v>
      </c>
      <c r="H162" s="554">
        <v>4446408</v>
      </c>
      <c r="I162" s="554">
        <v>3861911</v>
      </c>
      <c r="J162" s="594">
        <v>1005106</v>
      </c>
    </row>
    <row r="163" spans="2:10" ht="13.5" thickBot="1" x14ac:dyDescent="0.25">
      <c r="B163" s="586" t="s">
        <v>1831</v>
      </c>
      <c r="C163" s="606">
        <f t="shared" si="10"/>
        <v>8859788</v>
      </c>
      <c r="D163" s="606">
        <v>118604</v>
      </c>
      <c r="E163" s="558">
        <v>2947602</v>
      </c>
      <c r="F163" s="558">
        <v>172807</v>
      </c>
      <c r="G163" s="558">
        <v>69935</v>
      </c>
      <c r="H163" s="558">
        <v>3487641</v>
      </c>
      <c r="I163" s="558">
        <v>2043989</v>
      </c>
      <c r="J163" s="606">
        <v>19210</v>
      </c>
    </row>
    <row r="164" spans="2:10" ht="13.5" thickBot="1" x14ac:dyDescent="0.25">
      <c r="B164" s="586" t="s">
        <v>1832</v>
      </c>
      <c r="C164" s="606">
        <f t="shared" si="10"/>
        <v>11851834</v>
      </c>
      <c r="D164" s="606">
        <v>88763</v>
      </c>
      <c r="E164" s="558">
        <v>6448325</v>
      </c>
      <c r="F164" s="558">
        <v>1496082</v>
      </c>
      <c r="G164" s="558">
        <v>56080</v>
      </c>
      <c r="H164" s="558">
        <v>958767</v>
      </c>
      <c r="I164" s="558">
        <v>1817922</v>
      </c>
      <c r="J164" s="606">
        <v>985895</v>
      </c>
    </row>
    <row r="165" spans="2:10" x14ac:dyDescent="0.2">
      <c r="B165" s="585" t="s">
        <v>1972</v>
      </c>
    </row>
    <row r="166" spans="2:10" x14ac:dyDescent="0.2">
      <c r="B166" s="178" t="s">
        <v>2237</v>
      </c>
    </row>
    <row r="168" spans="2:10" ht="13.5" thickBot="1" x14ac:dyDescent="0.25">
      <c r="B168" s="564" t="s">
        <v>2238</v>
      </c>
    </row>
    <row r="169" spans="2:10" ht="13.5" thickBot="1" x14ac:dyDescent="0.25">
      <c r="B169" s="931" t="s">
        <v>1834</v>
      </c>
      <c r="C169" s="610"/>
      <c r="D169" s="930" t="s">
        <v>1814</v>
      </c>
      <c r="E169" s="930"/>
      <c r="F169" s="930"/>
      <c r="G169" s="930"/>
      <c r="H169" s="930"/>
      <c r="I169" s="930"/>
      <c r="J169" s="930"/>
    </row>
    <row r="170" spans="2:10" ht="39" thickBot="1" x14ac:dyDescent="0.25">
      <c r="B170" s="931"/>
      <c r="C170" s="600" t="s">
        <v>144</v>
      </c>
      <c r="D170" s="608" t="s">
        <v>1086</v>
      </c>
      <c r="E170" s="608" t="s">
        <v>1028</v>
      </c>
      <c r="F170" s="608" t="s">
        <v>1087</v>
      </c>
      <c r="G170" s="609" t="s">
        <v>1088</v>
      </c>
      <c r="H170" s="609" t="s">
        <v>1029</v>
      </c>
      <c r="I170" s="599" t="s">
        <v>446</v>
      </c>
      <c r="J170" s="608" t="s">
        <v>1089</v>
      </c>
    </row>
    <row r="171" spans="2:10" ht="13.5" thickBot="1" x14ac:dyDescent="0.25">
      <c r="B171" s="587" t="s">
        <v>1835</v>
      </c>
      <c r="C171" s="594">
        <v>726172429</v>
      </c>
      <c r="D171" s="594">
        <v>7808577</v>
      </c>
      <c r="E171" s="554">
        <v>305859216</v>
      </c>
      <c r="F171" s="554">
        <v>36875350</v>
      </c>
      <c r="G171" s="554">
        <v>4181451</v>
      </c>
      <c r="H171" s="554">
        <v>184742552</v>
      </c>
      <c r="I171" s="554">
        <v>173266437</v>
      </c>
      <c r="J171" s="594">
        <v>13438846</v>
      </c>
    </row>
    <row r="172" spans="2:10" ht="13.5" thickBot="1" x14ac:dyDescent="0.25">
      <c r="B172" s="587" t="s">
        <v>1836</v>
      </c>
      <c r="C172" s="594">
        <v>13190190</v>
      </c>
      <c r="D172" s="594">
        <v>43360</v>
      </c>
      <c r="E172" s="554">
        <v>5319356</v>
      </c>
      <c r="F172" s="554">
        <v>745662</v>
      </c>
      <c r="G172" s="554">
        <v>32890</v>
      </c>
      <c r="H172" s="554">
        <v>4375514</v>
      </c>
      <c r="I172" s="554">
        <v>2483950</v>
      </c>
      <c r="J172" s="594">
        <v>189458</v>
      </c>
    </row>
    <row r="173" spans="2:10" ht="13.5" thickBot="1" x14ac:dyDescent="0.25">
      <c r="B173" s="586" t="s">
        <v>1837</v>
      </c>
      <c r="C173" s="606">
        <v>20979339</v>
      </c>
      <c r="D173" s="606">
        <v>658861</v>
      </c>
      <c r="E173" s="558">
        <v>6287716</v>
      </c>
      <c r="F173" s="558">
        <v>739851</v>
      </c>
      <c r="G173" s="558">
        <v>596010</v>
      </c>
      <c r="H173" s="558">
        <v>8962009</v>
      </c>
      <c r="I173" s="558">
        <v>3600034</v>
      </c>
      <c r="J173" s="606">
        <v>134859</v>
      </c>
    </row>
    <row r="174" spans="2:10" ht="13.5" thickBot="1" x14ac:dyDescent="0.25">
      <c r="B174" s="586" t="s">
        <v>1838</v>
      </c>
      <c r="C174" s="606">
        <v>692002900</v>
      </c>
      <c r="D174" s="606">
        <v>7106356</v>
      </c>
      <c r="E174" s="558">
        <v>294252145</v>
      </c>
      <c r="F174" s="558">
        <v>35389837</v>
      </c>
      <c r="G174" s="558">
        <v>3552550</v>
      </c>
      <c r="H174" s="558">
        <v>171405029</v>
      </c>
      <c r="I174" s="558">
        <v>167182454</v>
      </c>
      <c r="J174" s="606">
        <v>13114529</v>
      </c>
    </row>
    <row r="175" spans="2:10" ht="13.5" thickBot="1" x14ac:dyDescent="0.25">
      <c r="B175" s="587" t="s">
        <v>1839</v>
      </c>
      <c r="C175" s="594">
        <v>196040313</v>
      </c>
      <c r="D175" s="594">
        <v>1925760</v>
      </c>
      <c r="E175" s="554">
        <v>90365501</v>
      </c>
      <c r="F175" s="554">
        <v>10367933</v>
      </c>
      <c r="G175" s="554">
        <v>798544</v>
      </c>
      <c r="H175" s="554">
        <v>44727410</v>
      </c>
      <c r="I175" s="554">
        <v>45276316</v>
      </c>
      <c r="J175" s="594">
        <v>2578850</v>
      </c>
    </row>
    <row r="176" spans="2:10" ht="13.5" thickBot="1" x14ac:dyDescent="0.25">
      <c r="B176" s="586" t="s">
        <v>1840</v>
      </c>
      <c r="C176" s="606">
        <v>41851546</v>
      </c>
      <c r="D176" s="606">
        <v>535850</v>
      </c>
      <c r="E176" s="558">
        <v>18202169</v>
      </c>
      <c r="F176" s="558">
        <v>2169434</v>
      </c>
      <c r="G176" s="558">
        <v>166878</v>
      </c>
      <c r="H176" s="558">
        <v>11539588</v>
      </c>
      <c r="I176" s="558">
        <v>8725709</v>
      </c>
      <c r="J176" s="606">
        <v>511919</v>
      </c>
    </row>
    <row r="177" spans="2:21" ht="13.5" thickBot="1" x14ac:dyDescent="0.25">
      <c r="B177" s="586" t="s">
        <v>1841</v>
      </c>
      <c r="C177" s="606">
        <v>19815183</v>
      </c>
      <c r="D177" s="606">
        <v>288073</v>
      </c>
      <c r="E177" s="558">
        <v>11840857</v>
      </c>
      <c r="F177" s="558">
        <v>1486293</v>
      </c>
      <c r="G177" s="558">
        <v>68885</v>
      </c>
      <c r="H177" s="558">
        <v>1078156</v>
      </c>
      <c r="I177" s="558">
        <v>4843943</v>
      </c>
      <c r="J177" s="606">
        <v>208975</v>
      </c>
    </row>
    <row r="178" spans="2:21" ht="13.5" thickBot="1" x14ac:dyDescent="0.25">
      <c r="B178" s="586" t="s">
        <v>1842</v>
      </c>
      <c r="C178" s="606">
        <v>13710513</v>
      </c>
      <c r="D178" s="606">
        <v>199515</v>
      </c>
      <c r="E178" s="558">
        <v>5600985</v>
      </c>
      <c r="F178" s="558">
        <v>475478</v>
      </c>
      <c r="G178" s="558">
        <v>94572</v>
      </c>
      <c r="H178" s="558">
        <v>4056813</v>
      </c>
      <c r="I178" s="558">
        <v>3030266</v>
      </c>
      <c r="J178" s="606">
        <v>252884</v>
      </c>
    </row>
    <row r="179" spans="2:21" ht="13.5" thickBot="1" x14ac:dyDescent="0.25">
      <c r="B179" s="586" t="s">
        <v>1843</v>
      </c>
      <c r="C179" s="606">
        <v>72955046</v>
      </c>
      <c r="D179" s="606">
        <v>582520</v>
      </c>
      <c r="E179" s="558">
        <v>31941774</v>
      </c>
      <c r="F179" s="558">
        <v>2705980</v>
      </c>
      <c r="G179" s="558">
        <v>179226</v>
      </c>
      <c r="H179" s="558">
        <v>19317496</v>
      </c>
      <c r="I179" s="558">
        <v>17481249</v>
      </c>
      <c r="J179" s="606">
        <v>746803</v>
      </c>
    </row>
    <row r="180" spans="2:21" ht="13.5" thickBot="1" x14ac:dyDescent="0.25">
      <c r="B180" s="586" t="s">
        <v>1844</v>
      </c>
      <c r="C180" s="606">
        <v>45595509</v>
      </c>
      <c r="D180" s="606">
        <v>289938</v>
      </c>
      <c r="E180" s="558">
        <v>21966543</v>
      </c>
      <c r="F180" s="558">
        <v>3450323</v>
      </c>
      <c r="G180" s="558">
        <v>275396</v>
      </c>
      <c r="H180" s="558">
        <v>8147276</v>
      </c>
      <c r="I180" s="558">
        <v>10653794</v>
      </c>
      <c r="J180" s="606">
        <v>812239</v>
      </c>
    </row>
    <row r="181" spans="2:21" ht="13.5" thickBot="1" x14ac:dyDescent="0.25">
      <c r="B181" s="586" t="s">
        <v>1845</v>
      </c>
      <c r="C181" s="606">
        <v>2112516</v>
      </c>
      <c r="D181" s="606">
        <v>29864</v>
      </c>
      <c r="E181" s="558">
        <v>813172</v>
      </c>
      <c r="F181" s="558">
        <v>80425</v>
      </c>
      <c r="G181" s="558">
        <v>13588</v>
      </c>
      <c r="H181" s="558">
        <v>588082</v>
      </c>
      <c r="I181" s="558">
        <v>541355</v>
      </c>
      <c r="J181" s="606">
        <v>46031</v>
      </c>
    </row>
    <row r="182" spans="2:21" ht="13.5" thickBot="1" x14ac:dyDescent="0.25">
      <c r="B182" s="587" t="s">
        <v>1846</v>
      </c>
      <c r="C182" s="594">
        <v>495962587</v>
      </c>
      <c r="D182" s="594">
        <v>5180596</v>
      </c>
      <c r="E182" s="554">
        <v>203886644</v>
      </c>
      <c r="F182" s="554">
        <v>25021904</v>
      </c>
      <c r="G182" s="554">
        <v>2754006</v>
      </c>
      <c r="H182" s="554">
        <v>126677619</v>
      </c>
      <c r="I182" s="554">
        <v>121906138</v>
      </c>
      <c r="J182" s="594">
        <v>10535679</v>
      </c>
    </row>
    <row r="183" spans="2:21" ht="13.5" thickBot="1" x14ac:dyDescent="0.25">
      <c r="B183" s="586" t="s">
        <v>1847</v>
      </c>
      <c r="C183" s="606">
        <v>349550508</v>
      </c>
      <c r="D183" s="606">
        <v>3769489</v>
      </c>
      <c r="E183" s="558">
        <v>136118398</v>
      </c>
      <c r="F183" s="558">
        <v>18209045</v>
      </c>
      <c r="G183" s="558">
        <v>1959608</v>
      </c>
      <c r="H183" s="558">
        <v>92365890</v>
      </c>
      <c r="I183" s="558">
        <v>89434582</v>
      </c>
      <c r="J183" s="606">
        <v>7693495</v>
      </c>
    </row>
    <row r="184" spans="2:21" ht="13.5" thickBot="1" x14ac:dyDescent="0.25">
      <c r="B184" s="586" t="s">
        <v>1848</v>
      </c>
      <c r="C184" s="606">
        <v>3909023</v>
      </c>
      <c r="D184" s="606">
        <v>48267</v>
      </c>
      <c r="E184" s="558">
        <v>1596916</v>
      </c>
      <c r="F184" s="558">
        <v>239292</v>
      </c>
      <c r="G184" s="558">
        <v>59087</v>
      </c>
      <c r="H184" s="558">
        <v>966158</v>
      </c>
      <c r="I184" s="558">
        <v>865687</v>
      </c>
      <c r="J184" s="606">
        <v>133616</v>
      </c>
    </row>
    <row r="185" spans="2:21" ht="13.5" thickBot="1" x14ac:dyDescent="0.25">
      <c r="B185" s="586" t="s">
        <v>1849</v>
      </c>
      <c r="C185" s="606">
        <v>142503056</v>
      </c>
      <c r="D185" s="606">
        <v>1362840</v>
      </c>
      <c r="E185" s="558">
        <v>66171330</v>
      </c>
      <c r="F185" s="558">
        <v>6573567</v>
      </c>
      <c r="G185" s="558">
        <v>735311</v>
      </c>
      <c r="H185" s="558">
        <v>33345570</v>
      </c>
      <c r="I185" s="558">
        <v>31605869</v>
      </c>
      <c r="J185" s="606">
        <v>2708569</v>
      </c>
    </row>
    <row r="186" spans="2:21" ht="13.5" thickBot="1" x14ac:dyDescent="0.25">
      <c r="B186" s="587" t="s">
        <v>1850</v>
      </c>
      <c r="C186" s="594">
        <v>1137</v>
      </c>
      <c r="D186" s="594">
        <v>1008</v>
      </c>
      <c r="E186" s="554">
        <v>1308</v>
      </c>
      <c r="F186" s="554">
        <v>1358</v>
      </c>
      <c r="G186" s="554">
        <v>916</v>
      </c>
      <c r="H186" s="554">
        <v>1223</v>
      </c>
      <c r="I186" s="554">
        <v>1742</v>
      </c>
      <c r="J186" s="594">
        <v>396</v>
      </c>
    </row>
    <row r="187" spans="2:21" x14ac:dyDescent="0.2">
      <c r="B187" s="585" t="s">
        <v>1972</v>
      </c>
    </row>
    <row r="188" spans="2:21" x14ac:dyDescent="0.2">
      <c r="B188" s="178" t="s">
        <v>2244</v>
      </c>
    </row>
    <row r="190" spans="2:21" ht="13.5" thickBot="1" x14ac:dyDescent="0.25">
      <c r="B190" s="564" t="s">
        <v>2239</v>
      </c>
    </row>
    <row r="191" spans="2:21" ht="13.5" thickBot="1" x14ac:dyDescent="0.25">
      <c r="B191" s="928" t="s">
        <v>1851</v>
      </c>
      <c r="C191" s="928" t="s">
        <v>1852</v>
      </c>
      <c r="D191" s="929" t="s">
        <v>1773</v>
      </c>
      <c r="E191" s="929"/>
      <c r="F191" s="929"/>
      <c r="G191" s="929"/>
      <c r="H191" s="929"/>
      <c r="I191" s="929"/>
      <c r="J191" s="929"/>
      <c r="K191" s="929"/>
      <c r="L191" s="929"/>
      <c r="M191" s="929"/>
      <c r="N191" s="929"/>
      <c r="O191" s="929"/>
      <c r="P191" s="929"/>
      <c r="Q191" s="929"/>
      <c r="R191" s="929"/>
      <c r="S191" s="929"/>
      <c r="T191" s="929"/>
      <c r="U191" s="929"/>
    </row>
    <row r="192" spans="2:21" ht="39" thickBot="1" x14ac:dyDescent="0.25">
      <c r="B192" s="928"/>
      <c r="C192" s="928"/>
      <c r="D192" s="607"/>
      <c r="E192" s="607" t="s">
        <v>1774</v>
      </c>
      <c r="F192" s="607"/>
      <c r="G192" s="607"/>
      <c r="H192" s="607"/>
      <c r="I192" s="928" t="s">
        <v>1185</v>
      </c>
      <c r="J192" s="928" t="s">
        <v>1190</v>
      </c>
      <c r="K192" s="928" t="s">
        <v>1191</v>
      </c>
      <c r="L192" s="607" t="s">
        <v>1775</v>
      </c>
      <c r="M192" s="607" t="s">
        <v>1776</v>
      </c>
      <c r="N192" s="928" t="s">
        <v>1186</v>
      </c>
      <c r="O192" s="928" t="s">
        <v>1853</v>
      </c>
      <c r="P192" s="928" t="s">
        <v>1854</v>
      </c>
      <c r="Q192" s="928" t="s">
        <v>1855</v>
      </c>
      <c r="R192" s="928" t="s">
        <v>1785</v>
      </c>
      <c r="S192" s="928" t="s">
        <v>1786</v>
      </c>
      <c r="T192" s="607"/>
      <c r="U192" s="607"/>
    </row>
    <row r="193" spans="2:21" ht="39" thickBot="1" x14ac:dyDescent="0.25">
      <c r="B193" s="928"/>
      <c r="C193" s="928"/>
      <c r="D193" s="607" t="s">
        <v>1777</v>
      </c>
      <c r="E193" s="607" t="s">
        <v>1778</v>
      </c>
      <c r="F193" s="607" t="s">
        <v>1779</v>
      </c>
      <c r="G193" s="607" t="s">
        <v>1780</v>
      </c>
      <c r="H193" s="607" t="s">
        <v>1781</v>
      </c>
      <c r="I193" s="928"/>
      <c r="J193" s="928"/>
      <c r="K193" s="928"/>
      <c r="L193" s="607" t="s">
        <v>166</v>
      </c>
      <c r="M193" s="607" t="s">
        <v>167</v>
      </c>
      <c r="N193" s="928"/>
      <c r="O193" s="928"/>
      <c r="P193" s="928"/>
      <c r="Q193" s="928"/>
      <c r="R193" s="928"/>
      <c r="S193" s="928"/>
      <c r="T193" s="607" t="s">
        <v>1787</v>
      </c>
      <c r="U193" s="607" t="s">
        <v>1788</v>
      </c>
    </row>
    <row r="194" spans="2:21" ht="13.5" thickBot="1" x14ac:dyDescent="0.25">
      <c r="B194" s="320" t="s">
        <v>1856</v>
      </c>
      <c r="C194" s="606">
        <v>12723</v>
      </c>
      <c r="D194" s="606">
        <v>11721</v>
      </c>
      <c r="E194" s="606">
        <v>272</v>
      </c>
      <c r="F194" s="606">
        <v>0</v>
      </c>
      <c r="G194" s="606">
        <v>1896</v>
      </c>
      <c r="H194" s="606">
        <v>779</v>
      </c>
      <c r="I194" s="606">
        <v>12194</v>
      </c>
      <c r="J194" s="606">
        <v>228</v>
      </c>
      <c r="K194" s="606">
        <v>10</v>
      </c>
      <c r="L194" s="606">
        <v>3221</v>
      </c>
      <c r="M194" s="606">
        <v>9502</v>
      </c>
      <c r="N194" s="606">
        <v>823</v>
      </c>
      <c r="O194" s="606">
        <v>4741</v>
      </c>
      <c r="P194" s="606">
        <v>6569</v>
      </c>
      <c r="Q194" s="606">
        <v>1537</v>
      </c>
      <c r="R194" s="606">
        <v>2264</v>
      </c>
      <c r="S194" s="606">
        <v>7465</v>
      </c>
      <c r="T194" s="606">
        <v>700</v>
      </c>
      <c r="U194" s="606">
        <v>33</v>
      </c>
    </row>
    <row r="195" spans="2:21" x14ac:dyDescent="0.2">
      <c r="B195" s="585" t="s">
        <v>1857</v>
      </c>
    </row>
    <row r="198" spans="2:21" ht="13.5" thickBot="1" x14ac:dyDescent="0.25">
      <c r="B198" s="564" t="s">
        <v>2240</v>
      </c>
    </row>
    <row r="199" spans="2:21" ht="77.25" thickBot="1" x14ac:dyDescent="0.25">
      <c r="B199" s="605"/>
      <c r="C199" s="605" t="s">
        <v>1796</v>
      </c>
      <c r="D199" s="604" t="s">
        <v>1797</v>
      </c>
      <c r="E199" s="604" t="s">
        <v>1798</v>
      </c>
      <c r="F199" s="604" t="s">
        <v>1799</v>
      </c>
    </row>
    <row r="200" spans="2:21" ht="13.5" thickBot="1" x14ac:dyDescent="0.25">
      <c r="B200" s="587" t="s">
        <v>1413</v>
      </c>
      <c r="C200" s="554">
        <v>3480</v>
      </c>
      <c r="D200" s="603">
        <v>3237</v>
      </c>
      <c r="E200" s="554">
        <v>2709</v>
      </c>
      <c r="F200" s="593">
        <v>20.814322628276116</v>
      </c>
    </row>
    <row r="201" spans="2:21" ht="13.5" thickBot="1" x14ac:dyDescent="0.25">
      <c r="B201" s="586" t="s">
        <v>1858</v>
      </c>
      <c r="C201" s="558">
        <v>2710</v>
      </c>
      <c r="D201" s="602">
        <v>2626</v>
      </c>
      <c r="E201" s="558">
        <v>2027</v>
      </c>
      <c r="F201" s="601">
        <v>25.86186482486433</v>
      </c>
    </row>
    <row r="202" spans="2:21" ht="13.5" thickBot="1" x14ac:dyDescent="0.25">
      <c r="B202" s="586" t="s">
        <v>1859</v>
      </c>
      <c r="C202" s="558">
        <v>770</v>
      </c>
      <c r="D202" s="602">
        <v>637</v>
      </c>
      <c r="E202" s="558">
        <v>682</v>
      </c>
      <c r="F202" s="601">
        <v>5.8123167155425222</v>
      </c>
    </row>
    <row r="203" spans="2:21" x14ac:dyDescent="0.2">
      <c r="B203" s="585" t="s">
        <v>1801</v>
      </c>
    </row>
    <row r="206" spans="2:21" ht="13.5" thickBot="1" x14ac:dyDescent="0.25">
      <c r="B206" s="564" t="s">
        <v>2241</v>
      </c>
      <c r="C206" s="564"/>
      <c r="D206" s="564"/>
      <c r="E206" s="564"/>
    </row>
    <row r="207" spans="2:21" ht="13.5" thickBot="1" x14ac:dyDescent="0.25">
      <c r="B207" s="930" t="s">
        <v>1860</v>
      </c>
      <c r="C207" s="930"/>
      <c r="D207" s="930"/>
      <c r="E207" s="930"/>
      <c r="F207" s="930"/>
      <c r="G207" s="930"/>
      <c r="H207" s="930"/>
      <c r="I207" s="930"/>
      <c r="J207" s="930"/>
      <c r="K207" s="930"/>
      <c r="L207" s="930"/>
      <c r="M207" s="930"/>
      <c r="N207" s="930"/>
    </row>
    <row r="208" spans="2:21" ht="13.5" thickBot="1" x14ac:dyDescent="0.25">
      <c r="B208" s="599"/>
      <c r="C208" s="599"/>
      <c r="D208" s="599"/>
      <c r="E208" s="599"/>
      <c r="F208" s="930" t="s">
        <v>1861</v>
      </c>
      <c r="G208" s="930"/>
      <c r="H208" s="930"/>
      <c r="I208" s="930"/>
      <c r="J208" s="930"/>
      <c r="K208" s="598"/>
      <c r="L208" s="931" t="s">
        <v>1810</v>
      </c>
      <c r="M208" s="931"/>
      <c r="N208" s="931"/>
    </row>
    <row r="209" spans="2:14" ht="13.5" thickBot="1" x14ac:dyDescent="0.25">
      <c r="B209" s="931" t="s">
        <v>1862</v>
      </c>
      <c r="C209" s="931"/>
      <c r="D209" s="931"/>
      <c r="E209" s="931"/>
      <c r="F209" s="600"/>
      <c r="G209" s="600"/>
      <c r="H209" s="600"/>
      <c r="I209" s="600"/>
      <c r="J209" s="600"/>
      <c r="K209" s="598"/>
      <c r="L209" s="598"/>
      <c r="M209" s="598"/>
      <c r="N209" s="598"/>
    </row>
    <row r="210" spans="2:14" ht="51.75" thickBot="1" x14ac:dyDescent="0.25">
      <c r="B210" s="600" t="s">
        <v>1863</v>
      </c>
      <c r="C210" s="599" t="s">
        <v>1864</v>
      </c>
      <c r="D210" s="599" t="s">
        <v>142</v>
      </c>
      <c r="E210" s="599" t="s">
        <v>143</v>
      </c>
      <c r="F210" s="599" t="s">
        <v>1805</v>
      </c>
      <c r="G210" s="599" t="s">
        <v>1806</v>
      </c>
      <c r="H210" s="599" t="s">
        <v>1807</v>
      </c>
      <c r="I210" s="599" t="s">
        <v>1808</v>
      </c>
      <c r="J210" s="599" t="s">
        <v>1809</v>
      </c>
      <c r="K210" s="600" t="s">
        <v>142</v>
      </c>
      <c r="L210" s="600" t="s">
        <v>143</v>
      </c>
      <c r="M210" s="600" t="s">
        <v>1865</v>
      </c>
      <c r="N210" s="600" t="s">
        <v>1866</v>
      </c>
    </row>
    <row r="211" spans="2:14" ht="13.5" thickBot="1" x14ac:dyDescent="0.25">
      <c r="B211" s="600"/>
      <c r="C211" s="599"/>
      <c r="D211" s="599"/>
      <c r="E211" s="599"/>
      <c r="F211" s="599"/>
      <c r="G211" s="599"/>
      <c r="H211" s="599"/>
      <c r="I211" s="599"/>
      <c r="J211" s="599"/>
      <c r="K211" s="598"/>
      <c r="L211" s="598"/>
      <c r="M211" s="598"/>
      <c r="N211" s="598"/>
    </row>
    <row r="212" spans="2:14" ht="13.5" thickBot="1" x14ac:dyDescent="0.25">
      <c r="B212" s="597"/>
      <c r="C212" s="596">
        <v>7146</v>
      </c>
      <c r="D212" s="596">
        <v>334</v>
      </c>
      <c r="E212" s="595">
        <v>6812</v>
      </c>
      <c r="F212" s="594">
        <v>6587</v>
      </c>
      <c r="G212" s="554">
        <v>7280</v>
      </c>
      <c r="H212" s="554">
        <v>7317</v>
      </c>
      <c r="I212" s="593">
        <v>52.42</v>
      </c>
      <c r="J212" s="593">
        <v>33.33</v>
      </c>
      <c r="K212" s="553">
        <v>254</v>
      </c>
      <c r="L212" s="553">
        <v>6360</v>
      </c>
      <c r="M212" s="553">
        <v>49</v>
      </c>
      <c r="N212" s="553">
        <v>9424</v>
      </c>
    </row>
    <row r="213" spans="2:14" ht="13.5" thickBot="1" x14ac:dyDescent="0.25">
      <c r="B213" s="556" t="s">
        <v>1867</v>
      </c>
      <c r="C213" s="556">
        <v>5157</v>
      </c>
      <c r="D213" s="556">
        <v>186</v>
      </c>
      <c r="E213" s="556">
        <v>4971</v>
      </c>
      <c r="F213" s="556">
        <v>4833</v>
      </c>
      <c r="G213" s="556">
        <v>5326</v>
      </c>
      <c r="H213" s="556">
        <v>5355</v>
      </c>
      <c r="I213" s="556">
        <v>52.4</v>
      </c>
      <c r="J213" s="556">
        <v>33.18</v>
      </c>
      <c r="K213" s="556">
        <v>153</v>
      </c>
      <c r="L213" s="556">
        <v>4680</v>
      </c>
      <c r="M213" s="556">
        <v>5</v>
      </c>
      <c r="N213" s="556">
        <v>3306</v>
      </c>
    </row>
    <row r="214" spans="2:14" ht="13.5" thickBot="1" x14ac:dyDescent="0.25">
      <c r="B214" s="556" t="s">
        <v>1868</v>
      </c>
      <c r="C214" s="556">
        <v>1989</v>
      </c>
      <c r="D214" s="556">
        <v>148</v>
      </c>
      <c r="E214" s="556">
        <v>1841</v>
      </c>
      <c r="F214" s="556">
        <v>1781</v>
      </c>
      <c r="G214" s="556">
        <v>1954</v>
      </c>
      <c r="H214" s="556">
        <v>1962</v>
      </c>
      <c r="I214" s="556">
        <v>52.47</v>
      </c>
      <c r="J214" s="556">
        <v>33.79</v>
      </c>
      <c r="K214" s="556">
        <v>101</v>
      </c>
      <c r="L214" s="556">
        <v>1680</v>
      </c>
      <c r="M214" s="556">
        <v>44</v>
      </c>
      <c r="N214" s="556">
        <v>6118</v>
      </c>
    </row>
    <row r="215" spans="2:14" x14ac:dyDescent="0.2">
      <c r="B215" s="178" t="s">
        <v>1869</v>
      </c>
      <c r="C215" s="178"/>
      <c r="D215" s="178"/>
      <c r="E215" s="178"/>
    </row>
    <row r="218" spans="2:14" ht="13.5" thickBot="1" x14ac:dyDescent="0.25">
      <c r="B218" s="564" t="s">
        <v>2242</v>
      </c>
      <c r="D218" s="566"/>
      <c r="E218" s="566"/>
    </row>
    <row r="219" spans="2:14" ht="13.5" thickBot="1" x14ac:dyDescent="0.25">
      <c r="B219" s="898" t="s">
        <v>1870</v>
      </c>
      <c r="C219" s="902" t="s">
        <v>13</v>
      </c>
      <c r="D219" s="932" t="s">
        <v>1863</v>
      </c>
      <c r="E219" s="933"/>
    </row>
    <row r="220" spans="2:14" ht="13.5" thickBot="1" x14ac:dyDescent="0.25">
      <c r="B220" s="899"/>
      <c r="C220" s="903"/>
      <c r="D220" s="590" t="s">
        <v>1867</v>
      </c>
      <c r="E220" s="592" t="s">
        <v>1868</v>
      </c>
    </row>
    <row r="221" spans="2:14" ht="13.5" thickBot="1" x14ac:dyDescent="0.25">
      <c r="B221" s="555" t="s">
        <v>1815</v>
      </c>
      <c r="C221" s="554">
        <f t="shared" ref="C221:C237" si="12">SUM(D221:E221)</f>
        <v>59182734</v>
      </c>
      <c r="D221" s="554">
        <f>SUM(D222,D225,D226,D227,D228,D232)-D235</f>
        <v>42900970</v>
      </c>
      <c r="E221" s="554">
        <f>SUM(E222,E225,E226,E227,E228,E232)-E235</f>
        <v>16281764</v>
      </c>
      <c r="F221" s="402"/>
      <c r="G221" s="402"/>
      <c r="H221" s="402"/>
    </row>
    <row r="222" spans="2:14" ht="13.5" thickBot="1" x14ac:dyDescent="0.25">
      <c r="B222" s="591" t="s">
        <v>1816</v>
      </c>
      <c r="C222" s="554">
        <f t="shared" si="12"/>
        <v>8262137</v>
      </c>
      <c r="D222" s="554">
        <v>5787629</v>
      </c>
      <c r="E222" s="554">
        <v>2474508</v>
      </c>
    </row>
    <row r="223" spans="2:14" ht="13.5" thickBot="1" x14ac:dyDescent="0.25">
      <c r="B223" s="588" t="s">
        <v>1817</v>
      </c>
      <c r="C223" s="558">
        <f t="shared" si="12"/>
        <v>0</v>
      </c>
      <c r="D223" s="558">
        <v>0</v>
      </c>
      <c r="E223" s="558">
        <v>0</v>
      </c>
    </row>
    <row r="224" spans="2:14" ht="13.5" thickBot="1" x14ac:dyDescent="0.25">
      <c r="B224" s="588" t="s">
        <v>1818</v>
      </c>
      <c r="C224" s="558">
        <f t="shared" si="12"/>
        <v>8262137</v>
      </c>
      <c r="D224" s="558">
        <v>5787629</v>
      </c>
      <c r="E224" s="558">
        <v>2474508</v>
      </c>
    </row>
    <row r="225" spans="2:5" ht="13.5" thickBot="1" x14ac:dyDescent="0.25">
      <c r="B225" s="555" t="s">
        <v>1819</v>
      </c>
      <c r="C225" s="554">
        <f t="shared" si="12"/>
        <v>13197</v>
      </c>
      <c r="D225" s="554">
        <v>13197</v>
      </c>
      <c r="E225" s="554">
        <v>0</v>
      </c>
    </row>
    <row r="226" spans="2:5" ht="13.5" thickBot="1" x14ac:dyDescent="0.25">
      <c r="B226" s="555" t="s">
        <v>1820</v>
      </c>
      <c r="C226" s="554">
        <f t="shared" si="12"/>
        <v>26059836</v>
      </c>
      <c r="D226" s="554">
        <v>20380019</v>
      </c>
      <c r="E226" s="554">
        <v>5679817</v>
      </c>
    </row>
    <row r="227" spans="2:5" ht="13.5" thickBot="1" x14ac:dyDescent="0.25">
      <c r="B227" s="555" t="s">
        <v>1824</v>
      </c>
      <c r="C227" s="554">
        <f t="shared" si="12"/>
        <v>10557539</v>
      </c>
      <c r="D227" s="554">
        <v>8020884</v>
      </c>
      <c r="E227" s="554">
        <v>2536655</v>
      </c>
    </row>
    <row r="228" spans="2:5" ht="13.5" thickBot="1" x14ac:dyDescent="0.25">
      <c r="B228" s="555" t="s">
        <v>1871</v>
      </c>
      <c r="C228" s="554">
        <f t="shared" si="12"/>
        <v>3769741</v>
      </c>
      <c r="D228" s="554">
        <v>2011298</v>
      </c>
      <c r="E228" s="554">
        <v>1758443</v>
      </c>
    </row>
    <row r="229" spans="2:5" ht="13.5" thickBot="1" x14ac:dyDescent="0.25">
      <c r="B229" s="586" t="s">
        <v>1822</v>
      </c>
      <c r="C229" s="558">
        <f t="shared" si="12"/>
        <v>3194699</v>
      </c>
      <c r="D229" s="558">
        <v>1805255</v>
      </c>
      <c r="E229" s="558">
        <v>1389444</v>
      </c>
    </row>
    <row r="230" spans="2:5" ht="13.5" thickBot="1" x14ac:dyDescent="0.25">
      <c r="B230" s="586" t="s">
        <v>1823</v>
      </c>
      <c r="C230" s="558">
        <f t="shared" si="12"/>
        <v>197492</v>
      </c>
      <c r="D230" s="558">
        <v>0</v>
      </c>
      <c r="E230" s="558">
        <v>197492</v>
      </c>
    </row>
    <row r="231" spans="2:5" ht="13.5" thickBot="1" x14ac:dyDescent="0.25">
      <c r="B231" s="586" t="s">
        <v>1826</v>
      </c>
      <c r="C231" s="558">
        <f t="shared" si="12"/>
        <v>377550</v>
      </c>
      <c r="D231" s="558">
        <v>206043</v>
      </c>
      <c r="E231" s="558">
        <v>171507</v>
      </c>
    </row>
    <row r="232" spans="2:5" ht="13.5" thickBot="1" x14ac:dyDescent="0.25">
      <c r="B232" s="555" t="s">
        <v>1872</v>
      </c>
      <c r="C232" s="554">
        <f t="shared" si="12"/>
        <v>11073819</v>
      </c>
      <c r="D232" s="554">
        <v>7078164</v>
      </c>
      <c r="E232" s="554">
        <v>3995655</v>
      </c>
    </row>
    <row r="233" spans="2:5" ht="13.5" thickBot="1" x14ac:dyDescent="0.25">
      <c r="B233" s="586" t="s">
        <v>1828</v>
      </c>
      <c r="C233" s="558">
        <f t="shared" si="12"/>
        <v>9997445</v>
      </c>
      <c r="D233" s="558">
        <v>6760004</v>
      </c>
      <c r="E233" s="558">
        <v>3237441</v>
      </c>
    </row>
    <row r="234" spans="2:5" ht="13.5" thickBot="1" x14ac:dyDescent="0.25">
      <c r="B234" s="586" t="s">
        <v>1829</v>
      </c>
      <c r="C234" s="558">
        <f t="shared" si="12"/>
        <v>1076373</v>
      </c>
      <c r="D234" s="558">
        <v>318160</v>
      </c>
      <c r="E234" s="558">
        <v>758213</v>
      </c>
    </row>
    <row r="235" spans="2:5" ht="13.5" thickBot="1" x14ac:dyDescent="0.25">
      <c r="B235" s="555" t="s">
        <v>1873</v>
      </c>
      <c r="C235" s="554">
        <f t="shared" si="12"/>
        <v>553535</v>
      </c>
      <c r="D235" s="554">
        <v>390221</v>
      </c>
      <c r="E235" s="554">
        <v>163314</v>
      </c>
    </row>
    <row r="236" spans="2:5" ht="13.5" thickBot="1" x14ac:dyDescent="0.25">
      <c r="B236" s="559" t="s">
        <v>1831</v>
      </c>
      <c r="C236" s="558">
        <f t="shared" si="12"/>
        <v>270315</v>
      </c>
      <c r="D236" s="558">
        <v>185862</v>
      </c>
      <c r="E236" s="558">
        <v>84453</v>
      </c>
    </row>
    <row r="237" spans="2:5" ht="13.5" thickBot="1" x14ac:dyDescent="0.25">
      <c r="B237" s="559" t="s">
        <v>1874</v>
      </c>
      <c r="C237" s="558">
        <f t="shared" si="12"/>
        <v>283221</v>
      </c>
      <c r="D237" s="558">
        <v>204359</v>
      </c>
      <c r="E237" s="558">
        <v>78862</v>
      </c>
    </row>
    <row r="238" spans="2:5" x14ac:dyDescent="0.2">
      <c r="B238" s="585" t="s">
        <v>1972</v>
      </c>
    </row>
    <row r="239" spans="2:5" x14ac:dyDescent="0.2">
      <c r="B239" s="178" t="s">
        <v>2244</v>
      </c>
    </row>
    <row r="241" spans="2:5" ht="13.5" thickBot="1" x14ac:dyDescent="0.25">
      <c r="B241" s="564" t="s">
        <v>2243</v>
      </c>
    </row>
    <row r="242" spans="2:5" ht="13.5" thickBot="1" x14ac:dyDescent="0.25">
      <c r="B242" s="898" t="s">
        <v>1875</v>
      </c>
      <c r="C242" s="902" t="s">
        <v>13</v>
      </c>
      <c r="D242" s="900" t="s">
        <v>1876</v>
      </c>
      <c r="E242" s="901"/>
    </row>
    <row r="243" spans="2:5" ht="13.5" thickBot="1" x14ac:dyDescent="0.25">
      <c r="B243" s="899"/>
      <c r="C243" s="903"/>
      <c r="D243" s="590" t="s">
        <v>1867</v>
      </c>
      <c r="E243" s="589" t="s">
        <v>1868</v>
      </c>
    </row>
    <row r="244" spans="2:5" ht="13.5" thickBot="1" x14ac:dyDescent="0.25">
      <c r="B244" s="555" t="s">
        <v>1835</v>
      </c>
      <c r="C244" s="554">
        <v>72984347</v>
      </c>
      <c r="D244" s="554">
        <v>55817765</v>
      </c>
      <c r="E244" s="554">
        <v>17166582</v>
      </c>
    </row>
    <row r="245" spans="2:5" ht="13.5" thickBot="1" x14ac:dyDescent="0.25">
      <c r="B245" s="588" t="s">
        <v>1836</v>
      </c>
      <c r="C245" s="558">
        <v>2910615</v>
      </c>
      <c r="D245" s="558">
        <v>2388406</v>
      </c>
      <c r="E245" s="558">
        <v>522209</v>
      </c>
    </row>
    <row r="246" spans="2:5" ht="13.5" thickBot="1" x14ac:dyDescent="0.25">
      <c r="B246" s="588" t="s">
        <v>1837</v>
      </c>
      <c r="C246" s="558">
        <v>166867</v>
      </c>
      <c r="D246" s="558">
        <v>45175</v>
      </c>
      <c r="E246" s="558">
        <v>121692</v>
      </c>
    </row>
    <row r="247" spans="2:5" ht="13.5" thickBot="1" x14ac:dyDescent="0.25">
      <c r="B247" s="588" t="s">
        <v>1877</v>
      </c>
      <c r="C247" s="558">
        <v>69906864</v>
      </c>
      <c r="D247" s="558">
        <v>53384184</v>
      </c>
      <c r="E247" s="558">
        <v>16522681</v>
      </c>
    </row>
    <row r="248" spans="2:5" ht="13.5" thickBot="1" x14ac:dyDescent="0.25">
      <c r="B248" s="555" t="s">
        <v>1839</v>
      </c>
      <c r="C248" s="554">
        <v>4781220</v>
      </c>
      <c r="D248" s="554">
        <v>3043141</v>
      </c>
      <c r="E248" s="554">
        <v>1738079</v>
      </c>
    </row>
    <row r="249" spans="2:5" ht="13.5" thickBot="1" x14ac:dyDescent="0.25">
      <c r="B249" s="586" t="s">
        <v>1840</v>
      </c>
      <c r="C249" s="558">
        <v>143370</v>
      </c>
      <c r="D249" s="558">
        <v>62635</v>
      </c>
      <c r="E249" s="558">
        <v>80736</v>
      </c>
    </row>
    <row r="250" spans="2:5" ht="13.5" thickBot="1" x14ac:dyDescent="0.25">
      <c r="B250" s="586" t="s">
        <v>1841</v>
      </c>
      <c r="C250" s="558">
        <v>222104</v>
      </c>
      <c r="D250" s="558">
        <v>13086</v>
      </c>
      <c r="E250" s="558">
        <v>209018</v>
      </c>
    </row>
    <row r="251" spans="2:5" ht="13.5" thickBot="1" x14ac:dyDescent="0.25">
      <c r="B251" s="586" t="s">
        <v>1878</v>
      </c>
      <c r="C251" s="558">
        <v>312317</v>
      </c>
      <c r="D251" s="558">
        <v>121691</v>
      </c>
      <c r="E251" s="558">
        <v>190627</v>
      </c>
    </row>
    <row r="252" spans="2:5" ht="13.5" thickBot="1" x14ac:dyDescent="0.25">
      <c r="B252" s="586" t="s">
        <v>1843</v>
      </c>
      <c r="C252" s="558">
        <v>495466</v>
      </c>
      <c r="D252" s="558">
        <v>260203</v>
      </c>
      <c r="E252" s="558">
        <v>235263</v>
      </c>
    </row>
    <row r="253" spans="2:5" ht="13.5" thickBot="1" x14ac:dyDescent="0.25">
      <c r="B253" s="586" t="s">
        <v>1844</v>
      </c>
      <c r="C253" s="558">
        <v>3607962</v>
      </c>
      <c r="D253" s="558">
        <v>2585526</v>
      </c>
      <c r="E253" s="558">
        <v>1022436</v>
      </c>
    </row>
    <row r="254" spans="2:5" ht="13.5" thickBot="1" x14ac:dyDescent="0.25">
      <c r="B254" s="587" t="s">
        <v>1846</v>
      </c>
      <c r="C254" s="554">
        <v>65125644</v>
      </c>
      <c r="D254" s="554">
        <v>50341043</v>
      </c>
      <c r="E254" s="554">
        <v>14784602</v>
      </c>
    </row>
    <row r="255" spans="2:5" ht="13.5" thickBot="1" x14ac:dyDescent="0.25">
      <c r="B255" s="586" t="s">
        <v>1847</v>
      </c>
      <c r="C255" s="558">
        <v>47962733</v>
      </c>
      <c r="D255" s="558">
        <v>37124113</v>
      </c>
      <c r="E255" s="558">
        <v>10838621</v>
      </c>
    </row>
    <row r="256" spans="2:5" ht="13.5" thickBot="1" x14ac:dyDescent="0.25">
      <c r="B256" s="586" t="s">
        <v>1879</v>
      </c>
      <c r="C256" s="558">
        <v>363215</v>
      </c>
      <c r="D256" s="558">
        <v>239031</v>
      </c>
      <c r="E256" s="558">
        <v>124184</v>
      </c>
    </row>
    <row r="257" spans="2:24" ht="13.5" thickBot="1" x14ac:dyDescent="0.25">
      <c r="B257" s="586" t="s">
        <v>1849</v>
      </c>
      <c r="C257" s="558">
        <v>16799696</v>
      </c>
      <c r="D257" s="558">
        <v>12977899</v>
      </c>
      <c r="E257" s="558">
        <v>3821797</v>
      </c>
    </row>
    <row r="258" spans="2:24" ht="13.5" thickBot="1" x14ac:dyDescent="0.25">
      <c r="B258" s="555" t="s">
        <v>1880</v>
      </c>
      <c r="C258" s="554">
        <f>SUM(D258:E258)</f>
        <v>336649</v>
      </c>
      <c r="D258" s="554">
        <v>320084</v>
      </c>
      <c r="E258" s="554">
        <v>16565</v>
      </c>
    </row>
    <row r="259" spans="2:24" x14ac:dyDescent="0.2">
      <c r="B259" s="585" t="s">
        <v>1972</v>
      </c>
    </row>
    <row r="260" spans="2:24" x14ac:dyDescent="0.2">
      <c r="B260" s="178" t="s">
        <v>1881</v>
      </c>
    </row>
    <row r="262" spans="2:24" ht="13.5" thickBot="1" x14ac:dyDescent="0.25">
      <c r="B262" s="574" t="s">
        <v>2245</v>
      </c>
    </row>
    <row r="263" spans="2:24" ht="13.5" thickBot="1" x14ac:dyDescent="0.25">
      <c r="B263" s="904" t="s">
        <v>1882</v>
      </c>
      <c r="C263" s="917" t="s">
        <v>1883</v>
      </c>
      <c r="D263" s="917"/>
      <c r="E263" s="917"/>
      <c r="F263" s="917"/>
      <c r="G263" s="917" t="s">
        <v>1884</v>
      </c>
      <c r="H263" s="917"/>
      <c r="I263" s="917"/>
      <c r="J263" s="917"/>
      <c r="K263" s="917"/>
      <c r="L263" s="917"/>
      <c r="M263" s="917"/>
      <c r="N263" s="917"/>
      <c r="O263" s="917"/>
      <c r="P263" s="917"/>
      <c r="Q263" s="917"/>
      <c r="R263" s="917"/>
      <c r="S263" s="900"/>
      <c r="T263" s="925" t="s">
        <v>482</v>
      </c>
      <c r="U263" s="911" t="s">
        <v>317</v>
      </c>
      <c r="V263" s="918" t="s">
        <v>239</v>
      </c>
      <c r="W263" s="918" t="s">
        <v>1810</v>
      </c>
      <c r="X263" s="918" t="s">
        <v>1885</v>
      </c>
    </row>
    <row r="264" spans="2:24" ht="13.5" thickBot="1" x14ac:dyDescent="0.25">
      <c r="B264" s="905"/>
      <c r="C264" s="915" t="s">
        <v>1886</v>
      </c>
      <c r="D264" s="915" t="s">
        <v>1887</v>
      </c>
      <c r="E264" s="915" t="s">
        <v>1888</v>
      </c>
      <c r="F264" s="915" t="s">
        <v>1889</v>
      </c>
      <c r="G264" s="915" t="s">
        <v>293</v>
      </c>
      <c r="H264" s="915" t="s">
        <v>387</v>
      </c>
      <c r="I264" s="915"/>
      <c r="J264" s="915"/>
      <c r="K264" s="915"/>
      <c r="L264" s="915"/>
      <c r="M264" s="915" t="s">
        <v>420</v>
      </c>
      <c r="N264" s="915"/>
      <c r="O264" s="915"/>
      <c r="P264" s="915"/>
      <c r="Q264" s="915"/>
      <c r="R264" s="915" t="s">
        <v>1888</v>
      </c>
      <c r="S264" s="923" t="s">
        <v>1889</v>
      </c>
      <c r="T264" s="925"/>
      <c r="U264" s="911"/>
      <c r="V264" s="918"/>
      <c r="W264" s="918"/>
      <c r="X264" s="918"/>
    </row>
    <row r="265" spans="2:24" ht="13.5" thickBot="1" x14ac:dyDescent="0.25">
      <c r="B265" s="905"/>
      <c r="C265" s="915"/>
      <c r="D265" s="915"/>
      <c r="E265" s="915"/>
      <c r="F265" s="915"/>
      <c r="G265" s="915"/>
      <c r="H265" s="915" t="s">
        <v>1890</v>
      </c>
      <c r="I265" s="915"/>
      <c r="J265" s="915" t="s">
        <v>1891</v>
      </c>
      <c r="K265" s="915"/>
      <c r="L265" s="915"/>
      <c r="M265" s="915" t="s">
        <v>1191</v>
      </c>
      <c r="N265" s="915" t="s">
        <v>1892</v>
      </c>
      <c r="O265" s="915" t="s">
        <v>1189</v>
      </c>
      <c r="P265" s="915" t="s">
        <v>1893</v>
      </c>
      <c r="Q265" s="915" t="s">
        <v>1894</v>
      </c>
      <c r="R265" s="915"/>
      <c r="S265" s="923"/>
      <c r="T265" s="925"/>
      <c r="U265" s="911"/>
      <c r="V265" s="918"/>
      <c r="W265" s="918"/>
      <c r="X265" s="918"/>
    </row>
    <row r="266" spans="2:24" ht="26.25" thickBot="1" x14ac:dyDescent="0.25">
      <c r="B266" s="906"/>
      <c r="C266" s="916"/>
      <c r="D266" s="916"/>
      <c r="E266" s="916"/>
      <c r="F266" s="916"/>
      <c r="G266" s="916"/>
      <c r="H266" s="562" t="s">
        <v>142</v>
      </c>
      <c r="I266" s="562" t="s">
        <v>143</v>
      </c>
      <c r="J266" s="562" t="s">
        <v>1895</v>
      </c>
      <c r="K266" s="562" t="s">
        <v>1896</v>
      </c>
      <c r="L266" s="562" t="s">
        <v>1897</v>
      </c>
      <c r="M266" s="916"/>
      <c r="N266" s="916"/>
      <c r="O266" s="916"/>
      <c r="P266" s="916"/>
      <c r="Q266" s="916"/>
      <c r="R266" s="916"/>
      <c r="S266" s="924"/>
      <c r="T266" s="926"/>
      <c r="U266" s="927"/>
      <c r="V266" s="919"/>
      <c r="W266" s="919"/>
      <c r="X266" s="919"/>
    </row>
    <row r="267" spans="2:24" ht="13.5" thickBot="1" x14ac:dyDescent="0.25">
      <c r="B267" s="568" t="s">
        <v>1898</v>
      </c>
      <c r="C267" s="581">
        <v>2152</v>
      </c>
      <c r="D267" s="581">
        <v>2295</v>
      </c>
      <c r="E267" s="581">
        <v>91</v>
      </c>
      <c r="F267" s="581">
        <v>106</v>
      </c>
      <c r="G267" s="581">
        <v>3221</v>
      </c>
      <c r="H267" s="581">
        <v>1908</v>
      </c>
      <c r="I267" s="581">
        <v>1313</v>
      </c>
      <c r="J267" s="581">
        <v>852</v>
      </c>
      <c r="K267" s="581">
        <v>2063</v>
      </c>
      <c r="L267" s="581">
        <v>306</v>
      </c>
      <c r="M267" s="581">
        <v>80</v>
      </c>
      <c r="N267" s="581">
        <v>29</v>
      </c>
      <c r="O267" s="581">
        <v>16</v>
      </c>
      <c r="P267" s="581">
        <v>513</v>
      </c>
      <c r="Q267" s="581">
        <v>1497</v>
      </c>
      <c r="R267" s="581">
        <v>103</v>
      </c>
      <c r="S267" s="581">
        <v>107</v>
      </c>
      <c r="T267" s="558">
        <v>10675694.459999999</v>
      </c>
      <c r="U267" s="558">
        <v>10431192</v>
      </c>
      <c r="V267" s="556">
        <v>753</v>
      </c>
      <c r="W267" s="556">
        <v>111</v>
      </c>
      <c r="X267" s="558">
        <v>12145</v>
      </c>
    </row>
    <row r="268" spans="2:24" ht="13.5" thickBot="1" x14ac:dyDescent="0.25">
      <c r="B268" s="568" t="s">
        <v>429</v>
      </c>
      <c r="C268" s="581">
        <v>217</v>
      </c>
      <c r="D268" s="581">
        <v>168</v>
      </c>
      <c r="E268" s="581">
        <v>19</v>
      </c>
      <c r="F268" s="581">
        <v>27</v>
      </c>
      <c r="G268" s="581">
        <v>212</v>
      </c>
      <c r="H268" s="581">
        <v>144</v>
      </c>
      <c r="I268" s="581">
        <v>68</v>
      </c>
      <c r="J268" s="581">
        <v>20</v>
      </c>
      <c r="K268" s="581">
        <v>192</v>
      </c>
      <c r="L268" s="581">
        <v>0</v>
      </c>
      <c r="M268" s="581">
        <v>5</v>
      </c>
      <c r="N268" s="581">
        <v>0</v>
      </c>
      <c r="O268" s="581">
        <v>0</v>
      </c>
      <c r="P268" s="581">
        <v>0</v>
      </c>
      <c r="Q268" s="581">
        <v>0</v>
      </c>
      <c r="R268" s="581">
        <v>21</v>
      </c>
      <c r="S268" s="581">
        <v>23</v>
      </c>
      <c r="T268" s="557">
        <v>859535.44000000029</v>
      </c>
      <c r="U268" s="557">
        <v>800494</v>
      </c>
      <c r="V268" s="556">
        <v>127</v>
      </c>
      <c r="W268" s="556">
        <v>26</v>
      </c>
      <c r="X268" s="556">
        <v>7631</v>
      </c>
    </row>
    <row r="269" spans="2:24" ht="13.5" thickBot="1" x14ac:dyDescent="0.25">
      <c r="B269" s="568" t="s">
        <v>425</v>
      </c>
      <c r="C269" s="581">
        <v>638</v>
      </c>
      <c r="D269" s="581">
        <v>897</v>
      </c>
      <c r="E269" s="581">
        <v>31</v>
      </c>
      <c r="F269" s="581">
        <v>35</v>
      </c>
      <c r="G269" s="581">
        <v>963</v>
      </c>
      <c r="H269" s="581">
        <v>271</v>
      </c>
      <c r="I269" s="581">
        <v>692</v>
      </c>
      <c r="J269" s="581">
        <v>557</v>
      </c>
      <c r="K269" s="581">
        <v>390</v>
      </c>
      <c r="L269" s="581">
        <v>16</v>
      </c>
      <c r="M269" s="581">
        <v>66</v>
      </c>
      <c r="N269" s="581">
        <v>0</v>
      </c>
      <c r="O269" s="581">
        <v>0</v>
      </c>
      <c r="P269" s="581">
        <v>35</v>
      </c>
      <c r="Q269" s="581">
        <v>0</v>
      </c>
      <c r="R269" s="581">
        <v>33</v>
      </c>
      <c r="S269" s="581">
        <v>35</v>
      </c>
      <c r="T269" s="557">
        <v>4094014.33</v>
      </c>
      <c r="U269" s="557">
        <v>3963316</v>
      </c>
      <c r="V269" s="556">
        <v>192</v>
      </c>
      <c r="W269" s="556">
        <v>145</v>
      </c>
      <c r="X269" s="558">
        <v>2984</v>
      </c>
    </row>
    <row r="270" spans="2:24" ht="13.5" thickBot="1" x14ac:dyDescent="0.25">
      <c r="B270" s="568" t="s">
        <v>13</v>
      </c>
      <c r="C270" s="581">
        <f t="shared" ref="C270:X270" si="13">SUM(C267:C269)</f>
        <v>3007</v>
      </c>
      <c r="D270" s="581">
        <f t="shared" si="13"/>
        <v>3360</v>
      </c>
      <c r="E270" s="581">
        <f t="shared" si="13"/>
        <v>141</v>
      </c>
      <c r="F270" s="581">
        <f t="shared" si="13"/>
        <v>168</v>
      </c>
      <c r="G270" s="581">
        <f t="shared" si="13"/>
        <v>4396</v>
      </c>
      <c r="H270" s="581">
        <f t="shared" si="13"/>
        <v>2323</v>
      </c>
      <c r="I270" s="581">
        <f t="shared" si="13"/>
        <v>2073</v>
      </c>
      <c r="J270" s="581">
        <f t="shared" si="13"/>
        <v>1429</v>
      </c>
      <c r="K270" s="581">
        <f t="shared" si="13"/>
        <v>2645</v>
      </c>
      <c r="L270" s="581">
        <f t="shared" si="13"/>
        <v>322</v>
      </c>
      <c r="M270" s="581">
        <f t="shared" si="13"/>
        <v>151</v>
      </c>
      <c r="N270" s="581">
        <f t="shared" si="13"/>
        <v>29</v>
      </c>
      <c r="O270" s="581">
        <f t="shared" si="13"/>
        <v>16</v>
      </c>
      <c r="P270" s="581">
        <f t="shared" si="13"/>
        <v>548</v>
      </c>
      <c r="Q270" s="581">
        <f t="shared" si="13"/>
        <v>1497</v>
      </c>
      <c r="R270" s="581">
        <f t="shared" si="13"/>
        <v>157</v>
      </c>
      <c r="S270" s="581">
        <f t="shared" si="13"/>
        <v>165</v>
      </c>
      <c r="T270" s="554">
        <f t="shared" si="13"/>
        <v>15629244.229999999</v>
      </c>
      <c r="U270" s="554">
        <f t="shared" si="13"/>
        <v>15195002</v>
      </c>
      <c r="V270" s="553">
        <f t="shared" si="13"/>
        <v>1072</v>
      </c>
      <c r="W270" s="553">
        <f t="shared" si="13"/>
        <v>282</v>
      </c>
      <c r="X270" s="554">
        <f t="shared" si="13"/>
        <v>22760</v>
      </c>
    </row>
    <row r="271" spans="2:24" x14ac:dyDescent="0.2">
      <c r="B271" s="178" t="s">
        <v>1899</v>
      </c>
      <c r="T271" s="565"/>
    </row>
    <row r="272" spans="2:24" x14ac:dyDescent="0.2">
      <c r="B272" s="178" t="s">
        <v>2244</v>
      </c>
    </row>
    <row r="274" spans="2:12" ht="13.5" thickBot="1" x14ac:dyDescent="0.25">
      <c r="B274" s="574" t="s">
        <v>2246</v>
      </c>
    </row>
    <row r="275" spans="2:12" ht="13.5" thickBot="1" x14ac:dyDescent="0.25">
      <c r="B275" s="907" t="s">
        <v>1900</v>
      </c>
      <c r="C275" s="892" t="s">
        <v>1888</v>
      </c>
      <c r="D275" s="892" t="s">
        <v>1889</v>
      </c>
      <c r="E275" s="892" t="s">
        <v>1901</v>
      </c>
      <c r="F275" s="892"/>
      <c r="G275" s="892"/>
      <c r="H275" s="920" t="s">
        <v>482</v>
      </c>
      <c r="I275" s="920" t="s">
        <v>317</v>
      </c>
      <c r="J275" s="892" t="s">
        <v>239</v>
      </c>
      <c r="K275" s="892" t="s">
        <v>1810</v>
      </c>
      <c r="L275" s="895" t="s">
        <v>1885</v>
      </c>
    </row>
    <row r="276" spans="2:12" ht="13.5" thickBot="1" x14ac:dyDescent="0.25">
      <c r="B276" s="908"/>
      <c r="C276" s="893"/>
      <c r="D276" s="893"/>
      <c r="E276" s="893" t="s">
        <v>293</v>
      </c>
      <c r="F276" s="893" t="s">
        <v>1890</v>
      </c>
      <c r="G276" s="893"/>
      <c r="H276" s="921"/>
      <c r="I276" s="921"/>
      <c r="J276" s="893"/>
      <c r="K276" s="893"/>
      <c r="L276" s="896"/>
    </row>
    <row r="277" spans="2:12" ht="13.5" thickBot="1" x14ac:dyDescent="0.25">
      <c r="B277" s="909"/>
      <c r="C277" s="894"/>
      <c r="D277" s="894"/>
      <c r="E277" s="894"/>
      <c r="F277" s="584" t="s">
        <v>142</v>
      </c>
      <c r="G277" s="584" t="s">
        <v>143</v>
      </c>
      <c r="H277" s="922"/>
      <c r="I277" s="922"/>
      <c r="J277" s="894"/>
      <c r="K277" s="894"/>
      <c r="L277" s="897"/>
    </row>
    <row r="278" spans="2:12" ht="13.5" thickBot="1" x14ac:dyDescent="0.25">
      <c r="B278" s="583" t="s">
        <v>1157</v>
      </c>
      <c r="C278" s="582">
        <v>72</v>
      </c>
      <c r="D278" s="575">
        <v>96</v>
      </c>
      <c r="E278" s="576">
        <v>51937</v>
      </c>
      <c r="F278" s="582"/>
      <c r="G278" s="582"/>
      <c r="H278" s="576">
        <v>2898271.04</v>
      </c>
      <c r="I278" s="576">
        <v>2949509</v>
      </c>
      <c r="J278" s="575">
        <v>177</v>
      </c>
      <c r="K278" s="575">
        <v>128</v>
      </c>
      <c r="L278" s="575">
        <v>7902</v>
      </c>
    </row>
    <row r="279" spans="2:12" ht="13.5" thickBot="1" x14ac:dyDescent="0.25">
      <c r="B279" s="568" t="s">
        <v>430</v>
      </c>
      <c r="C279" s="581">
        <v>22</v>
      </c>
      <c r="D279" s="556">
        <v>22</v>
      </c>
      <c r="E279" s="558">
        <v>138757</v>
      </c>
      <c r="F279" s="581"/>
      <c r="G279" s="581"/>
      <c r="H279" s="558">
        <v>1380217.0999999999</v>
      </c>
      <c r="I279" s="557">
        <v>1376719</v>
      </c>
      <c r="J279" s="556">
        <v>137</v>
      </c>
      <c r="K279" s="556">
        <v>554</v>
      </c>
      <c r="L279" s="556">
        <v>5679</v>
      </c>
    </row>
    <row r="280" spans="2:12" ht="13.5" thickBot="1" x14ac:dyDescent="0.25">
      <c r="B280" s="568" t="s">
        <v>439</v>
      </c>
      <c r="C280" s="581">
        <v>5</v>
      </c>
      <c r="D280" s="556">
        <v>6</v>
      </c>
      <c r="E280" s="558">
        <v>419</v>
      </c>
      <c r="F280" s="581">
        <v>291</v>
      </c>
      <c r="G280" s="581">
        <v>128</v>
      </c>
      <c r="H280" s="557">
        <v>127463.85</v>
      </c>
      <c r="I280" s="557">
        <v>220464</v>
      </c>
      <c r="J280" s="556">
        <v>3</v>
      </c>
      <c r="K280" s="556">
        <v>6</v>
      </c>
      <c r="L280" s="556">
        <v>98</v>
      </c>
    </row>
    <row r="281" spans="2:12" ht="13.5" thickBot="1" x14ac:dyDescent="0.25">
      <c r="B281" s="568" t="s">
        <v>442</v>
      </c>
      <c r="C281" s="581">
        <v>344</v>
      </c>
      <c r="D281" s="556">
        <v>424</v>
      </c>
      <c r="E281" s="558">
        <v>276037</v>
      </c>
      <c r="F281" s="581"/>
      <c r="G281" s="581"/>
      <c r="H281" s="558">
        <v>9183451.0099999998</v>
      </c>
      <c r="I281" s="558">
        <v>10395227</v>
      </c>
      <c r="J281" s="556">
        <v>484</v>
      </c>
      <c r="K281" s="556">
        <v>370</v>
      </c>
      <c r="L281" s="558">
        <v>21142</v>
      </c>
    </row>
    <row r="282" spans="2:12" ht="13.5" thickBot="1" x14ac:dyDescent="0.25">
      <c r="B282" s="568" t="s">
        <v>1902</v>
      </c>
      <c r="C282" s="581">
        <v>47</v>
      </c>
      <c r="D282" s="556">
        <v>59</v>
      </c>
      <c r="E282" s="558">
        <v>38191</v>
      </c>
      <c r="F282" s="581"/>
      <c r="G282" s="581"/>
      <c r="H282" s="558">
        <v>1574948.8600000003</v>
      </c>
      <c r="I282" s="558">
        <v>1672887</v>
      </c>
      <c r="J282" s="556">
        <v>133</v>
      </c>
      <c r="K282" s="556">
        <v>365</v>
      </c>
      <c r="L282" s="558">
        <v>8202</v>
      </c>
    </row>
    <row r="283" spans="2:12" ht="13.5" thickBot="1" x14ac:dyDescent="0.25">
      <c r="B283" s="568" t="s">
        <v>1903</v>
      </c>
      <c r="C283" s="581">
        <v>49</v>
      </c>
      <c r="D283" s="581">
        <v>53</v>
      </c>
      <c r="E283" s="558">
        <v>107095</v>
      </c>
      <c r="F283" s="581">
        <v>82618</v>
      </c>
      <c r="G283" s="581">
        <v>24477</v>
      </c>
      <c r="H283" s="557">
        <v>4102415.8099999996</v>
      </c>
      <c r="I283" s="557">
        <v>4091988</v>
      </c>
      <c r="J283" s="556">
        <v>272</v>
      </c>
      <c r="K283" s="556">
        <v>92</v>
      </c>
      <c r="L283" s="556">
        <v>8310</v>
      </c>
    </row>
    <row r="284" spans="2:12" ht="13.5" thickBot="1" x14ac:dyDescent="0.25">
      <c r="B284" s="567" t="s">
        <v>13</v>
      </c>
      <c r="C284" s="579">
        <f>SUM(C278:C282)</f>
        <v>490</v>
      </c>
      <c r="D284" s="579">
        <f>SUM(D278:D282)</f>
        <v>607</v>
      </c>
      <c r="E284" s="580">
        <f>SUM(E278:E282)</f>
        <v>505341</v>
      </c>
      <c r="F284" s="579">
        <f>SUM(F278:F282)</f>
        <v>291</v>
      </c>
      <c r="G284" s="579">
        <f>SUM(G278:G282)</f>
        <v>128</v>
      </c>
      <c r="H284" s="580">
        <f>SUM(H278:H283)</f>
        <v>19266767.669999998</v>
      </c>
      <c r="I284" s="580">
        <f>SUM(I278:I282)</f>
        <v>16614806</v>
      </c>
      <c r="J284" s="579">
        <f>SUM(J278:J283)</f>
        <v>1206</v>
      </c>
      <c r="K284" s="553">
        <f>SUM(K278:K283)</f>
        <v>1515</v>
      </c>
      <c r="L284" s="553">
        <f>SUM(L278:L283)</f>
        <v>51333</v>
      </c>
    </row>
    <row r="285" spans="2:12" x14ac:dyDescent="0.2">
      <c r="B285" s="178" t="s">
        <v>1899</v>
      </c>
      <c r="H285" s="565"/>
      <c r="I285" s="565"/>
    </row>
    <row r="286" spans="2:12" x14ac:dyDescent="0.2">
      <c r="B286" s="178" t="s">
        <v>2244</v>
      </c>
      <c r="H286" s="565"/>
      <c r="I286" s="565"/>
    </row>
    <row r="288" spans="2:12" ht="13.5" thickBot="1" x14ac:dyDescent="0.25">
      <c r="B288" s="564" t="s">
        <v>2247</v>
      </c>
    </row>
    <row r="289" spans="2:10" ht="39" thickBot="1" x14ac:dyDescent="0.25">
      <c r="B289" s="578" t="s">
        <v>1904</v>
      </c>
      <c r="C289" s="572" t="s">
        <v>1889</v>
      </c>
      <c r="D289" s="572" t="s">
        <v>1888</v>
      </c>
      <c r="E289" s="572" t="s">
        <v>1905</v>
      </c>
      <c r="F289" s="572" t="s">
        <v>482</v>
      </c>
      <c r="G289" s="572" t="s">
        <v>317</v>
      </c>
      <c r="H289" s="572" t="s">
        <v>239</v>
      </c>
      <c r="I289" s="572" t="s">
        <v>1810</v>
      </c>
      <c r="J289" s="569" t="s">
        <v>1885</v>
      </c>
    </row>
    <row r="290" spans="2:10" ht="13.5" thickBot="1" x14ac:dyDescent="0.25">
      <c r="B290" s="577" t="s">
        <v>431</v>
      </c>
      <c r="C290" s="575">
        <v>18</v>
      </c>
      <c r="D290" s="575">
        <v>15</v>
      </c>
      <c r="E290" s="575">
        <v>11</v>
      </c>
      <c r="F290" s="576">
        <v>42259.29</v>
      </c>
      <c r="G290" s="576">
        <v>44264.29</v>
      </c>
      <c r="H290" s="575">
        <v>9</v>
      </c>
      <c r="I290" s="575">
        <v>0</v>
      </c>
      <c r="J290" s="575">
        <v>0</v>
      </c>
    </row>
    <row r="291" spans="2:10" ht="13.5" thickBot="1" x14ac:dyDescent="0.25">
      <c r="B291" s="559" t="s">
        <v>424</v>
      </c>
      <c r="C291" s="556">
        <v>2</v>
      </c>
      <c r="D291" s="556">
        <v>2</v>
      </c>
      <c r="E291" s="556">
        <v>1</v>
      </c>
      <c r="F291" s="558">
        <v>57027.380000000005</v>
      </c>
      <c r="G291" s="558">
        <v>55494</v>
      </c>
      <c r="H291" s="556">
        <v>2</v>
      </c>
      <c r="I291" s="556">
        <v>0</v>
      </c>
      <c r="J291" s="556">
        <v>0</v>
      </c>
    </row>
    <row r="292" spans="2:10" ht="13.5" thickBot="1" x14ac:dyDescent="0.25">
      <c r="B292" s="559" t="s">
        <v>1906</v>
      </c>
      <c r="C292" s="556">
        <v>34</v>
      </c>
      <c r="D292" s="556">
        <v>19</v>
      </c>
      <c r="E292" s="556">
        <v>121</v>
      </c>
      <c r="F292" s="558">
        <v>734708.99</v>
      </c>
      <c r="G292" s="558">
        <v>645928</v>
      </c>
      <c r="H292" s="556">
        <v>7</v>
      </c>
      <c r="I292" s="556">
        <v>5</v>
      </c>
      <c r="J292" s="556">
        <v>1670</v>
      </c>
    </row>
    <row r="293" spans="2:10" ht="13.5" thickBot="1" x14ac:dyDescent="0.25">
      <c r="B293" s="559" t="s">
        <v>1907</v>
      </c>
      <c r="C293" s="556">
        <v>232</v>
      </c>
      <c r="D293" s="556">
        <v>168</v>
      </c>
      <c r="E293" s="556">
        <v>3227</v>
      </c>
      <c r="F293" s="558">
        <v>27287265.720000003</v>
      </c>
      <c r="G293" s="558">
        <v>14683122</v>
      </c>
      <c r="H293" s="556">
        <v>594</v>
      </c>
      <c r="I293" s="556">
        <v>324</v>
      </c>
      <c r="J293" s="556">
        <v>1151</v>
      </c>
    </row>
    <row r="294" spans="2:10" ht="13.5" thickBot="1" x14ac:dyDescent="0.25">
      <c r="B294" s="559" t="s">
        <v>444</v>
      </c>
      <c r="C294" s="556">
        <v>124</v>
      </c>
      <c r="D294" s="556">
        <v>91</v>
      </c>
      <c r="E294" s="556">
        <v>2534</v>
      </c>
      <c r="F294" s="558">
        <v>3214490.4800000004</v>
      </c>
      <c r="G294" s="558">
        <v>3186676</v>
      </c>
      <c r="H294" s="556">
        <v>225</v>
      </c>
      <c r="I294" s="556">
        <v>55</v>
      </c>
      <c r="J294" s="556">
        <v>3697</v>
      </c>
    </row>
    <row r="295" spans="2:10" ht="13.5" thickBot="1" x14ac:dyDescent="0.25">
      <c r="B295" s="555" t="s">
        <v>13</v>
      </c>
      <c r="C295" s="553">
        <f t="shared" ref="C295:J295" si="14">SUM(C290:C294)</f>
        <v>410</v>
      </c>
      <c r="D295" s="553">
        <f t="shared" si="14"/>
        <v>295</v>
      </c>
      <c r="E295" s="553">
        <f t="shared" si="14"/>
        <v>5894</v>
      </c>
      <c r="F295" s="554">
        <f t="shared" si="14"/>
        <v>31335751.860000003</v>
      </c>
      <c r="G295" s="554">
        <f t="shared" si="14"/>
        <v>18615484.289999999</v>
      </c>
      <c r="H295" s="553">
        <f t="shared" si="14"/>
        <v>837</v>
      </c>
      <c r="I295" s="553">
        <f t="shared" si="14"/>
        <v>384</v>
      </c>
      <c r="J295" s="553">
        <f t="shared" si="14"/>
        <v>6518</v>
      </c>
    </row>
    <row r="296" spans="2:10" x14ac:dyDescent="0.2">
      <c r="B296" s="178" t="s">
        <v>1899</v>
      </c>
      <c r="F296" s="565"/>
      <c r="G296" s="565"/>
    </row>
    <row r="297" spans="2:10" x14ac:dyDescent="0.2">
      <c r="B297" s="178" t="s">
        <v>2244</v>
      </c>
      <c r="F297" s="565"/>
      <c r="G297" s="565"/>
    </row>
    <row r="299" spans="2:10" ht="13.5" thickBot="1" x14ac:dyDescent="0.25">
      <c r="B299" s="574" t="s">
        <v>2248</v>
      </c>
    </row>
    <row r="300" spans="2:10" ht="51.75" thickBot="1" x14ac:dyDescent="0.25">
      <c r="B300" s="573" t="s">
        <v>1908</v>
      </c>
      <c r="C300" s="572" t="s">
        <v>1889</v>
      </c>
      <c r="D300" s="571" t="s">
        <v>1888</v>
      </c>
      <c r="E300" s="572" t="s">
        <v>1905</v>
      </c>
      <c r="F300" s="572" t="s">
        <v>1909</v>
      </c>
      <c r="G300" s="572" t="s">
        <v>1910</v>
      </c>
      <c r="H300" s="571" t="s">
        <v>482</v>
      </c>
      <c r="I300" s="570" t="s">
        <v>317</v>
      </c>
      <c r="J300" s="569" t="s">
        <v>239</v>
      </c>
    </row>
    <row r="301" spans="2:10" ht="13.5" thickBot="1" x14ac:dyDescent="0.25">
      <c r="B301" s="568" t="s">
        <v>1497</v>
      </c>
      <c r="C301" s="558">
        <v>191</v>
      </c>
      <c r="D301" s="558">
        <v>163</v>
      </c>
      <c r="E301" s="558"/>
      <c r="F301" s="558">
        <v>77419</v>
      </c>
      <c r="G301" s="558">
        <v>11641560</v>
      </c>
      <c r="H301" s="558">
        <v>1151318.2600000002</v>
      </c>
      <c r="I301" s="558">
        <v>1534830</v>
      </c>
      <c r="J301" s="556">
        <v>182</v>
      </c>
    </row>
    <row r="302" spans="2:10" ht="13.5" thickBot="1" x14ac:dyDescent="0.25">
      <c r="B302" s="568" t="s">
        <v>432</v>
      </c>
      <c r="C302" s="558">
        <v>17</v>
      </c>
      <c r="D302" s="558">
        <v>17</v>
      </c>
      <c r="E302" s="558"/>
      <c r="F302" s="558"/>
      <c r="G302" s="558">
        <v>365</v>
      </c>
      <c r="H302" s="558">
        <v>0</v>
      </c>
      <c r="I302" s="558">
        <v>0</v>
      </c>
      <c r="J302" s="556">
        <v>0</v>
      </c>
    </row>
    <row r="303" spans="2:10" ht="13.5" thickBot="1" x14ac:dyDescent="0.25">
      <c r="B303" s="568" t="s">
        <v>433</v>
      </c>
      <c r="C303" s="558">
        <v>39</v>
      </c>
      <c r="D303" s="558">
        <v>35</v>
      </c>
      <c r="E303" s="558">
        <v>330</v>
      </c>
      <c r="F303" s="558">
        <v>3736</v>
      </c>
      <c r="G303" s="558">
        <v>22301</v>
      </c>
      <c r="H303" s="558">
        <v>221468.06</v>
      </c>
      <c r="I303" s="558">
        <v>261476</v>
      </c>
      <c r="J303" s="556">
        <v>19</v>
      </c>
    </row>
    <row r="304" spans="2:10" ht="13.5" thickBot="1" x14ac:dyDescent="0.25">
      <c r="B304" s="568" t="s">
        <v>434</v>
      </c>
      <c r="C304" s="558">
        <v>2</v>
      </c>
      <c r="D304" s="558">
        <v>2</v>
      </c>
      <c r="E304" s="558">
        <v>10</v>
      </c>
      <c r="F304" s="558"/>
      <c r="G304" s="558">
        <v>150</v>
      </c>
      <c r="H304" s="558">
        <v>0</v>
      </c>
      <c r="I304" s="558">
        <v>0</v>
      </c>
      <c r="J304" s="556">
        <v>0</v>
      </c>
    </row>
    <row r="305" spans="2:10" ht="13.5" thickBot="1" x14ac:dyDescent="0.25">
      <c r="B305" s="568" t="s">
        <v>435</v>
      </c>
      <c r="C305" s="558">
        <v>14</v>
      </c>
      <c r="D305" s="558">
        <v>12</v>
      </c>
      <c r="E305" s="558">
        <v>475</v>
      </c>
      <c r="F305" s="558"/>
      <c r="G305" s="558">
        <v>7921</v>
      </c>
      <c r="H305" s="558">
        <v>26809.379999999997</v>
      </c>
      <c r="I305" s="558">
        <v>27479</v>
      </c>
      <c r="J305" s="556">
        <v>8</v>
      </c>
    </row>
    <row r="306" spans="2:10" ht="13.5" thickBot="1" x14ac:dyDescent="0.25">
      <c r="B306" s="568" t="s">
        <v>436</v>
      </c>
      <c r="C306" s="558">
        <v>121</v>
      </c>
      <c r="D306" s="558">
        <v>117</v>
      </c>
      <c r="E306" s="558"/>
      <c r="F306" s="558">
        <v>3332</v>
      </c>
      <c r="G306" s="558"/>
      <c r="H306" s="558">
        <v>277013.21999999997</v>
      </c>
      <c r="I306" s="558">
        <v>346930</v>
      </c>
      <c r="J306" s="556">
        <v>60</v>
      </c>
    </row>
    <row r="307" spans="2:10" ht="13.5" thickBot="1" x14ac:dyDescent="0.25">
      <c r="B307" s="568" t="s">
        <v>437</v>
      </c>
      <c r="C307" s="558">
        <v>30</v>
      </c>
      <c r="D307" s="558">
        <v>22</v>
      </c>
      <c r="E307" s="558">
        <v>784</v>
      </c>
      <c r="F307" s="558"/>
      <c r="G307" s="558">
        <v>1713180</v>
      </c>
      <c r="H307" s="558">
        <v>276964.12</v>
      </c>
      <c r="I307" s="558">
        <v>427085</v>
      </c>
      <c r="J307" s="556">
        <v>34</v>
      </c>
    </row>
    <row r="308" spans="2:10" ht="26.25" thickBot="1" x14ac:dyDescent="0.25">
      <c r="B308" s="568" t="s">
        <v>1911</v>
      </c>
      <c r="C308" s="558">
        <v>47</v>
      </c>
      <c r="D308" s="558">
        <v>25</v>
      </c>
      <c r="E308" s="558"/>
      <c r="F308" s="558">
        <v>25368</v>
      </c>
      <c r="G308" s="558">
        <v>230241</v>
      </c>
      <c r="H308" s="558">
        <v>127097.28</v>
      </c>
      <c r="I308" s="558">
        <v>124063</v>
      </c>
      <c r="J308" s="556">
        <v>32</v>
      </c>
    </row>
    <row r="309" spans="2:10" ht="13.5" thickBot="1" x14ac:dyDescent="0.25">
      <c r="B309" s="568" t="s">
        <v>1912</v>
      </c>
      <c r="C309" s="558">
        <v>9</v>
      </c>
      <c r="D309" s="558">
        <v>5</v>
      </c>
      <c r="E309" s="558">
        <v>0</v>
      </c>
      <c r="F309" s="558">
        <v>0</v>
      </c>
      <c r="G309" s="558">
        <v>0</v>
      </c>
      <c r="H309" s="558">
        <v>0</v>
      </c>
      <c r="I309" s="558">
        <v>0</v>
      </c>
      <c r="J309" s="558">
        <v>2</v>
      </c>
    </row>
    <row r="310" spans="2:10" ht="13.5" thickBot="1" x14ac:dyDescent="0.25">
      <c r="B310" s="568" t="s">
        <v>438</v>
      </c>
      <c r="C310" s="558">
        <v>261</v>
      </c>
      <c r="D310" s="558">
        <v>252</v>
      </c>
      <c r="E310" s="558"/>
      <c r="F310" s="558">
        <v>295121</v>
      </c>
      <c r="G310" s="558">
        <v>973548</v>
      </c>
      <c r="H310" s="558">
        <v>1552858.3900000004</v>
      </c>
      <c r="I310" s="558">
        <v>2597872</v>
      </c>
      <c r="J310" s="556">
        <v>176</v>
      </c>
    </row>
    <row r="311" spans="2:10" ht="13.5" thickBot="1" x14ac:dyDescent="0.25">
      <c r="B311" s="568" t="s">
        <v>443</v>
      </c>
      <c r="C311" s="558">
        <v>28</v>
      </c>
      <c r="D311" s="558">
        <v>26</v>
      </c>
      <c r="E311" s="558">
        <v>658</v>
      </c>
      <c r="F311" s="558"/>
      <c r="G311" s="558">
        <v>41845</v>
      </c>
      <c r="H311" s="558">
        <v>902925.76</v>
      </c>
      <c r="I311" s="558">
        <v>832318</v>
      </c>
      <c r="J311" s="556">
        <v>150</v>
      </c>
    </row>
    <row r="312" spans="2:10" ht="13.5" thickBot="1" x14ac:dyDescent="0.25">
      <c r="B312" s="568" t="s">
        <v>440</v>
      </c>
      <c r="C312" s="558">
        <v>192</v>
      </c>
      <c r="D312" s="558">
        <v>176</v>
      </c>
      <c r="E312" s="558"/>
      <c r="F312" s="558">
        <v>1661553</v>
      </c>
      <c r="G312" s="558"/>
      <c r="H312" s="558">
        <v>10561985.369999999</v>
      </c>
      <c r="I312" s="558">
        <v>11225248</v>
      </c>
      <c r="J312" s="556">
        <v>474</v>
      </c>
    </row>
    <row r="313" spans="2:10" ht="13.5" thickBot="1" x14ac:dyDescent="0.25">
      <c r="B313" s="568" t="s">
        <v>1913</v>
      </c>
      <c r="C313" s="558">
        <v>33</v>
      </c>
      <c r="D313" s="558">
        <v>30</v>
      </c>
      <c r="E313" s="558">
        <v>9488</v>
      </c>
      <c r="F313" s="558"/>
      <c r="G313" s="558"/>
      <c r="H313" s="558">
        <v>94514.240000000005</v>
      </c>
      <c r="I313" s="558">
        <v>97951</v>
      </c>
      <c r="J313" s="556">
        <v>20</v>
      </c>
    </row>
    <row r="314" spans="2:10" ht="13.5" thickBot="1" x14ac:dyDescent="0.25">
      <c r="B314" s="568" t="s">
        <v>441</v>
      </c>
      <c r="C314" s="558">
        <v>31</v>
      </c>
      <c r="D314" s="558">
        <v>30</v>
      </c>
      <c r="E314" s="558">
        <v>43768</v>
      </c>
      <c r="F314" s="558"/>
      <c r="G314" s="558"/>
      <c r="H314" s="558">
        <v>453641.06</v>
      </c>
      <c r="I314" s="558">
        <v>279973</v>
      </c>
      <c r="J314" s="556">
        <v>57</v>
      </c>
    </row>
    <row r="315" spans="2:10" ht="13.5" thickBot="1" x14ac:dyDescent="0.25">
      <c r="B315" s="567" t="s">
        <v>144</v>
      </c>
      <c r="C315" s="554">
        <f t="shared" ref="C315:J315" si="15">SUM(C301:C314)</f>
        <v>1015</v>
      </c>
      <c r="D315" s="554">
        <f t="shared" si="15"/>
        <v>912</v>
      </c>
      <c r="E315" s="554">
        <f t="shared" si="15"/>
        <v>55513</v>
      </c>
      <c r="F315" s="554">
        <f t="shared" si="15"/>
        <v>2066529</v>
      </c>
      <c r="G315" s="554">
        <f t="shared" si="15"/>
        <v>14631111</v>
      </c>
      <c r="H315" s="554">
        <f t="shared" si="15"/>
        <v>15646595.140000001</v>
      </c>
      <c r="I315" s="554">
        <f t="shared" si="15"/>
        <v>17755225</v>
      </c>
      <c r="J315" s="554">
        <f t="shared" si="15"/>
        <v>1214</v>
      </c>
    </row>
    <row r="316" spans="2:10" x14ac:dyDescent="0.2">
      <c r="B316" s="178" t="s">
        <v>1899</v>
      </c>
    </row>
    <row r="317" spans="2:10" x14ac:dyDescent="0.2">
      <c r="B317" s="178" t="s">
        <v>1833</v>
      </c>
      <c r="H317" s="565"/>
      <c r="I317" s="566"/>
    </row>
    <row r="318" spans="2:10" x14ac:dyDescent="0.2">
      <c r="H318" s="565"/>
      <c r="I318" s="565"/>
    </row>
    <row r="320" spans="2:10" ht="13.5" thickBot="1" x14ac:dyDescent="0.25">
      <c r="B320" s="564" t="s">
        <v>2249</v>
      </c>
    </row>
    <row r="321" spans="2:19" ht="13.5" thickBot="1" x14ac:dyDescent="0.25">
      <c r="B321" s="904" t="s">
        <v>1914</v>
      </c>
      <c r="C321" s="563"/>
      <c r="D321" s="563"/>
      <c r="E321" s="917" t="s">
        <v>1915</v>
      </c>
      <c r="F321" s="917"/>
      <c r="G321" s="917"/>
      <c r="H321" s="917"/>
      <c r="I321" s="917"/>
      <c r="J321" s="917"/>
      <c r="K321" s="917"/>
      <c r="L321" s="917"/>
      <c r="M321" s="917"/>
      <c r="N321" s="917"/>
      <c r="O321" s="917"/>
      <c r="P321" s="917"/>
      <c r="Q321" s="910" t="s">
        <v>1916</v>
      </c>
      <c r="R321" s="910" t="s">
        <v>317</v>
      </c>
      <c r="S321" s="900" t="s">
        <v>239</v>
      </c>
    </row>
    <row r="322" spans="2:19" ht="13.5" thickBot="1" x14ac:dyDescent="0.25">
      <c r="B322" s="905"/>
      <c r="C322" s="915" t="s">
        <v>1888</v>
      </c>
      <c r="D322" s="915" t="s">
        <v>1889</v>
      </c>
      <c r="E322" s="915" t="s">
        <v>1917</v>
      </c>
      <c r="F322" s="915" t="s">
        <v>1918</v>
      </c>
      <c r="G322" s="915" t="s">
        <v>1012</v>
      </c>
      <c r="H322" s="915" t="s">
        <v>387</v>
      </c>
      <c r="I322" s="915"/>
      <c r="J322" s="915"/>
      <c r="K322" s="915"/>
      <c r="L322" s="915"/>
      <c r="M322" s="915" t="s">
        <v>420</v>
      </c>
      <c r="N322" s="915"/>
      <c r="O322" s="915"/>
      <c r="P322" s="915"/>
      <c r="Q322" s="911"/>
      <c r="R322" s="911"/>
      <c r="S322" s="913"/>
    </row>
    <row r="323" spans="2:19" ht="13.5" thickBot="1" x14ac:dyDescent="0.25">
      <c r="B323" s="905"/>
      <c r="C323" s="915"/>
      <c r="D323" s="915"/>
      <c r="E323" s="915"/>
      <c r="F323" s="915"/>
      <c r="G323" s="915"/>
      <c r="H323" s="915" t="s">
        <v>1890</v>
      </c>
      <c r="I323" s="915"/>
      <c r="J323" s="915" t="s">
        <v>1891</v>
      </c>
      <c r="K323" s="915"/>
      <c r="L323" s="915"/>
      <c r="M323" s="915" t="s">
        <v>1191</v>
      </c>
      <c r="N323" s="915" t="s">
        <v>1919</v>
      </c>
      <c r="O323" s="915" t="s">
        <v>1920</v>
      </c>
      <c r="P323" s="915" t="s">
        <v>1894</v>
      </c>
      <c r="Q323" s="911"/>
      <c r="R323" s="911"/>
      <c r="S323" s="913"/>
    </row>
    <row r="324" spans="2:19" ht="26.25" thickBot="1" x14ac:dyDescent="0.25">
      <c r="B324" s="906"/>
      <c r="C324" s="916"/>
      <c r="D324" s="916"/>
      <c r="E324" s="916"/>
      <c r="F324" s="916"/>
      <c r="G324" s="916"/>
      <c r="H324" s="562" t="s">
        <v>142</v>
      </c>
      <c r="I324" s="562" t="s">
        <v>143</v>
      </c>
      <c r="J324" s="562" t="s">
        <v>1895</v>
      </c>
      <c r="K324" s="562" t="s">
        <v>1896</v>
      </c>
      <c r="L324" s="562" t="s">
        <v>1897</v>
      </c>
      <c r="M324" s="916"/>
      <c r="N324" s="916"/>
      <c r="O324" s="916"/>
      <c r="P324" s="916"/>
      <c r="Q324" s="912"/>
      <c r="R324" s="912"/>
      <c r="S324" s="914"/>
    </row>
    <row r="325" spans="2:19" ht="13.5" thickBot="1" x14ac:dyDescent="0.25">
      <c r="B325" s="559" t="s">
        <v>448</v>
      </c>
      <c r="C325" s="558">
        <v>188</v>
      </c>
      <c r="D325" s="558">
        <v>232</v>
      </c>
      <c r="E325" s="557">
        <v>97439</v>
      </c>
      <c r="F325" s="557">
        <v>185281</v>
      </c>
      <c r="G325" s="558"/>
      <c r="H325" s="557"/>
      <c r="I325" s="557"/>
      <c r="J325" s="557"/>
      <c r="K325" s="557"/>
      <c r="L325" s="557"/>
      <c r="M325" s="557"/>
      <c r="N325" s="557"/>
      <c r="O325" s="557"/>
      <c r="P325" s="557"/>
      <c r="Q325" s="558">
        <v>1787897.1299999997</v>
      </c>
      <c r="R325" s="556">
        <v>1750873</v>
      </c>
      <c r="S325" s="556">
        <v>119</v>
      </c>
    </row>
    <row r="326" spans="2:19" ht="13.5" thickBot="1" x14ac:dyDescent="0.25">
      <c r="B326" s="560" t="s">
        <v>449</v>
      </c>
      <c r="C326" s="558">
        <v>212</v>
      </c>
      <c r="D326" s="558">
        <v>219</v>
      </c>
      <c r="E326" s="558">
        <v>102674</v>
      </c>
      <c r="F326" s="558">
        <v>234998</v>
      </c>
      <c r="G326" s="558">
        <v>20299</v>
      </c>
      <c r="H326" s="557">
        <v>8209</v>
      </c>
      <c r="I326" s="557">
        <v>12090</v>
      </c>
      <c r="J326" s="557">
        <v>4</v>
      </c>
      <c r="K326" s="557">
        <v>13796</v>
      </c>
      <c r="L326" s="557">
        <v>4994</v>
      </c>
      <c r="M326" s="557">
        <v>516</v>
      </c>
      <c r="N326" s="557">
        <v>2548</v>
      </c>
      <c r="O326" s="557">
        <v>1487</v>
      </c>
      <c r="P326" s="557">
        <v>12621</v>
      </c>
      <c r="Q326" s="557">
        <v>4126170.75</v>
      </c>
      <c r="R326" s="557">
        <v>4375149</v>
      </c>
      <c r="S326" s="556">
        <v>294</v>
      </c>
    </row>
    <row r="327" spans="2:19" ht="13.5" thickBot="1" x14ac:dyDescent="0.25">
      <c r="B327" s="559" t="s">
        <v>450</v>
      </c>
      <c r="C327" s="558">
        <v>25</v>
      </c>
      <c r="D327" s="558">
        <v>25</v>
      </c>
      <c r="E327" s="558">
        <v>10063</v>
      </c>
      <c r="F327" s="558">
        <v>49190</v>
      </c>
      <c r="G327" s="558">
        <v>2052</v>
      </c>
      <c r="H327" s="557">
        <v>804</v>
      </c>
      <c r="I327" s="557">
        <v>1248</v>
      </c>
      <c r="J327" s="557">
        <v>148</v>
      </c>
      <c r="K327" s="557">
        <v>599</v>
      </c>
      <c r="L327" s="557">
        <v>1305</v>
      </c>
      <c r="M327" s="557">
        <v>20</v>
      </c>
      <c r="N327" s="557">
        <v>0</v>
      </c>
      <c r="O327" s="557">
        <v>0</v>
      </c>
      <c r="P327" s="557">
        <v>2060</v>
      </c>
      <c r="Q327" s="557">
        <v>793499.84</v>
      </c>
      <c r="R327" s="557">
        <v>789018</v>
      </c>
      <c r="S327" s="556">
        <v>63</v>
      </c>
    </row>
    <row r="328" spans="2:19" ht="13.5" thickBot="1" x14ac:dyDescent="0.25">
      <c r="B328" s="555" t="s">
        <v>144</v>
      </c>
      <c r="C328" s="554">
        <f t="shared" ref="C328:S328" si="16">SUM(C325:C327)</f>
        <v>425</v>
      </c>
      <c r="D328" s="554">
        <f t="shared" si="16"/>
        <v>476</v>
      </c>
      <c r="E328" s="554">
        <f t="shared" si="16"/>
        <v>210176</v>
      </c>
      <c r="F328" s="554">
        <f t="shared" si="16"/>
        <v>469469</v>
      </c>
      <c r="G328" s="554">
        <f t="shared" si="16"/>
        <v>22351</v>
      </c>
      <c r="H328" s="554">
        <f t="shared" si="16"/>
        <v>9013</v>
      </c>
      <c r="I328" s="554">
        <f t="shared" si="16"/>
        <v>13338</v>
      </c>
      <c r="J328" s="554">
        <f t="shared" si="16"/>
        <v>152</v>
      </c>
      <c r="K328" s="554">
        <f t="shared" si="16"/>
        <v>14395</v>
      </c>
      <c r="L328" s="554">
        <f t="shared" si="16"/>
        <v>6299</v>
      </c>
      <c r="M328" s="554">
        <f t="shared" si="16"/>
        <v>536</v>
      </c>
      <c r="N328" s="554">
        <f t="shared" si="16"/>
        <v>2548</v>
      </c>
      <c r="O328" s="554">
        <f t="shared" si="16"/>
        <v>1487</v>
      </c>
      <c r="P328" s="554">
        <f t="shared" si="16"/>
        <v>14681</v>
      </c>
      <c r="Q328" s="554">
        <f t="shared" si="16"/>
        <v>6707567.7199999997</v>
      </c>
      <c r="R328" s="554">
        <f t="shared" si="16"/>
        <v>6915040</v>
      </c>
      <c r="S328" s="553">
        <f t="shared" si="16"/>
        <v>476</v>
      </c>
    </row>
    <row r="329" spans="2:19" x14ac:dyDescent="0.2">
      <c r="B329" s="178" t="s">
        <v>1899</v>
      </c>
    </row>
    <row r="330" spans="2:19" x14ac:dyDescent="0.2">
      <c r="B330" s="178" t="s">
        <v>1833</v>
      </c>
    </row>
  </sheetData>
  <mergeCells count="101">
    <mergeCell ref="K60:K61"/>
    <mergeCell ref="B3:B4"/>
    <mergeCell ref="C3:E4"/>
    <mergeCell ref="F3:N3"/>
    <mergeCell ref="F4:H4"/>
    <mergeCell ref="I4:K4"/>
    <mergeCell ref="L4:N4"/>
    <mergeCell ref="B73:B74"/>
    <mergeCell ref="D73:H73"/>
    <mergeCell ref="B59:B61"/>
    <mergeCell ref="C59:C61"/>
    <mergeCell ref="D59:J59"/>
    <mergeCell ref="I60:I61"/>
    <mergeCell ref="J60:J61"/>
    <mergeCell ref="L60:L61"/>
    <mergeCell ref="M60:M61"/>
    <mergeCell ref="B100:G100"/>
    <mergeCell ref="B101:G101"/>
    <mergeCell ref="B115:F115"/>
    <mergeCell ref="B129:G129"/>
    <mergeCell ref="I129:I131"/>
    <mergeCell ref="B130:G130"/>
    <mergeCell ref="B145:B146"/>
    <mergeCell ref="D145:J145"/>
    <mergeCell ref="B169:B170"/>
    <mergeCell ref="D169:J169"/>
    <mergeCell ref="U263:U266"/>
    <mergeCell ref="V263:V266"/>
    <mergeCell ref="B191:B193"/>
    <mergeCell ref="C191:C193"/>
    <mergeCell ref="D191:U191"/>
    <mergeCell ref="I192:I193"/>
    <mergeCell ref="J192:J193"/>
    <mergeCell ref="K192:K193"/>
    <mergeCell ref="N192:N193"/>
    <mergeCell ref="O192:O193"/>
    <mergeCell ref="P192:P193"/>
    <mergeCell ref="Q192:Q193"/>
    <mergeCell ref="R192:R193"/>
    <mergeCell ref="S192:S193"/>
    <mergeCell ref="B207:N207"/>
    <mergeCell ref="F208:J208"/>
    <mergeCell ref="L208:N208"/>
    <mergeCell ref="B209:E209"/>
    <mergeCell ref="D219:E219"/>
    <mergeCell ref="C219:C220"/>
    <mergeCell ref="W263:W266"/>
    <mergeCell ref="X263:X266"/>
    <mergeCell ref="C264:C266"/>
    <mergeCell ref="D264:D266"/>
    <mergeCell ref="E264:E266"/>
    <mergeCell ref="F264:F266"/>
    <mergeCell ref="G264:G266"/>
    <mergeCell ref="H275:H277"/>
    <mergeCell ref="I275:I277"/>
    <mergeCell ref="S264:S266"/>
    <mergeCell ref="H265:I265"/>
    <mergeCell ref="J265:L265"/>
    <mergeCell ref="M265:M266"/>
    <mergeCell ref="N265:N266"/>
    <mergeCell ref="O265:O266"/>
    <mergeCell ref="P265:P266"/>
    <mergeCell ref="Q265:Q266"/>
    <mergeCell ref="F276:G276"/>
    <mergeCell ref="C263:F263"/>
    <mergeCell ref="G263:S263"/>
    <mergeCell ref="H264:L264"/>
    <mergeCell ref="M264:Q264"/>
    <mergeCell ref="R264:R266"/>
    <mergeCell ref="T263:T266"/>
    <mergeCell ref="R321:R324"/>
    <mergeCell ref="S321:S324"/>
    <mergeCell ref="C322:C324"/>
    <mergeCell ref="D322:D324"/>
    <mergeCell ref="E322:E324"/>
    <mergeCell ref="F322:F324"/>
    <mergeCell ref="G322:G324"/>
    <mergeCell ref="H322:L322"/>
    <mergeCell ref="M322:P322"/>
    <mergeCell ref="N323:N324"/>
    <mergeCell ref="O323:O324"/>
    <mergeCell ref="P323:P324"/>
    <mergeCell ref="E321:P321"/>
    <mergeCell ref="H323:I323"/>
    <mergeCell ref="J323:L323"/>
    <mergeCell ref="M323:M324"/>
    <mergeCell ref="Q321:Q324"/>
    <mergeCell ref="J275:J277"/>
    <mergeCell ref="K275:K277"/>
    <mergeCell ref="L275:L277"/>
    <mergeCell ref="E276:E277"/>
    <mergeCell ref="B219:B220"/>
    <mergeCell ref="D242:E242"/>
    <mergeCell ref="B242:B243"/>
    <mergeCell ref="C242:C243"/>
    <mergeCell ref="B321:B324"/>
    <mergeCell ref="B275:B277"/>
    <mergeCell ref="C275:C277"/>
    <mergeCell ref="D275:D277"/>
    <mergeCell ref="E275:G275"/>
    <mergeCell ref="B263:B266"/>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ACBF"/>
  </sheetPr>
  <dimension ref="A2:L166"/>
  <sheetViews>
    <sheetView zoomScale="80" zoomScaleNormal="80" workbookViewId="0">
      <selection sqref="A1:A1048576"/>
    </sheetView>
  </sheetViews>
  <sheetFormatPr defaultRowHeight="16.5" x14ac:dyDescent="0.3"/>
  <cols>
    <col min="1" max="1" width="8.140625" style="773" customWidth="1"/>
    <col min="2" max="2" width="24.85546875" style="3" customWidth="1"/>
    <col min="3" max="3" width="14.85546875" style="3" customWidth="1"/>
    <col min="4" max="4" width="18.42578125" style="3" customWidth="1"/>
    <col min="5" max="5" width="20.5703125" style="3" customWidth="1"/>
    <col min="6" max="6" width="18.140625" style="3" customWidth="1"/>
    <col min="7" max="7" width="14.140625" style="3" customWidth="1"/>
    <col min="8" max="8" width="17.140625" style="3" customWidth="1"/>
    <col min="9" max="9" width="14.140625" style="3" customWidth="1"/>
    <col min="10" max="10" width="17.42578125" style="3" customWidth="1"/>
    <col min="11" max="11" width="9.140625" style="3"/>
    <col min="12" max="12" width="12" style="3" customWidth="1"/>
    <col min="13" max="16384" width="9.140625" style="3"/>
  </cols>
  <sheetData>
    <row r="2" spans="2:10" ht="17.25" thickBot="1" x14ac:dyDescent="0.35">
      <c r="B2" s="6" t="s">
        <v>2250</v>
      </c>
      <c r="C2"/>
      <c r="D2"/>
      <c r="E2"/>
      <c r="F2"/>
      <c r="G2"/>
      <c r="H2"/>
      <c r="I2"/>
      <c r="J2"/>
    </row>
    <row r="3" spans="2:10" ht="17.25" thickBot="1" x14ac:dyDescent="0.35">
      <c r="B3" s="955" t="s">
        <v>451</v>
      </c>
      <c r="C3" s="802" t="s">
        <v>452</v>
      </c>
      <c r="D3" s="802" t="s">
        <v>453</v>
      </c>
      <c r="E3" s="845" t="s">
        <v>454</v>
      </c>
      <c r="F3" s="846"/>
      <c r="G3" s="846"/>
      <c r="H3" s="846"/>
      <c r="I3" s="846"/>
      <c r="J3" s="847"/>
    </row>
    <row r="4" spans="2:10" ht="50.25" thickBot="1" x14ac:dyDescent="0.35">
      <c r="B4" s="956"/>
      <c r="C4" s="803"/>
      <c r="D4" s="803"/>
      <c r="E4" s="48" t="s">
        <v>455</v>
      </c>
      <c r="F4" s="48" t="s">
        <v>456</v>
      </c>
      <c r="G4" s="48" t="s">
        <v>275</v>
      </c>
      <c r="H4" s="48" t="s">
        <v>278</v>
      </c>
      <c r="I4" s="48" t="s">
        <v>276</v>
      </c>
      <c r="J4" s="48" t="s">
        <v>457</v>
      </c>
    </row>
    <row r="5" spans="2:10" ht="17.25" thickBot="1" x14ac:dyDescent="0.35">
      <c r="B5" s="424" t="s">
        <v>458</v>
      </c>
      <c r="C5" s="321">
        <v>32.700000000000003</v>
      </c>
      <c r="D5" s="425">
        <v>11191.1</v>
      </c>
      <c r="E5" s="322">
        <v>30.7</v>
      </c>
      <c r="F5" s="322">
        <v>25.4</v>
      </c>
      <c r="G5" s="322">
        <v>8.4</v>
      </c>
      <c r="H5" s="322">
        <v>7</v>
      </c>
      <c r="I5" s="322">
        <v>8.5</v>
      </c>
      <c r="J5" s="322">
        <v>3.7</v>
      </c>
    </row>
    <row r="6" spans="2:10" ht="17.25" thickBot="1" x14ac:dyDescent="0.35">
      <c r="B6" s="426" t="s">
        <v>459</v>
      </c>
      <c r="C6" s="54">
        <v>18.7</v>
      </c>
      <c r="D6" s="369">
        <v>3257.7</v>
      </c>
      <c r="E6" s="290">
        <v>34.1</v>
      </c>
      <c r="F6" s="290">
        <v>29.2</v>
      </c>
      <c r="G6" s="290">
        <v>8.3000000000000007</v>
      </c>
      <c r="H6" s="290">
        <v>8.8000000000000007</v>
      </c>
      <c r="I6" s="290">
        <v>3.7</v>
      </c>
      <c r="J6" s="290">
        <v>1.3</v>
      </c>
    </row>
    <row r="7" spans="2:10" ht="17.25" thickBot="1" x14ac:dyDescent="0.35">
      <c r="B7" s="426" t="s">
        <v>460</v>
      </c>
      <c r="C7" s="54">
        <v>22</v>
      </c>
      <c r="D7" s="369">
        <v>6312.7</v>
      </c>
      <c r="E7" s="290">
        <v>36.200000000000003</v>
      </c>
      <c r="F7" s="290">
        <v>33.5</v>
      </c>
      <c r="G7" s="290">
        <v>5.7</v>
      </c>
      <c r="H7" s="290">
        <v>8.5</v>
      </c>
      <c r="I7" s="290">
        <v>4</v>
      </c>
      <c r="J7" s="290">
        <v>1.5</v>
      </c>
    </row>
    <row r="8" spans="2:10" ht="17.25" thickBot="1" x14ac:dyDescent="0.35">
      <c r="B8" s="314" t="s">
        <v>461</v>
      </c>
      <c r="C8" s="54">
        <v>32.9</v>
      </c>
      <c r="D8" s="369">
        <v>12342.1</v>
      </c>
      <c r="E8" s="290">
        <v>21.8</v>
      </c>
      <c r="F8" s="290">
        <v>21</v>
      </c>
      <c r="G8" s="290">
        <v>15.2</v>
      </c>
      <c r="H8" s="290">
        <v>10.4</v>
      </c>
      <c r="I8" s="290">
        <v>4.4000000000000004</v>
      </c>
      <c r="J8" s="290">
        <v>6.5</v>
      </c>
    </row>
    <row r="9" spans="2:10" ht="17.25" thickBot="1" x14ac:dyDescent="0.35">
      <c r="B9" s="314" t="s">
        <v>462</v>
      </c>
      <c r="C9" s="54">
        <v>33</v>
      </c>
      <c r="D9" s="369">
        <v>12568.4</v>
      </c>
      <c r="E9" s="290">
        <v>38.9</v>
      </c>
      <c r="F9" s="290">
        <v>33.4</v>
      </c>
      <c r="G9" s="290">
        <v>8.3000000000000007</v>
      </c>
      <c r="H9" s="290">
        <v>11.2</v>
      </c>
      <c r="I9" s="290">
        <v>5.2</v>
      </c>
      <c r="J9" s="290">
        <v>2.2000000000000002</v>
      </c>
    </row>
    <row r="10" spans="2:10" ht="17.25" thickBot="1" x14ac:dyDescent="0.35">
      <c r="B10" s="314" t="s">
        <v>463</v>
      </c>
      <c r="C10" s="54">
        <v>19.2</v>
      </c>
      <c r="D10" s="369">
        <v>4820.1000000000004</v>
      </c>
      <c r="E10" s="290">
        <v>26.5</v>
      </c>
      <c r="F10" s="290">
        <v>26.2</v>
      </c>
      <c r="G10" s="290">
        <v>10.8</v>
      </c>
      <c r="H10" s="290">
        <v>12.6</v>
      </c>
      <c r="I10" s="290">
        <v>9.5</v>
      </c>
      <c r="J10" s="290">
        <v>0.6</v>
      </c>
    </row>
    <row r="11" spans="2:10" ht="17.25" thickBot="1" x14ac:dyDescent="0.35">
      <c r="B11" s="314" t="s">
        <v>464</v>
      </c>
      <c r="C11" s="54">
        <v>15.5</v>
      </c>
      <c r="D11" s="369">
        <v>8173.4</v>
      </c>
      <c r="E11" s="290">
        <v>40.200000000000003</v>
      </c>
      <c r="F11" s="290">
        <v>37.9</v>
      </c>
      <c r="G11" s="290">
        <v>4.9000000000000004</v>
      </c>
      <c r="H11" s="290">
        <v>8.1999999999999993</v>
      </c>
      <c r="I11" s="290">
        <v>12.6</v>
      </c>
      <c r="J11" s="290">
        <v>4.4000000000000004</v>
      </c>
    </row>
    <row r="12" spans="2:10" ht="17.25" thickBot="1" x14ac:dyDescent="0.35">
      <c r="B12" s="314" t="s">
        <v>465</v>
      </c>
      <c r="C12" s="54">
        <v>29.4</v>
      </c>
      <c r="D12" s="369">
        <v>5356.8</v>
      </c>
      <c r="E12" s="290">
        <v>30.5</v>
      </c>
      <c r="F12" s="290">
        <v>21</v>
      </c>
      <c r="G12" s="290">
        <v>3.9</v>
      </c>
      <c r="H12" s="290">
        <v>5.4</v>
      </c>
      <c r="I12" s="290">
        <v>4.7</v>
      </c>
      <c r="J12" s="290">
        <v>1.6</v>
      </c>
    </row>
    <row r="13" spans="2:10" ht="17.25" thickBot="1" x14ac:dyDescent="0.35">
      <c r="B13" s="314" t="s">
        <v>466</v>
      </c>
      <c r="C13" s="54">
        <v>30</v>
      </c>
      <c r="D13" s="369">
        <v>7230.5</v>
      </c>
      <c r="E13" s="290">
        <v>35.4</v>
      </c>
      <c r="F13" s="290">
        <v>26.7</v>
      </c>
      <c r="G13" s="290">
        <v>6.1</v>
      </c>
      <c r="H13" s="290">
        <v>5.2</v>
      </c>
      <c r="I13" s="290">
        <v>11.9</v>
      </c>
      <c r="J13" s="290">
        <v>1.5</v>
      </c>
    </row>
    <row r="14" spans="2:10" ht="17.25" thickBot="1" x14ac:dyDescent="0.35">
      <c r="B14" s="314" t="s">
        <v>467</v>
      </c>
      <c r="C14" s="54">
        <v>38.1</v>
      </c>
      <c r="D14" s="369">
        <v>11929.5</v>
      </c>
      <c r="E14" s="290">
        <v>30.5</v>
      </c>
      <c r="F14" s="290">
        <v>26</v>
      </c>
      <c r="G14" s="290">
        <v>5.7</v>
      </c>
      <c r="H14" s="290">
        <v>6.5</v>
      </c>
      <c r="I14" s="290">
        <v>8.4</v>
      </c>
      <c r="J14" s="290">
        <v>5.6</v>
      </c>
    </row>
    <row r="15" spans="2:10" ht="17.25" thickBot="1" x14ac:dyDescent="0.35">
      <c r="B15" s="314" t="s">
        <v>468</v>
      </c>
      <c r="C15" s="54">
        <v>24.1</v>
      </c>
      <c r="D15" s="369">
        <v>4558.6000000000004</v>
      </c>
      <c r="E15" s="290">
        <v>40.4</v>
      </c>
      <c r="F15" s="290">
        <v>32.5</v>
      </c>
      <c r="G15" s="290">
        <v>9.4</v>
      </c>
      <c r="H15" s="290">
        <v>9</v>
      </c>
      <c r="I15" s="290">
        <v>4.0999999999999996</v>
      </c>
      <c r="J15" s="290">
        <v>1.4</v>
      </c>
    </row>
    <row r="16" spans="2:10" ht="17.25" thickBot="1" x14ac:dyDescent="0.35">
      <c r="B16" s="314" t="s">
        <v>469</v>
      </c>
      <c r="C16" s="54">
        <v>34.299999999999997</v>
      </c>
      <c r="D16" s="369">
        <v>9316.5</v>
      </c>
      <c r="E16" s="290">
        <v>29.9</v>
      </c>
      <c r="F16" s="290">
        <v>21.5</v>
      </c>
      <c r="G16" s="290">
        <v>5.0999999999999996</v>
      </c>
      <c r="H16" s="290">
        <v>3.6</v>
      </c>
      <c r="I16" s="290">
        <v>8.8000000000000007</v>
      </c>
      <c r="J16" s="290">
        <v>4.2</v>
      </c>
    </row>
    <row r="17" spans="2:10" ht="17.25" thickBot="1" x14ac:dyDescent="0.35">
      <c r="B17" s="314" t="s">
        <v>242</v>
      </c>
      <c r="C17" s="54">
        <v>24.1</v>
      </c>
      <c r="D17" s="369">
        <v>6235.5</v>
      </c>
      <c r="E17" s="290">
        <v>30.8</v>
      </c>
      <c r="F17" s="290">
        <v>24.8</v>
      </c>
      <c r="G17" s="290">
        <v>3.1</v>
      </c>
      <c r="H17" s="290">
        <v>5.2</v>
      </c>
      <c r="I17" s="290">
        <v>15.5</v>
      </c>
      <c r="J17" s="290">
        <v>6.1</v>
      </c>
    </row>
    <row r="18" spans="2:10" ht="17.25" thickBot="1" x14ac:dyDescent="0.35">
      <c r="B18" s="314" t="s">
        <v>470</v>
      </c>
      <c r="C18" s="54">
        <v>17.399999999999999</v>
      </c>
      <c r="D18" s="369">
        <v>3716.9</v>
      </c>
      <c r="E18" s="290">
        <v>30.6</v>
      </c>
      <c r="F18" s="290">
        <v>29.2</v>
      </c>
      <c r="G18" s="290">
        <v>8.1</v>
      </c>
      <c r="H18" s="290">
        <v>9.6999999999999993</v>
      </c>
      <c r="I18" s="290">
        <v>5.9</v>
      </c>
      <c r="J18" s="290">
        <v>0.9</v>
      </c>
    </row>
    <row r="19" spans="2:10" ht="17.25" thickBot="1" x14ac:dyDescent="0.35">
      <c r="B19" s="314" t="s">
        <v>471</v>
      </c>
      <c r="C19" s="54">
        <v>19.5</v>
      </c>
      <c r="D19" s="369">
        <v>5217.1000000000004</v>
      </c>
      <c r="E19" s="290">
        <v>31.4</v>
      </c>
      <c r="F19" s="290">
        <v>29.4</v>
      </c>
      <c r="G19" s="290">
        <v>7</v>
      </c>
      <c r="H19" s="290">
        <v>11.2</v>
      </c>
      <c r="I19" s="290">
        <v>9.4</v>
      </c>
      <c r="J19" s="290">
        <v>1.9</v>
      </c>
    </row>
    <row r="20" spans="2:10" ht="17.25" thickBot="1" x14ac:dyDescent="0.35">
      <c r="B20" s="314" t="s">
        <v>472</v>
      </c>
      <c r="C20" s="54">
        <v>24.2</v>
      </c>
      <c r="D20" s="369">
        <v>16554.599999999999</v>
      </c>
      <c r="E20" s="290">
        <v>31.9</v>
      </c>
      <c r="F20" s="290">
        <v>25.4</v>
      </c>
      <c r="G20" s="290">
        <v>10.9</v>
      </c>
      <c r="H20" s="290">
        <v>15.5</v>
      </c>
      <c r="I20" s="290">
        <v>6.5</v>
      </c>
      <c r="J20" s="290">
        <v>2.9</v>
      </c>
    </row>
    <row r="21" spans="2:10" ht="17.25" thickBot="1" x14ac:dyDescent="0.35">
      <c r="B21" s="314" t="s">
        <v>473</v>
      </c>
      <c r="C21" s="54">
        <v>18.3</v>
      </c>
      <c r="D21" s="369">
        <v>4234.3999999999996</v>
      </c>
      <c r="E21" s="290">
        <v>35.1</v>
      </c>
      <c r="F21" s="290">
        <v>30.7</v>
      </c>
      <c r="G21" s="290">
        <v>5.0999999999999996</v>
      </c>
      <c r="H21" s="290">
        <v>10.9</v>
      </c>
      <c r="I21" s="290">
        <v>2.9</v>
      </c>
      <c r="J21" s="290">
        <v>3.6</v>
      </c>
    </row>
    <row r="22" spans="2:10" ht="17.25" thickBot="1" x14ac:dyDescent="0.35">
      <c r="B22" s="314" t="s">
        <v>243</v>
      </c>
      <c r="C22" s="54">
        <v>19.899999999999999</v>
      </c>
      <c r="D22" s="369">
        <v>5660</v>
      </c>
      <c r="E22" s="290">
        <v>36.5</v>
      </c>
      <c r="F22" s="290">
        <v>30.2</v>
      </c>
      <c r="G22" s="290">
        <v>3.3</v>
      </c>
      <c r="H22" s="290">
        <v>4.7</v>
      </c>
      <c r="I22" s="290">
        <v>16.600000000000001</v>
      </c>
      <c r="J22" s="290">
        <v>2.1</v>
      </c>
    </row>
    <row r="23" spans="2:10" ht="17.25" thickBot="1" x14ac:dyDescent="0.35">
      <c r="B23" s="314" t="s">
        <v>474</v>
      </c>
      <c r="C23" s="54">
        <v>32.799999999999997</v>
      </c>
      <c r="D23" s="369">
        <v>12610.4</v>
      </c>
      <c r="E23" s="290">
        <v>34.4</v>
      </c>
      <c r="F23" s="290">
        <v>31.4</v>
      </c>
      <c r="G23" s="290">
        <v>8.1999999999999993</v>
      </c>
      <c r="H23" s="290">
        <v>4</v>
      </c>
      <c r="I23" s="290">
        <v>3.2</v>
      </c>
      <c r="J23" s="290">
        <v>6.1</v>
      </c>
    </row>
    <row r="24" spans="2:10" ht="17.25" thickBot="1" x14ac:dyDescent="0.35">
      <c r="B24" s="314" t="s">
        <v>475</v>
      </c>
      <c r="C24" s="54">
        <v>34</v>
      </c>
      <c r="D24" s="369">
        <v>12175.6</v>
      </c>
      <c r="E24" s="290">
        <v>29.5</v>
      </c>
      <c r="F24" s="290">
        <v>24.5</v>
      </c>
      <c r="G24" s="290">
        <v>5.5</v>
      </c>
      <c r="H24" s="290">
        <v>8.9</v>
      </c>
      <c r="I24" s="290">
        <v>10.7</v>
      </c>
      <c r="J24" s="290">
        <v>1.9</v>
      </c>
    </row>
    <row r="25" spans="2:10" ht="17.25" thickBot="1" x14ac:dyDescent="0.35">
      <c r="B25" s="314" t="s">
        <v>476</v>
      </c>
      <c r="C25" s="54">
        <v>23.7</v>
      </c>
      <c r="D25" s="369">
        <v>5809</v>
      </c>
      <c r="E25" s="290">
        <v>30.5</v>
      </c>
      <c r="F25" s="290">
        <v>23.6</v>
      </c>
      <c r="G25" s="290">
        <v>6.7</v>
      </c>
      <c r="H25" s="290">
        <v>15.9</v>
      </c>
      <c r="I25" s="290">
        <v>3.1</v>
      </c>
      <c r="J25" s="290">
        <v>1.5</v>
      </c>
    </row>
    <row r="26" spans="2:10" ht="17.25" thickBot="1" x14ac:dyDescent="0.35">
      <c r="B26" s="314" t="s">
        <v>477</v>
      </c>
      <c r="C26" s="54">
        <v>27.5</v>
      </c>
      <c r="D26" s="369">
        <v>6088.6</v>
      </c>
      <c r="E26" s="290">
        <v>32.799999999999997</v>
      </c>
      <c r="F26" s="290">
        <v>25.6</v>
      </c>
      <c r="G26" s="290">
        <v>6.5</v>
      </c>
      <c r="H26" s="290">
        <v>5</v>
      </c>
      <c r="I26" s="290">
        <v>5.6</v>
      </c>
      <c r="J26" s="290">
        <v>0.9</v>
      </c>
    </row>
    <row r="27" spans="2:10" ht="17.25" thickBot="1" x14ac:dyDescent="0.35">
      <c r="B27" s="314" t="s">
        <v>478</v>
      </c>
      <c r="C27" s="54">
        <v>17.7</v>
      </c>
      <c r="D27" s="369">
        <v>4063.6</v>
      </c>
      <c r="E27" s="290">
        <v>31.9</v>
      </c>
      <c r="F27" s="290">
        <v>27.8</v>
      </c>
      <c r="G27" s="290">
        <v>5</v>
      </c>
      <c r="H27" s="290">
        <v>10.8</v>
      </c>
      <c r="I27" s="290">
        <v>0.9</v>
      </c>
      <c r="J27" s="290">
        <v>0.5</v>
      </c>
    </row>
    <row r="28" spans="2:10" ht="17.25" thickBot="1" x14ac:dyDescent="0.35">
      <c r="B28" s="314" t="s">
        <v>479</v>
      </c>
      <c r="C28" s="54">
        <v>26</v>
      </c>
      <c r="D28" s="369">
        <v>6677</v>
      </c>
      <c r="E28" s="290">
        <v>38.1</v>
      </c>
      <c r="F28" s="290">
        <v>33.200000000000003</v>
      </c>
      <c r="G28" s="290">
        <v>4.7</v>
      </c>
      <c r="H28" s="290">
        <v>7.4</v>
      </c>
      <c r="I28" s="290">
        <v>6.2</v>
      </c>
      <c r="J28" s="290">
        <v>3.6</v>
      </c>
    </row>
    <row r="29" spans="2:10" ht="17.25" thickBot="1" x14ac:dyDescent="0.35">
      <c r="B29" s="315" t="s">
        <v>496</v>
      </c>
      <c r="C29" s="755">
        <v>19.600000000000001</v>
      </c>
      <c r="D29" s="756">
        <v>4066.3</v>
      </c>
      <c r="E29" s="757">
        <v>34.5</v>
      </c>
      <c r="F29" s="757">
        <v>30</v>
      </c>
      <c r="G29" s="757">
        <v>8.1</v>
      </c>
      <c r="H29" s="757">
        <v>9.6</v>
      </c>
      <c r="I29" s="757">
        <v>4.3</v>
      </c>
      <c r="J29" s="757">
        <v>1.1000000000000001</v>
      </c>
    </row>
    <row r="30" spans="2:10" ht="17.25" thickBot="1" x14ac:dyDescent="0.35">
      <c r="B30" s="314" t="s">
        <v>480</v>
      </c>
      <c r="C30" s="54">
        <v>31.9</v>
      </c>
      <c r="D30" s="369">
        <v>10632.6</v>
      </c>
      <c r="E30" s="290">
        <v>24.5</v>
      </c>
      <c r="F30" s="290">
        <v>22.1</v>
      </c>
      <c r="G30" s="290">
        <v>9.1</v>
      </c>
      <c r="H30" s="290">
        <v>9.6999999999999993</v>
      </c>
      <c r="I30" s="290">
        <v>7</v>
      </c>
      <c r="J30" s="290">
        <v>5.9</v>
      </c>
    </row>
    <row r="31" spans="2:10" ht="17.25" thickBot="1" x14ac:dyDescent="0.35">
      <c r="B31" s="314" t="s">
        <v>481</v>
      </c>
      <c r="C31" s="54">
        <v>29.3</v>
      </c>
      <c r="D31" s="369">
        <v>10317.299999999999</v>
      </c>
      <c r="E31" s="290">
        <v>29</v>
      </c>
      <c r="F31" s="290">
        <v>28.2</v>
      </c>
      <c r="G31" s="290">
        <v>9</v>
      </c>
      <c r="H31" s="290">
        <v>9.9</v>
      </c>
      <c r="I31" s="290">
        <v>3.6</v>
      </c>
      <c r="J31" s="290">
        <v>3.5</v>
      </c>
    </row>
    <row r="32" spans="2:10" x14ac:dyDescent="0.3">
      <c r="B32" s="5" t="s">
        <v>2251</v>
      </c>
      <c r="C32"/>
      <c r="D32"/>
      <c r="E32"/>
      <c r="F32"/>
      <c r="G32"/>
      <c r="H32"/>
      <c r="I32"/>
      <c r="J32"/>
    </row>
    <row r="34" spans="2:12" ht="17.25" thickBot="1" x14ac:dyDescent="0.35">
      <c r="B34" s="6" t="s">
        <v>2252</v>
      </c>
      <c r="C34"/>
      <c r="D34"/>
      <c r="E34"/>
      <c r="F34"/>
      <c r="G34"/>
      <c r="H34"/>
      <c r="I34"/>
      <c r="J34"/>
      <c r="K34"/>
      <c r="L34"/>
    </row>
    <row r="35" spans="2:12" ht="17.25" thickBot="1" x14ac:dyDescent="0.35">
      <c r="B35" s="959" t="s">
        <v>482</v>
      </c>
      <c r="C35" s="802" t="s">
        <v>483</v>
      </c>
      <c r="D35" s="802" t="s">
        <v>484</v>
      </c>
      <c r="E35" s="814" t="s">
        <v>485</v>
      </c>
      <c r="F35" s="815"/>
      <c r="G35" s="815"/>
      <c r="H35" s="816"/>
      <c r="I35"/>
      <c r="J35"/>
      <c r="K35"/>
      <c r="L35"/>
    </row>
    <row r="36" spans="2:12" ht="33.75" thickBot="1" x14ac:dyDescent="0.35">
      <c r="B36" s="960"/>
      <c r="C36" s="803"/>
      <c r="D36" s="803"/>
      <c r="E36" s="48" t="s">
        <v>245</v>
      </c>
      <c r="F36" s="48" t="s">
        <v>246</v>
      </c>
      <c r="G36" s="48" t="s">
        <v>247</v>
      </c>
      <c r="H36" s="48" t="s">
        <v>237</v>
      </c>
      <c r="I36"/>
      <c r="J36"/>
      <c r="K36"/>
      <c r="L36"/>
    </row>
    <row r="37" spans="2:12" ht="17.25" thickBot="1" x14ac:dyDescent="0.35">
      <c r="B37" s="427" t="s">
        <v>458</v>
      </c>
      <c r="C37" s="428">
        <v>33.1</v>
      </c>
      <c r="D37" s="425">
        <v>11350.3</v>
      </c>
      <c r="E37" s="321">
        <v>35.6</v>
      </c>
      <c r="F37" s="321">
        <v>18.399999999999999</v>
      </c>
      <c r="G37" s="321">
        <v>44</v>
      </c>
      <c r="H37" s="321">
        <v>2.1</v>
      </c>
      <c r="I37"/>
      <c r="J37"/>
      <c r="K37"/>
      <c r="L37"/>
    </row>
    <row r="38" spans="2:12" ht="17.25" thickBot="1" x14ac:dyDescent="0.35">
      <c r="B38" s="264" t="s">
        <v>459</v>
      </c>
      <c r="C38" s="429">
        <v>20.3</v>
      </c>
      <c r="D38" s="370">
        <v>3533.1</v>
      </c>
      <c r="E38" s="265">
        <v>34.200000000000003</v>
      </c>
      <c r="F38" s="265">
        <v>21.4</v>
      </c>
      <c r="G38" s="265">
        <v>42.9</v>
      </c>
      <c r="H38" s="265">
        <v>1.5</v>
      </c>
      <c r="I38"/>
      <c r="J38"/>
      <c r="K38"/>
      <c r="L38"/>
    </row>
    <row r="39" spans="2:12" ht="17.25" thickBot="1" x14ac:dyDescent="0.35">
      <c r="B39" s="264" t="s">
        <v>460</v>
      </c>
      <c r="C39" s="429">
        <v>22</v>
      </c>
      <c r="D39" s="370">
        <v>6335.2</v>
      </c>
      <c r="E39" s="265">
        <v>50.7</v>
      </c>
      <c r="F39" s="265">
        <v>21.2</v>
      </c>
      <c r="G39" s="265">
        <v>26.3</v>
      </c>
      <c r="H39" s="265">
        <v>1.8</v>
      </c>
      <c r="I39"/>
      <c r="J39"/>
      <c r="K39"/>
      <c r="L39"/>
    </row>
    <row r="40" spans="2:12" ht="17.25" thickBot="1" x14ac:dyDescent="0.35">
      <c r="B40" s="264" t="s">
        <v>461</v>
      </c>
      <c r="C40" s="265">
        <v>36.200000000000003</v>
      </c>
      <c r="D40" s="370">
        <v>13592.1</v>
      </c>
      <c r="E40" s="265">
        <v>11.7</v>
      </c>
      <c r="F40" s="265">
        <v>8.6999999999999993</v>
      </c>
      <c r="G40" s="265">
        <v>78</v>
      </c>
      <c r="H40" s="265">
        <v>1.6</v>
      </c>
      <c r="I40"/>
      <c r="J40"/>
      <c r="K40"/>
      <c r="L40"/>
    </row>
    <row r="41" spans="2:12" ht="17.25" thickBot="1" x14ac:dyDescent="0.35">
      <c r="B41" s="264" t="s">
        <v>462</v>
      </c>
      <c r="C41" s="265">
        <v>33.799999999999997</v>
      </c>
      <c r="D41" s="370">
        <v>12875</v>
      </c>
      <c r="E41" s="265">
        <v>34.6</v>
      </c>
      <c r="F41" s="265">
        <v>29.6</v>
      </c>
      <c r="G41" s="265">
        <v>34.299999999999997</v>
      </c>
      <c r="H41" s="265">
        <v>1.5</v>
      </c>
      <c r="I41"/>
      <c r="J41"/>
      <c r="K41"/>
      <c r="L41"/>
    </row>
    <row r="42" spans="2:12" ht="17.25" thickBot="1" x14ac:dyDescent="0.35">
      <c r="B42" s="264" t="s">
        <v>463</v>
      </c>
      <c r="C42" s="265">
        <v>18</v>
      </c>
      <c r="D42" s="370">
        <v>4504.1000000000004</v>
      </c>
      <c r="E42" s="265">
        <v>70</v>
      </c>
      <c r="F42" s="265">
        <v>2.2000000000000002</v>
      </c>
      <c r="G42" s="265">
        <v>27.6</v>
      </c>
      <c r="H42" s="265">
        <v>0.2</v>
      </c>
      <c r="I42"/>
      <c r="J42"/>
      <c r="K42"/>
      <c r="L42"/>
    </row>
    <row r="43" spans="2:12" ht="17.25" thickBot="1" x14ac:dyDescent="0.35">
      <c r="B43" s="264" t="s">
        <v>464</v>
      </c>
      <c r="C43" s="265">
        <v>15</v>
      </c>
      <c r="D43" s="370">
        <v>7880.8</v>
      </c>
      <c r="E43" s="265">
        <v>24.2</v>
      </c>
      <c r="F43" s="265">
        <v>12.1</v>
      </c>
      <c r="G43" s="265">
        <v>62.4</v>
      </c>
      <c r="H43" s="265">
        <v>1.3</v>
      </c>
      <c r="I43"/>
      <c r="J43"/>
      <c r="K43"/>
      <c r="L43"/>
    </row>
    <row r="44" spans="2:12" ht="17.25" thickBot="1" x14ac:dyDescent="0.35">
      <c r="B44" s="264" t="s">
        <v>465</v>
      </c>
      <c r="C44" s="265">
        <v>30.8</v>
      </c>
      <c r="D44" s="370">
        <v>5609.6</v>
      </c>
      <c r="E44" s="265">
        <v>23.5</v>
      </c>
      <c r="F44" s="265">
        <v>22.1</v>
      </c>
      <c r="G44" s="265">
        <v>49</v>
      </c>
      <c r="H44" s="265">
        <v>5.4</v>
      </c>
      <c r="I44"/>
      <c r="J44"/>
      <c r="K44"/>
      <c r="L44"/>
    </row>
    <row r="45" spans="2:12" ht="17.25" thickBot="1" x14ac:dyDescent="0.35">
      <c r="B45" s="264" t="s">
        <v>466</v>
      </c>
      <c r="C45" s="265">
        <v>28.2</v>
      </c>
      <c r="D45" s="370">
        <v>6793.3</v>
      </c>
      <c r="E45" s="265">
        <v>41.1</v>
      </c>
      <c r="F45" s="265">
        <v>11</v>
      </c>
      <c r="G45" s="265">
        <v>46.4</v>
      </c>
      <c r="H45" s="265">
        <v>1.4</v>
      </c>
      <c r="I45"/>
      <c r="J45"/>
      <c r="K45"/>
      <c r="L45"/>
    </row>
    <row r="46" spans="2:12" ht="17.25" thickBot="1" x14ac:dyDescent="0.35">
      <c r="B46" s="264" t="s">
        <v>467</v>
      </c>
      <c r="C46" s="265">
        <v>36.1</v>
      </c>
      <c r="D46" s="370">
        <v>11304</v>
      </c>
      <c r="E46" s="265">
        <v>36.5</v>
      </c>
      <c r="F46" s="265">
        <v>15.9</v>
      </c>
      <c r="G46" s="265">
        <v>45</v>
      </c>
      <c r="H46" s="265">
        <v>2.7</v>
      </c>
      <c r="I46"/>
      <c r="J46"/>
      <c r="K46"/>
      <c r="L46"/>
    </row>
    <row r="47" spans="2:12" ht="17.25" thickBot="1" x14ac:dyDescent="0.35">
      <c r="B47" s="264" t="s">
        <v>468</v>
      </c>
      <c r="C47" s="265">
        <v>25.9</v>
      </c>
      <c r="D47" s="370">
        <v>4893.3999999999996</v>
      </c>
      <c r="E47" s="265">
        <v>25.8</v>
      </c>
      <c r="F47" s="265">
        <v>29.7</v>
      </c>
      <c r="G47" s="265">
        <v>40.200000000000003</v>
      </c>
      <c r="H47" s="265">
        <v>4.3</v>
      </c>
      <c r="I47"/>
      <c r="J47"/>
      <c r="K47"/>
      <c r="L47"/>
    </row>
    <row r="48" spans="2:12" ht="17.25" thickBot="1" x14ac:dyDescent="0.35">
      <c r="B48" s="264" t="s">
        <v>469</v>
      </c>
      <c r="C48" s="265">
        <v>34.9</v>
      </c>
      <c r="D48" s="370">
        <v>9480.2000000000007</v>
      </c>
      <c r="E48" s="265">
        <v>31.8</v>
      </c>
      <c r="F48" s="265">
        <v>13.7</v>
      </c>
      <c r="G48" s="265">
        <v>53</v>
      </c>
      <c r="H48" s="265">
        <v>1.6</v>
      </c>
      <c r="I48"/>
      <c r="J48"/>
      <c r="K48"/>
      <c r="L48"/>
    </row>
    <row r="49" spans="2:12" ht="17.25" thickBot="1" x14ac:dyDescent="0.35">
      <c r="B49" s="264" t="s">
        <v>242</v>
      </c>
      <c r="C49" s="265">
        <v>20.3</v>
      </c>
      <c r="D49" s="370">
        <v>5239.6000000000004</v>
      </c>
      <c r="E49" s="265">
        <v>29.1</v>
      </c>
      <c r="F49" s="265">
        <v>25.2</v>
      </c>
      <c r="G49" s="265">
        <v>41.6</v>
      </c>
      <c r="H49" s="265">
        <v>4.0999999999999996</v>
      </c>
      <c r="I49"/>
      <c r="J49"/>
      <c r="K49"/>
      <c r="L49"/>
    </row>
    <row r="50" spans="2:12" ht="17.25" thickBot="1" x14ac:dyDescent="0.35">
      <c r="B50" s="264" t="s">
        <v>470</v>
      </c>
      <c r="C50" s="265">
        <v>17.5</v>
      </c>
      <c r="D50" s="370">
        <v>3739.4</v>
      </c>
      <c r="E50" s="265">
        <v>39.299999999999997</v>
      </c>
      <c r="F50" s="265">
        <v>16.3</v>
      </c>
      <c r="G50" s="265">
        <v>44.1</v>
      </c>
      <c r="H50" s="265">
        <v>0.3</v>
      </c>
      <c r="I50"/>
      <c r="J50"/>
      <c r="K50"/>
      <c r="L50"/>
    </row>
    <row r="51" spans="2:12" ht="17.25" thickBot="1" x14ac:dyDescent="0.35">
      <c r="B51" s="264" t="s">
        <v>471</v>
      </c>
      <c r="C51" s="265">
        <v>19.5</v>
      </c>
      <c r="D51" s="370">
        <v>5207.8999999999996</v>
      </c>
      <c r="E51" s="265">
        <v>14.2</v>
      </c>
      <c r="F51" s="265">
        <v>36.799999999999997</v>
      </c>
      <c r="G51" s="265">
        <v>47.5</v>
      </c>
      <c r="H51" s="265">
        <v>1.4</v>
      </c>
      <c r="I51"/>
      <c r="J51"/>
      <c r="K51"/>
      <c r="L51"/>
    </row>
    <row r="52" spans="2:12" ht="17.25" thickBot="1" x14ac:dyDescent="0.35">
      <c r="B52" s="264" t="s">
        <v>472</v>
      </c>
      <c r="C52" s="265">
        <v>25.6</v>
      </c>
      <c r="D52" s="370">
        <v>17524</v>
      </c>
      <c r="E52" s="265">
        <v>24.9</v>
      </c>
      <c r="F52" s="265">
        <v>23.6</v>
      </c>
      <c r="G52" s="265">
        <v>48.6</v>
      </c>
      <c r="H52" s="265">
        <v>2.9</v>
      </c>
      <c r="I52"/>
      <c r="J52"/>
      <c r="K52"/>
      <c r="L52"/>
    </row>
    <row r="53" spans="2:12" ht="17.25" thickBot="1" x14ac:dyDescent="0.35">
      <c r="B53" s="264" t="s">
        <v>473</v>
      </c>
      <c r="C53" s="265">
        <v>17</v>
      </c>
      <c r="D53" s="370">
        <v>3923.2</v>
      </c>
      <c r="E53" s="265">
        <v>32.299999999999997</v>
      </c>
      <c r="F53" s="265">
        <v>32.5</v>
      </c>
      <c r="G53" s="265">
        <v>34.700000000000003</v>
      </c>
      <c r="H53" s="265">
        <v>0.4</v>
      </c>
      <c r="I53"/>
      <c r="J53"/>
      <c r="K53"/>
      <c r="L53"/>
    </row>
    <row r="54" spans="2:12" ht="17.25" thickBot="1" x14ac:dyDescent="0.35">
      <c r="B54" s="264" t="s">
        <v>243</v>
      </c>
      <c r="C54" s="265">
        <v>19.899999999999999</v>
      </c>
      <c r="D54" s="370">
        <v>5661.2</v>
      </c>
      <c r="E54" s="265">
        <v>18.3</v>
      </c>
      <c r="F54" s="265">
        <v>7.2</v>
      </c>
      <c r="G54" s="265">
        <v>57.1</v>
      </c>
      <c r="H54" s="265">
        <v>17.3</v>
      </c>
      <c r="I54"/>
      <c r="J54"/>
      <c r="K54"/>
      <c r="L54"/>
    </row>
    <row r="55" spans="2:12" ht="17.25" thickBot="1" x14ac:dyDescent="0.35">
      <c r="B55" s="264" t="s">
        <v>474</v>
      </c>
      <c r="C55" s="265">
        <v>36.9</v>
      </c>
      <c r="D55" s="370">
        <v>14197.3</v>
      </c>
      <c r="E55" s="265">
        <v>28.9</v>
      </c>
      <c r="F55" s="265">
        <v>27.5</v>
      </c>
      <c r="G55" s="265">
        <v>30.7</v>
      </c>
      <c r="H55" s="265">
        <v>12.9</v>
      </c>
      <c r="I55"/>
      <c r="J55"/>
      <c r="K55"/>
      <c r="L55"/>
    </row>
    <row r="56" spans="2:12" ht="17.25" thickBot="1" x14ac:dyDescent="0.35">
      <c r="B56" s="264" t="s">
        <v>475</v>
      </c>
      <c r="C56" s="265">
        <v>31.7</v>
      </c>
      <c r="D56" s="370">
        <v>11348.2</v>
      </c>
      <c r="E56" s="265">
        <v>34</v>
      </c>
      <c r="F56" s="265">
        <v>25.8</v>
      </c>
      <c r="G56" s="265">
        <v>39</v>
      </c>
      <c r="H56" s="265">
        <v>1.3</v>
      </c>
      <c r="I56"/>
      <c r="J56"/>
      <c r="K56"/>
      <c r="L56"/>
    </row>
    <row r="57" spans="2:12" ht="17.25" thickBot="1" x14ac:dyDescent="0.35">
      <c r="B57" s="264" t="s">
        <v>476</v>
      </c>
      <c r="C57" s="265">
        <v>23.2</v>
      </c>
      <c r="D57" s="370">
        <v>5676.8</v>
      </c>
      <c r="E57" s="265">
        <v>38.5</v>
      </c>
      <c r="F57" s="265">
        <v>19.600000000000001</v>
      </c>
      <c r="G57" s="265">
        <v>29.3</v>
      </c>
      <c r="H57" s="265">
        <v>12.6</v>
      </c>
      <c r="I57"/>
      <c r="J57"/>
      <c r="K57"/>
      <c r="L57"/>
    </row>
    <row r="58" spans="2:12" ht="17.25" thickBot="1" x14ac:dyDescent="0.35">
      <c r="B58" s="264" t="s">
        <v>486</v>
      </c>
      <c r="C58" s="265">
        <v>29.7</v>
      </c>
      <c r="D58" s="370">
        <v>6572.1</v>
      </c>
      <c r="E58" s="265">
        <v>29.4</v>
      </c>
      <c r="F58" s="265">
        <v>15.3</v>
      </c>
      <c r="G58" s="265">
        <v>48.3</v>
      </c>
      <c r="H58" s="265">
        <v>6.9</v>
      </c>
      <c r="I58"/>
      <c r="J58"/>
      <c r="K58"/>
      <c r="L58"/>
    </row>
    <row r="59" spans="2:12" ht="17.25" thickBot="1" x14ac:dyDescent="0.35">
      <c r="B59" s="264" t="s">
        <v>478</v>
      </c>
      <c r="C59" s="265">
        <v>16.7</v>
      </c>
      <c r="D59" s="370">
        <v>3837.5</v>
      </c>
      <c r="E59" s="265">
        <v>8.9</v>
      </c>
      <c r="F59" s="265">
        <v>66.3</v>
      </c>
      <c r="G59" s="265">
        <v>24.2</v>
      </c>
      <c r="H59" s="265">
        <v>0.6</v>
      </c>
      <c r="I59"/>
      <c r="J59"/>
      <c r="K59"/>
      <c r="L59"/>
    </row>
    <row r="60" spans="2:12" ht="17.25" thickBot="1" x14ac:dyDescent="0.35">
      <c r="B60" s="264" t="s">
        <v>479</v>
      </c>
      <c r="C60" s="265">
        <v>26</v>
      </c>
      <c r="D60" s="370">
        <v>6668.4</v>
      </c>
      <c r="E60" s="265">
        <v>25.1</v>
      </c>
      <c r="F60" s="265">
        <v>36.4</v>
      </c>
      <c r="G60" s="265">
        <v>36.9</v>
      </c>
      <c r="H60" s="265">
        <v>1.6</v>
      </c>
      <c r="I60"/>
      <c r="J60"/>
      <c r="K60"/>
      <c r="L60"/>
    </row>
    <row r="61" spans="2:12" ht="17.25" thickBot="1" x14ac:dyDescent="0.35">
      <c r="B61" s="758" t="s">
        <v>487</v>
      </c>
      <c r="C61" s="316">
        <v>19.7</v>
      </c>
      <c r="D61" s="371">
        <v>4098.3999999999996</v>
      </c>
      <c r="E61" s="316">
        <v>50.9</v>
      </c>
      <c r="F61" s="316">
        <v>23.3</v>
      </c>
      <c r="G61" s="316">
        <v>22.8</v>
      </c>
      <c r="H61" s="316">
        <v>3.1</v>
      </c>
      <c r="I61"/>
      <c r="J61"/>
      <c r="K61"/>
      <c r="L61"/>
    </row>
    <row r="62" spans="2:12" ht="17.25" thickBot="1" x14ac:dyDescent="0.35">
      <c r="B62" s="264" t="s">
        <v>480</v>
      </c>
      <c r="C62" s="265">
        <v>31.7</v>
      </c>
      <c r="D62" s="370">
        <v>10561.5</v>
      </c>
      <c r="E62" s="265">
        <v>29</v>
      </c>
      <c r="F62" s="265">
        <v>15.2</v>
      </c>
      <c r="G62" s="265">
        <v>51.2</v>
      </c>
      <c r="H62" s="265">
        <v>4.5999999999999996</v>
      </c>
      <c r="I62"/>
      <c r="J62"/>
      <c r="K62"/>
      <c r="L62"/>
    </row>
    <row r="63" spans="2:12" ht="17.25" thickBot="1" x14ac:dyDescent="0.35">
      <c r="B63" s="264" t="s">
        <v>481</v>
      </c>
      <c r="C63" s="265">
        <v>30.9</v>
      </c>
      <c r="D63" s="370">
        <v>10886.5</v>
      </c>
      <c r="E63" s="265">
        <v>37</v>
      </c>
      <c r="F63" s="265">
        <v>9.1</v>
      </c>
      <c r="G63" s="265">
        <v>52.3</v>
      </c>
      <c r="H63" s="265">
        <v>1.6</v>
      </c>
      <c r="I63"/>
      <c r="J63"/>
      <c r="K63"/>
      <c r="L63"/>
    </row>
    <row r="64" spans="2:12" x14ac:dyDescent="0.3">
      <c r="B64" s="5" t="s">
        <v>2251</v>
      </c>
      <c r="C64"/>
      <c r="D64"/>
      <c r="E64"/>
      <c r="F64"/>
      <c r="G64"/>
      <c r="H64"/>
      <c r="I64"/>
      <c r="J64"/>
      <c r="K64"/>
      <c r="L64"/>
    </row>
    <row r="65" spans="2:12" x14ac:dyDescent="0.3">
      <c r="D65"/>
      <c r="E65"/>
      <c r="F65"/>
      <c r="G65"/>
      <c r="H65"/>
      <c r="I65"/>
      <c r="J65"/>
      <c r="K65"/>
      <c r="L65"/>
    </row>
    <row r="66" spans="2:12" x14ac:dyDescent="0.3">
      <c r="B66"/>
      <c r="C66"/>
      <c r="D66"/>
      <c r="E66"/>
      <c r="F66"/>
      <c r="G66"/>
      <c r="H66"/>
      <c r="I66"/>
      <c r="J66"/>
      <c r="K66"/>
      <c r="L66"/>
    </row>
    <row r="67" spans="2:12" ht="17.25" thickBot="1" x14ac:dyDescent="0.35">
      <c r="B67" s="6" t="s">
        <v>2253</v>
      </c>
      <c r="C67"/>
      <c r="D67"/>
      <c r="E67"/>
      <c r="F67"/>
      <c r="G67"/>
      <c r="H67"/>
      <c r="I67"/>
      <c r="J67"/>
      <c r="K67"/>
      <c r="L67"/>
    </row>
    <row r="68" spans="2:12" ht="17.25" thickBot="1" x14ac:dyDescent="0.35">
      <c r="B68" s="802" t="s">
        <v>451</v>
      </c>
      <c r="C68" s="845" t="s">
        <v>488</v>
      </c>
      <c r="D68" s="846"/>
      <c r="E68" s="847"/>
      <c r="F68" s="845" t="s">
        <v>489</v>
      </c>
      <c r="G68" s="846"/>
      <c r="H68" s="846"/>
      <c r="I68" s="846"/>
      <c r="J68" s="846"/>
      <c r="K68" s="846"/>
      <c r="L68" s="847"/>
    </row>
    <row r="69" spans="2:12" ht="83.25" thickBot="1" x14ac:dyDescent="0.35">
      <c r="B69" s="803"/>
      <c r="C69" s="48" t="s">
        <v>490</v>
      </c>
      <c r="D69" s="48" t="s">
        <v>277</v>
      </c>
      <c r="E69" s="48" t="s">
        <v>491</v>
      </c>
      <c r="F69" s="48" t="s">
        <v>280</v>
      </c>
      <c r="G69" s="48" t="s">
        <v>492</v>
      </c>
      <c r="H69" s="48" t="s">
        <v>281</v>
      </c>
      <c r="I69" s="48" t="s">
        <v>282</v>
      </c>
      <c r="J69" s="48" t="s">
        <v>493</v>
      </c>
      <c r="K69" s="48" t="s">
        <v>494</v>
      </c>
      <c r="L69" s="48" t="s">
        <v>495</v>
      </c>
    </row>
    <row r="70" spans="2:12" ht="17.25" thickBot="1" x14ac:dyDescent="0.35">
      <c r="B70" s="430" t="s">
        <v>458</v>
      </c>
      <c r="C70" s="431">
        <v>4621.5</v>
      </c>
      <c r="D70" s="431">
        <v>4673.3</v>
      </c>
      <c r="E70" s="432">
        <v>13.6</v>
      </c>
      <c r="F70" s="432">
        <v>71.8</v>
      </c>
      <c r="G70" s="432">
        <v>0</v>
      </c>
      <c r="H70" s="432">
        <v>0</v>
      </c>
      <c r="I70" s="432">
        <v>15.3</v>
      </c>
      <c r="J70" s="432" t="s">
        <v>244</v>
      </c>
      <c r="K70" s="432">
        <v>11.9</v>
      </c>
      <c r="L70" s="432">
        <v>1.1000000000000001</v>
      </c>
    </row>
    <row r="71" spans="2:12" ht="17.25" thickBot="1" x14ac:dyDescent="0.35">
      <c r="B71" s="293" t="s">
        <v>459</v>
      </c>
      <c r="C71" s="372">
        <v>579.70000000000005</v>
      </c>
      <c r="D71" s="372">
        <v>1409.3</v>
      </c>
      <c r="E71" s="290">
        <v>8.1</v>
      </c>
      <c r="F71" s="290">
        <v>79.2</v>
      </c>
      <c r="G71" s="290">
        <v>9.1</v>
      </c>
      <c r="H71" s="290">
        <v>0</v>
      </c>
      <c r="I71" s="290">
        <v>8.3000000000000007</v>
      </c>
      <c r="J71" s="290" t="s">
        <v>244</v>
      </c>
      <c r="K71" s="290">
        <v>3.4</v>
      </c>
      <c r="L71" s="290" t="s">
        <v>244</v>
      </c>
    </row>
    <row r="72" spans="2:12" ht="17.25" thickBot="1" x14ac:dyDescent="0.35">
      <c r="B72" s="293" t="s">
        <v>460</v>
      </c>
      <c r="C72" s="372">
        <v>1621.5</v>
      </c>
      <c r="D72" s="372">
        <v>2670.1</v>
      </c>
      <c r="E72" s="290">
        <v>9.3000000000000007</v>
      </c>
      <c r="F72" s="290">
        <v>82.9</v>
      </c>
      <c r="G72" s="290">
        <v>1.9</v>
      </c>
      <c r="H72" s="290">
        <v>0</v>
      </c>
      <c r="I72" s="290">
        <v>9.1999999999999993</v>
      </c>
      <c r="J72" s="290">
        <v>0</v>
      </c>
      <c r="K72" s="290">
        <v>6.1</v>
      </c>
      <c r="L72" s="290">
        <v>0</v>
      </c>
    </row>
    <row r="73" spans="2:12" ht="17.25" thickBot="1" x14ac:dyDescent="0.35">
      <c r="B73" s="293" t="s">
        <v>461</v>
      </c>
      <c r="C73" s="372">
        <v>6259.7</v>
      </c>
      <c r="D73" s="372">
        <v>4832.7</v>
      </c>
      <c r="E73" s="290">
        <v>12.9</v>
      </c>
      <c r="F73" s="290">
        <v>77.400000000000006</v>
      </c>
      <c r="G73" s="290">
        <v>3</v>
      </c>
      <c r="H73" s="290">
        <v>0</v>
      </c>
      <c r="I73" s="290">
        <v>2.8</v>
      </c>
      <c r="J73" s="290">
        <v>15</v>
      </c>
      <c r="K73" s="290">
        <v>1.8</v>
      </c>
      <c r="L73" s="290" t="s">
        <v>244</v>
      </c>
    </row>
    <row r="74" spans="2:12" ht="17.25" thickBot="1" x14ac:dyDescent="0.35">
      <c r="B74" s="293" t="s">
        <v>462</v>
      </c>
      <c r="C74" s="372">
        <v>4532.3999999999996</v>
      </c>
      <c r="D74" s="372">
        <v>4814.8999999999996</v>
      </c>
      <c r="E74" s="290">
        <v>12.6</v>
      </c>
      <c r="F74" s="290">
        <v>75.900000000000006</v>
      </c>
      <c r="G74" s="290">
        <v>2.4</v>
      </c>
      <c r="H74" s="290">
        <v>0</v>
      </c>
      <c r="I74" s="290">
        <v>0.6</v>
      </c>
      <c r="J74" s="290">
        <v>7</v>
      </c>
      <c r="K74" s="290">
        <v>14</v>
      </c>
      <c r="L74" s="290">
        <v>0.1</v>
      </c>
    </row>
    <row r="75" spans="2:12" ht="17.25" thickBot="1" x14ac:dyDescent="0.35">
      <c r="B75" s="293" t="s">
        <v>463</v>
      </c>
      <c r="C75" s="372">
        <v>1365.5</v>
      </c>
      <c r="D75" s="372">
        <v>2173.1</v>
      </c>
      <c r="E75" s="290">
        <v>8.6999999999999993</v>
      </c>
      <c r="F75" s="290">
        <v>59.8</v>
      </c>
      <c r="G75" s="290">
        <v>23.5</v>
      </c>
      <c r="H75" s="290">
        <v>0</v>
      </c>
      <c r="I75" s="290">
        <v>16.100000000000001</v>
      </c>
      <c r="J75" s="290" t="s">
        <v>244</v>
      </c>
      <c r="K75" s="290">
        <v>0.6</v>
      </c>
      <c r="L75" s="290" t="s">
        <v>244</v>
      </c>
    </row>
    <row r="76" spans="2:12" ht="17.25" thickBot="1" x14ac:dyDescent="0.35">
      <c r="B76" s="293" t="s">
        <v>464</v>
      </c>
      <c r="C76" s="372">
        <v>3333.3</v>
      </c>
      <c r="D76" s="372">
        <v>2638.8</v>
      </c>
      <c r="E76" s="290">
        <v>5</v>
      </c>
      <c r="F76" s="290">
        <v>79.7</v>
      </c>
      <c r="G76" s="290">
        <v>0</v>
      </c>
      <c r="H76" s="290">
        <v>0</v>
      </c>
      <c r="I76" s="290">
        <v>14.2</v>
      </c>
      <c r="J76" s="290" t="s">
        <v>244</v>
      </c>
      <c r="K76" s="290">
        <v>6.1</v>
      </c>
      <c r="L76" s="290">
        <v>0</v>
      </c>
    </row>
    <row r="77" spans="2:12" ht="17.25" thickBot="1" x14ac:dyDescent="0.35">
      <c r="B77" s="293" t="s">
        <v>465</v>
      </c>
      <c r="C77" s="372">
        <v>2872.1</v>
      </c>
      <c r="D77" s="372">
        <v>3242.9</v>
      </c>
      <c r="E77" s="290">
        <v>17.8</v>
      </c>
      <c r="F77" s="290">
        <v>81.2</v>
      </c>
      <c r="G77" s="290">
        <v>0</v>
      </c>
      <c r="H77" s="290">
        <v>0</v>
      </c>
      <c r="I77" s="290">
        <v>3.4</v>
      </c>
      <c r="J77" s="290" t="s">
        <v>244</v>
      </c>
      <c r="K77" s="290">
        <v>15.4</v>
      </c>
      <c r="L77" s="290">
        <v>0.1</v>
      </c>
    </row>
    <row r="78" spans="2:12" ht="17.25" thickBot="1" x14ac:dyDescent="0.35">
      <c r="B78" s="293" t="s">
        <v>466</v>
      </c>
      <c r="C78" s="372">
        <v>3117.4</v>
      </c>
      <c r="D78" s="372">
        <v>3498</v>
      </c>
      <c r="E78" s="290">
        <v>14.5</v>
      </c>
      <c r="F78" s="290">
        <v>66.599999999999994</v>
      </c>
      <c r="G78" s="290">
        <v>5.9</v>
      </c>
      <c r="H78" s="290">
        <v>0</v>
      </c>
      <c r="I78" s="290">
        <v>9.6999999999999993</v>
      </c>
      <c r="J78" s="290" t="s">
        <v>244</v>
      </c>
      <c r="K78" s="290">
        <v>17.899999999999999</v>
      </c>
      <c r="L78" s="290">
        <v>0</v>
      </c>
    </row>
    <row r="79" spans="2:12" ht="17.25" thickBot="1" x14ac:dyDescent="0.35">
      <c r="B79" s="293" t="s">
        <v>467</v>
      </c>
      <c r="C79" s="372">
        <v>4920.2</v>
      </c>
      <c r="D79" s="372">
        <v>4966.3</v>
      </c>
      <c r="E79" s="290">
        <v>15.9</v>
      </c>
      <c r="F79" s="290">
        <v>82.2</v>
      </c>
      <c r="G79" s="290">
        <v>0</v>
      </c>
      <c r="H79" s="290">
        <v>0</v>
      </c>
      <c r="I79" s="290">
        <v>7.4</v>
      </c>
      <c r="J79" s="290">
        <v>0.1</v>
      </c>
      <c r="K79" s="290">
        <v>10.199999999999999</v>
      </c>
      <c r="L79" s="290">
        <v>0.1</v>
      </c>
    </row>
    <row r="80" spans="2:12" ht="17.25" thickBot="1" x14ac:dyDescent="0.35">
      <c r="B80" s="293" t="s">
        <v>468</v>
      </c>
      <c r="C80" s="372">
        <v>1294.0999999999999</v>
      </c>
      <c r="D80" s="372">
        <v>2086.3000000000002</v>
      </c>
      <c r="E80" s="290">
        <v>11.1</v>
      </c>
      <c r="F80" s="290">
        <v>55.5</v>
      </c>
      <c r="G80" s="290">
        <v>15.5</v>
      </c>
      <c r="H80" s="290">
        <v>0</v>
      </c>
      <c r="I80" s="290">
        <v>12.7</v>
      </c>
      <c r="J80" s="290" t="s">
        <v>244</v>
      </c>
      <c r="K80" s="290">
        <v>16.2</v>
      </c>
      <c r="L80" s="290">
        <v>0</v>
      </c>
    </row>
    <row r="81" spans="2:12" ht="17.25" thickBot="1" x14ac:dyDescent="0.35">
      <c r="B81" s="293" t="s">
        <v>469</v>
      </c>
      <c r="C81" s="372">
        <v>4488.2</v>
      </c>
      <c r="D81" s="372">
        <v>4780.7</v>
      </c>
      <c r="E81" s="290">
        <v>17.600000000000001</v>
      </c>
      <c r="F81" s="290">
        <v>66.7</v>
      </c>
      <c r="G81" s="290">
        <v>13.1</v>
      </c>
      <c r="H81" s="290">
        <v>0</v>
      </c>
      <c r="I81" s="290">
        <v>3.8</v>
      </c>
      <c r="J81" s="290">
        <v>0.2</v>
      </c>
      <c r="K81" s="290">
        <v>15.5</v>
      </c>
      <c r="L81" s="290">
        <v>0.6</v>
      </c>
    </row>
    <row r="82" spans="2:12" ht="17.25" thickBot="1" x14ac:dyDescent="0.35">
      <c r="B82" s="293" t="s">
        <v>242</v>
      </c>
      <c r="C82" s="372">
        <v>2288.6999999999998</v>
      </c>
      <c r="D82" s="372">
        <v>2455.8000000000002</v>
      </c>
      <c r="E82" s="290">
        <v>9.5</v>
      </c>
      <c r="F82" s="290">
        <v>75.599999999999994</v>
      </c>
      <c r="G82" s="290">
        <v>6.3</v>
      </c>
      <c r="H82" s="290">
        <v>0</v>
      </c>
      <c r="I82" s="290">
        <v>1.6</v>
      </c>
      <c r="J82" s="290">
        <v>1.7</v>
      </c>
      <c r="K82" s="290">
        <v>14.8</v>
      </c>
      <c r="L82" s="290" t="s">
        <v>244</v>
      </c>
    </row>
    <row r="83" spans="2:12" ht="17.25" thickBot="1" x14ac:dyDescent="0.35">
      <c r="B83" s="293" t="s">
        <v>470</v>
      </c>
      <c r="C83" s="372">
        <v>1029.7</v>
      </c>
      <c r="D83" s="372">
        <v>1742.5</v>
      </c>
      <c r="E83" s="290">
        <v>8.1</v>
      </c>
      <c r="F83" s="290">
        <v>85.8</v>
      </c>
      <c r="G83" s="290">
        <v>3</v>
      </c>
      <c r="H83" s="290">
        <v>0</v>
      </c>
      <c r="I83" s="290">
        <v>9.6999999999999993</v>
      </c>
      <c r="J83" s="290" t="s">
        <v>244</v>
      </c>
      <c r="K83" s="290">
        <v>1.5</v>
      </c>
      <c r="L83" s="290" t="s">
        <v>244</v>
      </c>
    </row>
    <row r="84" spans="2:12" ht="17.25" thickBot="1" x14ac:dyDescent="0.35">
      <c r="B84" s="293" t="s">
        <v>471</v>
      </c>
      <c r="C84" s="372">
        <v>1052.4000000000001</v>
      </c>
      <c r="D84" s="372">
        <v>1995.4</v>
      </c>
      <c r="E84" s="290">
        <v>7.5</v>
      </c>
      <c r="F84" s="290">
        <v>80.8</v>
      </c>
      <c r="G84" s="290">
        <v>3.1</v>
      </c>
      <c r="H84" s="290">
        <v>0</v>
      </c>
      <c r="I84" s="290">
        <v>12.3</v>
      </c>
      <c r="J84" s="290" t="s">
        <v>244</v>
      </c>
      <c r="K84" s="290">
        <v>3.7</v>
      </c>
      <c r="L84" s="290">
        <v>0</v>
      </c>
    </row>
    <row r="85" spans="2:12" ht="17.25" thickBot="1" x14ac:dyDescent="0.35">
      <c r="B85" s="293" t="s">
        <v>472</v>
      </c>
      <c r="C85" s="372">
        <v>8579.7000000000007</v>
      </c>
      <c r="D85" s="372">
        <v>6858.3</v>
      </c>
      <c r="E85" s="290">
        <v>10</v>
      </c>
      <c r="F85" s="290">
        <v>55.5</v>
      </c>
      <c r="G85" s="290">
        <v>18.899999999999999</v>
      </c>
      <c r="H85" s="290">
        <v>0</v>
      </c>
      <c r="I85" s="290">
        <v>6.6</v>
      </c>
      <c r="J85" s="290">
        <v>2.4</v>
      </c>
      <c r="K85" s="290">
        <v>15.6</v>
      </c>
      <c r="L85" s="290">
        <v>1.1000000000000001</v>
      </c>
    </row>
    <row r="86" spans="2:12" ht="17.25" thickBot="1" x14ac:dyDescent="0.35">
      <c r="B86" s="293" t="s">
        <v>473</v>
      </c>
      <c r="C86" s="372">
        <v>993.8</v>
      </c>
      <c r="D86" s="372">
        <v>1740.9</v>
      </c>
      <c r="E86" s="290">
        <v>7.5</v>
      </c>
      <c r="F86" s="290">
        <v>81.400000000000006</v>
      </c>
      <c r="G86" s="290">
        <v>7.9</v>
      </c>
      <c r="H86" s="290">
        <v>0</v>
      </c>
      <c r="I86" s="290">
        <v>0</v>
      </c>
      <c r="J86" s="290" t="s">
        <v>244</v>
      </c>
      <c r="K86" s="290">
        <v>10.7</v>
      </c>
      <c r="L86" s="290" t="s">
        <v>244</v>
      </c>
    </row>
    <row r="87" spans="2:12" ht="17.25" thickBot="1" x14ac:dyDescent="0.35">
      <c r="B87" s="293" t="s">
        <v>243</v>
      </c>
      <c r="C87" s="372">
        <v>1534.2</v>
      </c>
      <c r="D87" s="372">
        <v>1995.6</v>
      </c>
      <c r="E87" s="290">
        <v>7</v>
      </c>
      <c r="F87" s="290">
        <v>78.8</v>
      </c>
      <c r="G87" s="290">
        <v>0</v>
      </c>
      <c r="H87" s="290">
        <v>0</v>
      </c>
      <c r="I87" s="290">
        <v>4.9000000000000004</v>
      </c>
      <c r="J87" s="290">
        <v>0</v>
      </c>
      <c r="K87" s="290">
        <v>16.100000000000001</v>
      </c>
      <c r="L87" s="290">
        <v>0.1</v>
      </c>
    </row>
    <row r="88" spans="2:12" ht="17.25" thickBot="1" x14ac:dyDescent="0.35">
      <c r="B88" s="293" t="s">
        <v>474</v>
      </c>
      <c r="C88" s="372">
        <v>5055.3</v>
      </c>
      <c r="D88" s="372">
        <v>4908.3999999999996</v>
      </c>
      <c r="E88" s="290">
        <v>12.8</v>
      </c>
      <c r="F88" s="290">
        <v>78.099999999999994</v>
      </c>
      <c r="G88" s="290">
        <v>0</v>
      </c>
      <c r="H88" s="290">
        <v>0</v>
      </c>
      <c r="I88" s="290">
        <v>14.3</v>
      </c>
      <c r="J88" s="290" t="s">
        <v>244</v>
      </c>
      <c r="K88" s="290">
        <v>7.6</v>
      </c>
      <c r="L88" s="290" t="s">
        <v>244</v>
      </c>
    </row>
    <row r="89" spans="2:12" ht="17.25" thickBot="1" x14ac:dyDescent="0.35">
      <c r="B89" s="293" t="s">
        <v>475</v>
      </c>
      <c r="C89" s="372">
        <v>5348</v>
      </c>
      <c r="D89" s="372">
        <v>5507.5</v>
      </c>
      <c r="E89" s="290">
        <v>15.4</v>
      </c>
      <c r="F89" s="290">
        <v>76.2</v>
      </c>
      <c r="G89" s="290">
        <v>6.5</v>
      </c>
      <c r="H89" s="290">
        <v>0</v>
      </c>
      <c r="I89" s="290">
        <v>6.2</v>
      </c>
      <c r="J89" s="290" t="s">
        <v>244</v>
      </c>
      <c r="K89" s="290">
        <v>11</v>
      </c>
      <c r="L89" s="290">
        <v>0</v>
      </c>
    </row>
    <row r="90" spans="2:12" ht="17.25" thickBot="1" x14ac:dyDescent="0.35">
      <c r="B90" s="293" t="s">
        <v>476</v>
      </c>
      <c r="C90" s="372">
        <v>1494.8</v>
      </c>
      <c r="D90" s="372">
        <v>2791.6</v>
      </c>
      <c r="E90" s="290">
        <v>11.4</v>
      </c>
      <c r="F90" s="290">
        <v>75.7</v>
      </c>
      <c r="G90" s="290">
        <v>4.7</v>
      </c>
      <c r="H90" s="290">
        <v>0</v>
      </c>
      <c r="I90" s="290">
        <v>6.1</v>
      </c>
      <c r="J90" s="290" t="s">
        <v>244</v>
      </c>
      <c r="K90" s="290">
        <v>13.1</v>
      </c>
      <c r="L90" s="290">
        <v>0.4</v>
      </c>
    </row>
    <row r="91" spans="2:12" ht="17.25" thickBot="1" x14ac:dyDescent="0.35">
      <c r="B91" s="293" t="s">
        <v>486</v>
      </c>
      <c r="C91" s="372">
        <v>2630.7</v>
      </c>
      <c r="D91" s="372">
        <v>3316.7</v>
      </c>
      <c r="E91" s="290">
        <v>15</v>
      </c>
      <c r="F91" s="290">
        <v>75.099999999999994</v>
      </c>
      <c r="G91" s="290">
        <v>2.7</v>
      </c>
      <c r="H91" s="290">
        <v>0</v>
      </c>
      <c r="I91" s="290">
        <v>9.5</v>
      </c>
      <c r="J91" s="290" t="s">
        <v>244</v>
      </c>
      <c r="K91" s="290">
        <v>12.6</v>
      </c>
      <c r="L91" s="290">
        <v>0.1</v>
      </c>
    </row>
    <row r="92" spans="2:12" ht="17.25" thickBot="1" x14ac:dyDescent="0.35">
      <c r="B92" s="293" t="s">
        <v>478</v>
      </c>
      <c r="C92" s="372">
        <v>858.8</v>
      </c>
      <c r="D92" s="372">
        <v>2047</v>
      </c>
      <c r="E92" s="290">
        <v>8.9</v>
      </c>
      <c r="F92" s="290">
        <v>87.3</v>
      </c>
      <c r="G92" s="290">
        <v>0.4</v>
      </c>
      <c r="H92" s="290">
        <v>1.7</v>
      </c>
      <c r="I92" s="290">
        <v>2.4</v>
      </c>
      <c r="J92" s="290">
        <v>2.1</v>
      </c>
      <c r="K92" s="290">
        <v>6.2</v>
      </c>
      <c r="L92" s="290" t="s">
        <v>244</v>
      </c>
    </row>
    <row r="93" spans="2:12" ht="17.25" thickBot="1" x14ac:dyDescent="0.35">
      <c r="B93" s="293" t="s">
        <v>479</v>
      </c>
      <c r="C93" s="372">
        <v>2141.3000000000002</v>
      </c>
      <c r="D93" s="372">
        <v>2706.1</v>
      </c>
      <c r="E93" s="290">
        <v>10.6</v>
      </c>
      <c r="F93" s="290">
        <v>78.5</v>
      </c>
      <c r="G93" s="290">
        <v>7.4</v>
      </c>
      <c r="H93" s="290">
        <v>1.4</v>
      </c>
      <c r="I93" s="290">
        <v>2.1</v>
      </c>
      <c r="J93" s="290">
        <v>0.3</v>
      </c>
      <c r="K93" s="290">
        <v>10.3</v>
      </c>
      <c r="L93" s="290" t="s">
        <v>244</v>
      </c>
    </row>
    <row r="94" spans="2:12" ht="17.25" thickBot="1" x14ac:dyDescent="0.35">
      <c r="B94" s="317" t="s">
        <v>496</v>
      </c>
      <c r="C94" s="759">
        <v>1274.0999999999999</v>
      </c>
      <c r="D94" s="759">
        <v>1830</v>
      </c>
      <c r="E94" s="757">
        <v>8.8000000000000007</v>
      </c>
      <c r="F94" s="757">
        <v>76.099999999999994</v>
      </c>
      <c r="G94" s="757">
        <v>2.4</v>
      </c>
      <c r="H94" s="757">
        <v>0</v>
      </c>
      <c r="I94" s="757">
        <v>10.9</v>
      </c>
      <c r="J94" s="757" t="s">
        <v>244</v>
      </c>
      <c r="K94" s="757">
        <v>9.5</v>
      </c>
      <c r="L94" s="757">
        <v>1.1000000000000001</v>
      </c>
    </row>
    <row r="95" spans="2:12" ht="17.25" thickBot="1" x14ac:dyDescent="0.35">
      <c r="B95" s="293" t="s">
        <v>480</v>
      </c>
      <c r="C95" s="372">
        <v>5101.1000000000004</v>
      </c>
      <c r="D95" s="372">
        <v>4620.7</v>
      </c>
      <c r="E95" s="290">
        <v>13.9</v>
      </c>
      <c r="F95" s="290">
        <v>81.400000000000006</v>
      </c>
      <c r="G95" s="290">
        <v>3.5</v>
      </c>
      <c r="H95" s="290">
        <v>0.8</v>
      </c>
      <c r="I95" s="290">
        <v>8.8000000000000007</v>
      </c>
      <c r="J95" s="290">
        <v>0</v>
      </c>
      <c r="K95" s="290">
        <v>5.5</v>
      </c>
      <c r="L95" s="290">
        <v>0</v>
      </c>
    </row>
    <row r="96" spans="2:12" ht="17.25" thickBot="1" x14ac:dyDescent="0.35">
      <c r="B96" s="293" t="s">
        <v>481</v>
      </c>
      <c r="C96" s="372">
        <v>4737</v>
      </c>
      <c r="D96" s="372">
        <v>3939.5</v>
      </c>
      <c r="E96" s="290">
        <v>11.2</v>
      </c>
      <c r="F96" s="290">
        <v>85.6</v>
      </c>
      <c r="G96" s="290">
        <v>5.5</v>
      </c>
      <c r="H96" s="290">
        <v>0</v>
      </c>
      <c r="I96" s="290">
        <v>6.7</v>
      </c>
      <c r="J96" s="290" t="s">
        <v>244</v>
      </c>
      <c r="K96" s="290">
        <v>2.1</v>
      </c>
      <c r="L96" s="290" t="s">
        <v>244</v>
      </c>
    </row>
    <row r="97" spans="2:12" x14ac:dyDescent="0.3">
      <c r="B97" s="5" t="s">
        <v>2251</v>
      </c>
      <c r="D97"/>
      <c r="E97"/>
      <c r="F97"/>
      <c r="G97"/>
      <c r="H97"/>
      <c r="I97"/>
      <c r="J97"/>
      <c r="K97"/>
      <c r="L97"/>
    </row>
    <row r="98" spans="2:12" x14ac:dyDescent="0.3">
      <c r="D98"/>
      <c r="E98"/>
      <c r="F98"/>
      <c r="G98"/>
      <c r="H98"/>
      <c r="I98"/>
      <c r="J98"/>
      <c r="K98"/>
      <c r="L98"/>
    </row>
    <row r="99" spans="2:12" x14ac:dyDescent="0.3">
      <c r="B99"/>
      <c r="C99"/>
      <c r="D99"/>
      <c r="E99"/>
      <c r="F99"/>
      <c r="G99"/>
      <c r="H99"/>
      <c r="I99"/>
      <c r="J99"/>
      <c r="K99"/>
      <c r="L99"/>
    </row>
    <row r="100" spans="2:12" ht="17.25" thickBot="1" x14ac:dyDescent="0.35">
      <c r="B100" s="6" t="s">
        <v>2254</v>
      </c>
      <c r="C100"/>
      <c r="D100"/>
      <c r="E100"/>
      <c r="F100"/>
      <c r="G100"/>
      <c r="H100"/>
      <c r="I100"/>
      <c r="J100"/>
      <c r="K100"/>
      <c r="L100"/>
    </row>
    <row r="101" spans="2:12" ht="33.75" customHeight="1" thickBot="1" x14ac:dyDescent="0.35">
      <c r="B101" s="955" t="s">
        <v>451</v>
      </c>
      <c r="C101" s="845" t="s">
        <v>497</v>
      </c>
      <c r="D101" s="846"/>
      <c r="E101" s="847"/>
      <c r="F101" s="957" t="s">
        <v>1607</v>
      </c>
      <c r="G101" s="957" t="s">
        <v>2255</v>
      </c>
      <c r="H101" s="802" t="s">
        <v>498</v>
      </c>
      <c r="I101"/>
      <c r="J101"/>
      <c r="K101"/>
      <c r="L101"/>
    </row>
    <row r="102" spans="2:12" ht="17.25" thickBot="1" x14ac:dyDescent="0.35">
      <c r="B102" s="956"/>
      <c r="C102" s="204" t="s">
        <v>499</v>
      </c>
      <c r="D102" s="48" t="s">
        <v>500</v>
      </c>
      <c r="E102" s="48" t="s">
        <v>1246</v>
      </c>
      <c r="F102" s="958"/>
      <c r="G102" s="958"/>
      <c r="H102" s="803"/>
      <c r="I102"/>
      <c r="J102"/>
      <c r="K102"/>
      <c r="L102"/>
    </row>
    <row r="103" spans="2:12" ht="17.25" thickBot="1" x14ac:dyDescent="0.35">
      <c r="B103" s="314" t="s">
        <v>458</v>
      </c>
      <c r="C103" s="311">
        <v>3098925</v>
      </c>
      <c r="D103" s="290">
        <v>48.5</v>
      </c>
      <c r="E103" s="290">
        <v>51.5</v>
      </c>
      <c r="F103" s="290">
        <v>101.4</v>
      </c>
      <c r="G103" s="290">
        <v>132.5</v>
      </c>
      <c r="H103" s="290">
        <v>26.9</v>
      </c>
      <c r="I103"/>
      <c r="J103"/>
      <c r="K103"/>
      <c r="L103"/>
    </row>
    <row r="104" spans="2:12" ht="17.25" thickBot="1" x14ac:dyDescent="0.35">
      <c r="B104" s="314" t="s">
        <v>459</v>
      </c>
      <c r="C104" s="311">
        <v>2114915</v>
      </c>
      <c r="D104" s="290">
        <v>41.2</v>
      </c>
      <c r="E104" s="290">
        <v>58.8</v>
      </c>
      <c r="F104" s="290">
        <v>98.9</v>
      </c>
      <c r="G104" s="290">
        <v>93.5</v>
      </c>
      <c r="H104" s="290">
        <v>30.4</v>
      </c>
      <c r="I104"/>
      <c r="J104"/>
      <c r="K104"/>
      <c r="L104"/>
    </row>
    <row r="105" spans="2:12" ht="17.25" thickBot="1" x14ac:dyDescent="0.35">
      <c r="B105" s="314" t="s">
        <v>460</v>
      </c>
      <c r="C105" s="311">
        <v>2979561</v>
      </c>
      <c r="D105" s="290">
        <v>42.8</v>
      </c>
      <c r="E105" s="290">
        <v>57.2</v>
      </c>
      <c r="F105" s="290">
        <v>99.5</v>
      </c>
      <c r="G105" s="290">
        <v>107.4</v>
      </c>
      <c r="H105" s="290">
        <v>27.9</v>
      </c>
      <c r="I105"/>
      <c r="J105"/>
      <c r="K105"/>
      <c r="L105"/>
    </row>
    <row r="106" spans="2:12" ht="17.25" thickBot="1" x14ac:dyDescent="0.35">
      <c r="B106" s="314" t="s">
        <v>461</v>
      </c>
      <c r="C106" s="311">
        <v>1529971</v>
      </c>
      <c r="D106" s="290">
        <v>45.2</v>
      </c>
      <c r="E106" s="290">
        <v>54.8</v>
      </c>
      <c r="F106" s="290">
        <v>100.3</v>
      </c>
      <c r="G106" s="290">
        <v>111</v>
      </c>
      <c r="H106" s="290">
        <v>26.3</v>
      </c>
      <c r="I106"/>
      <c r="J106"/>
      <c r="K106"/>
      <c r="L106"/>
    </row>
    <row r="107" spans="2:12" ht="17.25" thickBot="1" x14ac:dyDescent="0.35">
      <c r="B107" s="314" t="s">
        <v>462</v>
      </c>
      <c r="C107" s="311">
        <v>23616414</v>
      </c>
      <c r="D107" s="290">
        <v>43.8</v>
      </c>
      <c r="E107" s="290">
        <v>56.2</v>
      </c>
      <c r="F107" s="290">
        <v>100.3</v>
      </c>
      <c r="G107" s="290">
        <v>103.5</v>
      </c>
      <c r="H107" s="290">
        <v>28.4</v>
      </c>
      <c r="I107"/>
      <c r="J107"/>
      <c r="K107"/>
      <c r="L107"/>
    </row>
    <row r="108" spans="2:12" ht="17.25" thickBot="1" x14ac:dyDescent="0.35">
      <c r="B108" s="314" t="s">
        <v>463</v>
      </c>
      <c r="C108" s="311">
        <v>426840</v>
      </c>
      <c r="D108" s="290">
        <v>39.700000000000003</v>
      </c>
      <c r="E108" s="290">
        <v>60.3</v>
      </c>
      <c r="F108" s="290">
        <v>100.4</v>
      </c>
      <c r="G108" s="290">
        <v>112</v>
      </c>
      <c r="H108" s="290">
        <v>32.1</v>
      </c>
      <c r="I108"/>
      <c r="J108"/>
      <c r="K108"/>
      <c r="L108"/>
    </row>
    <row r="109" spans="2:12" ht="17.25" thickBot="1" x14ac:dyDescent="0.35">
      <c r="B109" s="314" t="s">
        <v>464</v>
      </c>
      <c r="C109" s="311">
        <v>1069430</v>
      </c>
      <c r="D109" s="290">
        <v>49.3</v>
      </c>
      <c r="E109" s="290">
        <v>50.7</v>
      </c>
      <c r="F109" s="290">
        <v>103.3</v>
      </c>
      <c r="G109" s="290">
        <v>149.6</v>
      </c>
      <c r="H109" s="290">
        <v>21.5</v>
      </c>
      <c r="I109"/>
      <c r="J109"/>
      <c r="K109"/>
      <c r="L109"/>
    </row>
    <row r="110" spans="2:12" ht="17.25" thickBot="1" x14ac:dyDescent="0.35">
      <c r="B110" s="314" t="s">
        <v>465</v>
      </c>
      <c r="C110" s="311">
        <v>2472758</v>
      </c>
      <c r="D110" s="290">
        <v>46.9</v>
      </c>
      <c r="E110" s="290">
        <v>53.1</v>
      </c>
      <c r="F110" s="290">
        <v>98.6</v>
      </c>
      <c r="G110" s="290">
        <v>96.3</v>
      </c>
      <c r="H110" s="290">
        <v>23.1</v>
      </c>
      <c r="I110"/>
      <c r="J110"/>
      <c r="K110"/>
      <c r="L110"/>
    </row>
    <row r="111" spans="2:12" ht="17.25" thickBot="1" x14ac:dyDescent="0.35">
      <c r="B111" s="314" t="s">
        <v>466</v>
      </c>
      <c r="C111" s="311">
        <v>9898563</v>
      </c>
      <c r="D111" s="290">
        <v>50.5</v>
      </c>
      <c r="E111" s="290">
        <v>49.5</v>
      </c>
      <c r="F111" s="290">
        <v>100.1</v>
      </c>
      <c r="G111" s="290">
        <v>116.7</v>
      </c>
      <c r="H111" s="290">
        <v>20.9</v>
      </c>
      <c r="I111"/>
      <c r="J111"/>
      <c r="K111"/>
      <c r="L111"/>
    </row>
    <row r="112" spans="2:12" ht="17.25" thickBot="1" x14ac:dyDescent="0.35">
      <c r="B112" s="314" t="s">
        <v>467</v>
      </c>
      <c r="C112" s="311">
        <v>20839519</v>
      </c>
      <c r="D112" s="290">
        <v>46.5</v>
      </c>
      <c r="E112" s="290">
        <v>53.5</v>
      </c>
      <c r="F112" s="290">
        <v>102</v>
      </c>
      <c r="G112" s="290">
        <v>121.7</v>
      </c>
      <c r="H112" s="290">
        <v>31</v>
      </c>
      <c r="I112"/>
      <c r="J112"/>
      <c r="K112"/>
      <c r="L112"/>
    </row>
    <row r="113" spans="2:12" ht="17.25" thickBot="1" x14ac:dyDescent="0.35">
      <c r="B113" s="314" t="s">
        <v>468</v>
      </c>
      <c r="C113" s="311">
        <v>1241085</v>
      </c>
      <c r="D113" s="290">
        <v>46.1</v>
      </c>
      <c r="E113" s="290">
        <v>53.9</v>
      </c>
      <c r="F113" s="290">
        <v>100</v>
      </c>
      <c r="G113" s="290" t="s">
        <v>244</v>
      </c>
      <c r="H113" s="290">
        <v>30.6</v>
      </c>
      <c r="I113"/>
      <c r="J113"/>
      <c r="K113"/>
      <c r="L113"/>
    </row>
    <row r="114" spans="2:12" ht="17.25" thickBot="1" x14ac:dyDescent="0.35">
      <c r="B114" s="314" t="s">
        <v>469</v>
      </c>
      <c r="C114" s="311">
        <v>15645559</v>
      </c>
      <c r="D114" s="290">
        <v>48</v>
      </c>
      <c r="E114" s="290">
        <v>52</v>
      </c>
      <c r="F114" s="290">
        <v>100</v>
      </c>
      <c r="G114" s="290">
        <v>94</v>
      </c>
      <c r="H114" s="290">
        <v>26.2</v>
      </c>
      <c r="I114"/>
      <c r="J114"/>
      <c r="K114"/>
      <c r="L114"/>
    </row>
    <row r="115" spans="2:12" ht="17.25" thickBot="1" x14ac:dyDescent="0.35">
      <c r="B115" s="314" t="s">
        <v>242</v>
      </c>
      <c r="C115" s="311">
        <v>169917</v>
      </c>
      <c r="D115" s="290">
        <v>47.5</v>
      </c>
      <c r="E115" s="290">
        <v>52.5</v>
      </c>
      <c r="F115" s="290">
        <v>101.8</v>
      </c>
      <c r="G115" s="290">
        <v>157.6</v>
      </c>
      <c r="H115" s="290">
        <v>19.100000000000001</v>
      </c>
      <c r="I115"/>
      <c r="J115"/>
      <c r="K115"/>
      <c r="L115"/>
    </row>
    <row r="116" spans="2:12" ht="17.25" thickBot="1" x14ac:dyDescent="0.35">
      <c r="B116" s="314" t="s">
        <v>470</v>
      </c>
      <c r="C116" s="311">
        <v>579097</v>
      </c>
      <c r="D116" s="290">
        <v>38</v>
      </c>
      <c r="E116" s="290">
        <v>62</v>
      </c>
      <c r="F116" s="290">
        <v>99.6</v>
      </c>
      <c r="G116" s="290">
        <v>98</v>
      </c>
      <c r="H116" s="290">
        <v>30.4</v>
      </c>
      <c r="I116"/>
      <c r="J116"/>
      <c r="K116"/>
      <c r="L116"/>
    </row>
    <row r="117" spans="2:12" ht="17.25" thickBot="1" x14ac:dyDescent="0.35">
      <c r="B117" s="314" t="s">
        <v>471</v>
      </c>
      <c r="C117" s="311">
        <v>921068</v>
      </c>
      <c r="D117" s="290">
        <v>39.4</v>
      </c>
      <c r="E117" s="290">
        <v>60.6</v>
      </c>
      <c r="F117" s="290">
        <v>98.6</v>
      </c>
      <c r="G117" s="290">
        <v>100.4</v>
      </c>
      <c r="H117" s="290">
        <v>33</v>
      </c>
      <c r="I117"/>
      <c r="J117"/>
      <c r="K117"/>
      <c r="L117"/>
    </row>
    <row r="118" spans="2:12" ht="17.25" thickBot="1" x14ac:dyDescent="0.35">
      <c r="B118" s="314" t="s">
        <v>472</v>
      </c>
      <c r="C118" s="311">
        <v>205050</v>
      </c>
      <c r="D118" s="290">
        <v>54.6</v>
      </c>
      <c r="E118" s="290">
        <v>45.4</v>
      </c>
      <c r="F118" s="290">
        <v>103.5</v>
      </c>
      <c r="G118" s="290">
        <v>152.30000000000001</v>
      </c>
      <c r="H118" s="290">
        <v>32.700000000000003</v>
      </c>
      <c r="I118"/>
      <c r="J118"/>
      <c r="K118"/>
      <c r="L118"/>
    </row>
    <row r="119" spans="2:12" ht="17.25" thickBot="1" x14ac:dyDescent="0.35">
      <c r="B119" s="314" t="s">
        <v>473</v>
      </c>
      <c r="C119" s="311">
        <v>2137973</v>
      </c>
      <c r="D119" s="290">
        <v>36</v>
      </c>
      <c r="E119" s="290">
        <v>64</v>
      </c>
      <c r="F119" s="290">
        <v>98.5</v>
      </c>
      <c r="G119" s="290">
        <v>77</v>
      </c>
      <c r="H119" s="290">
        <v>21.9</v>
      </c>
      <c r="I119"/>
      <c r="J119"/>
      <c r="K119"/>
      <c r="L119"/>
    </row>
    <row r="120" spans="2:12" ht="17.25" thickBot="1" x14ac:dyDescent="0.35">
      <c r="B120" s="314" t="s">
        <v>243</v>
      </c>
      <c r="C120" s="311">
        <v>97070</v>
      </c>
      <c r="D120" s="290">
        <v>56.4</v>
      </c>
      <c r="E120" s="290">
        <v>43.6</v>
      </c>
      <c r="F120" s="290">
        <v>103.5</v>
      </c>
      <c r="G120" s="290">
        <v>132</v>
      </c>
      <c r="H120" s="290">
        <v>18.899999999999999</v>
      </c>
      <c r="I120"/>
      <c r="J120"/>
      <c r="K120"/>
      <c r="L120"/>
    </row>
    <row r="121" spans="2:12" ht="17.25" thickBot="1" x14ac:dyDescent="0.35">
      <c r="B121" s="314" t="s">
        <v>474</v>
      </c>
      <c r="C121" s="311">
        <v>4327900</v>
      </c>
      <c r="D121" s="290">
        <v>46.5</v>
      </c>
      <c r="E121" s="290">
        <v>53.5</v>
      </c>
      <c r="F121" s="290">
        <v>101.7</v>
      </c>
      <c r="G121" s="290">
        <v>115.8</v>
      </c>
      <c r="H121" s="290">
        <v>24.9</v>
      </c>
      <c r="I121"/>
      <c r="J121"/>
      <c r="K121"/>
      <c r="L121"/>
    </row>
    <row r="122" spans="2:12" ht="17.25" thickBot="1" x14ac:dyDescent="0.35">
      <c r="B122" s="314" t="s">
        <v>475</v>
      </c>
      <c r="C122" s="311">
        <v>2521964</v>
      </c>
      <c r="D122" s="290">
        <v>44.8</v>
      </c>
      <c r="E122" s="290">
        <v>55.2</v>
      </c>
      <c r="F122" s="290">
        <v>101.4</v>
      </c>
      <c r="G122" s="290">
        <v>110.5</v>
      </c>
      <c r="H122" s="290">
        <v>28.3</v>
      </c>
      <c r="I122"/>
      <c r="J122"/>
      <c r="K122"/>
      <c r="L122"/>
    </row>
    <row r="123" spans="2:12" ht="17.25" thickBot="1" x14ac:dyDescent="0.35">
      <c r="B123" s="314" t="s">
        <v>476</v>
      </c>
      <c r="C123" s="311">
        <v>10479691</v>
      </c>
      <c r="D123" s="290">
        <v>37.5</v>
      </c>
      <c r="E123" s="290">
        <v>62.5</v>
      </c>
      <c r="F123" s="290">
        <v>102.4</v>
      </c>
      <c r="G123" s="290">
        <v>104.4</v>
      </c>
      <c r="H123" s="290">
        <v>27.6</v>
      </c>
      <c r="I123"/>
      <c r="J123"/>
      <c r="K123"/>
      <c r="L123"/>
    </row>
    <row r="124" spans="2:12" ht="17.25" thickBot="1" x14ac:dyDescent="0.35">
      <c r="B124" s="314" t="s">
        <v>486</v>
      </c>
      <c r="C124" s="311">
        <v>2920676</v>
      </c>
      <c r="D124" s="290">
        <v>44.6</v>
      </c>
      <c r="E124" s="290">
        <v>55.4</v>
      </c>
      <c r="F124" s="290">
        <v>100.2</v>
      </c>
      <c r="G124" s="290">
        <v>100.7</v>
      </c>
      <c r="H124" s="290">
        <v>28.4</v>
      </c>
      <c r="I124"/>
      <c r="J124"/>
      <c r="K124"/>
      <c r="L124"/>
    </row>
    <row r="125" spans="2:12" ht="17.25" thickBot="1" x14ac:dyDescent="0.35">
      <c r="B125" s="314" t="s">
        <v>478</v>
      </c>
      <c r="C125" s="311">
        <v>5122122</v>
      </c>
      <c r="D125" s="290">
        <v>42.4</v>
      </c>
      <c r="E125" s="290">
        <v>57.6</v>
      </c>
      <c r="F125" s="290">
        <v>99.6</v>
      </c>
      <c r="G125" s="290">
        <v>89.6</v>
      </c>
      <c r="H125" s="290">
        <v>26.5</v>
      </c>
      <c r="I125"/>
      <c r="J125"/>
      <c r="K125"/>
      <c r="L125"/>
    </row>
    <row r="126" spans="2:12" ht="17.25" thickBot="1" x14ac:dyDescent="0.35">
      <c r="B126" s="314" t="s">
        <v>479</v>
      </c>
      <c r="C126" s="311">
        <v>664409</v>
      </c>
      <c r="D126" s="290">
        <v>45.6</v>
      </c>
      <c r="E126" s="290">
        <v>54.4</v>
      </c>
      <c r="F126" s="290">
        <v>102.4</v>
      </c>
      <c r="G126" s="290">
        <v>115.7</v>
      </c>
      <c r="H126" s="290">
        <v>31.7</v>
      </c>
      <c r="I126"/>
      <c r="J126"/>
      <c r="K126"/>
      <c r="L126"/>
    </row>
    <row r="127" spans="2:12" ht="17.25" thickBot="1" x14ac:dyDescent="0.35">
      <c r="B127" s="754" t="s">
        <v>496</v>
      </c>
      <c r="C127" s="318">
        <v>1905141</v>
      </c>
      <c r="D127" s="313">
        <v>40.9</v>
      </c>
      <c r="E127" s="313">
        <v>59.1</v>
      </c>
      <c r="F127" s="313">
        <v>131.4</v>
      </c>
      <c r="G127" s="313">
        <v>148.6</v>
      </c>
      <c r="H127" s="313">
        <v>34.9</v>
      </c>
      <c r="I127"/>
      <c r="J127"/>
      <c r="K127"/>
      <c r="L127"/>
    </row>
    <row r="128" spans="2:12" ht="17.25" thickBot="1" x14ac:dyDescent="0.35">
      <c r="B128" s="314" t="s">
        <v>480</v>
      </c>
      <c r="C128" s="311">
        <v>1617561</v>
      </c>
      <c r="D128" s="290">
        <v>45.1</v>
      </c>
      <c r="E128" s="290">
        <v>54.9</v>
      </c>
      <c r="F128" s="290">
        <v>100.3</v>
      </c>
      <c r="G128" s="290">
        <v>116.4</v>
      </c>
      <c r="H128" s="290">
        <v>29.3</v>
      </c>
      <c r="I128"/>
      <c r="J128"/>
      <c r="K128"/>
      <c r="L128"/>
    </row>
    <row r="129" spans="2:12" ht="17.25" thickBot="1" x14ac:dyDescent="0.35">
      <c r="B129" s="314" t="s">
        <v>481</v>
      </c>
      <c r="C129" s="311">
        <v>2754870</v>
      </c>
      <c r="D129" s="290">
        <v>46.9</v>
      </c>
      <c r="E129" s="290">
        <v>53.1</v>
      </c>
      <c r="F129" s="290">
        <v>100.4</v>
      </c>
      <c r="G129" s="290">
        <v>110.4</v>
      </c>
      <c r="H129" s="290">
        <v>26.7</v>
      </c>
      <c r="I129"/>
      <c r="J129"/>
      <c r="K129"/>
      <c r="L129"/>
    </row>
    <row r="130" spans="2:12" x14ac:dyDescent="0.3">
      <c r="B130" s="5" t="s">
        <v>2256</v>
      </c>
      <c r="D130"/>
      <c r="E130"/>
      <c r="F130"/>
      <c r="G130"/>
      <c r="H130"/>
      <c r="I130"/>
      <c r="J130"/>
      <c r="K130"/>
      <c r="L130"/>
    </row>
    <row r="131" spans="2:12" x14ac:dyDescent="0.3">
      <c r="B131" s="5" t="s">
        <v>501</v>
      </c>
      <c r="D131"/>
      <c r="E131"/>
      <c r="F131"/>
      <c r="G131"/>
      <c r="H131"/>
      <c r="I131"/>
      <c r="J131"/>
      <c r="K131"/>
      <c r="L131"/>
    </row>
    <row r="132" spans="2:12" x14ac:dyDescent="0.3">
      <c r="B132" s="5" t="s">
        <v>502</v>
      </c>
      <c r="D132"/>
      <c r="E132"/>
      <c r="F132"/>
      <c r="G132"/>
      <c r="H132"/>
      <c r="I132"/>
      <c r="J132"/>
      <c r="K132"/>
      <c r="L132"/>
    </row>
    <row r="133" spans="2:12" x14ac:dyDescent="0.3">
      <c r="D133"/>
      <c r="E133"/>
      <c r="F133"/>
      <c r="G133"/>
      <c r="H133"/>
      <c r="I133"/>
      <c r="J133"/>
      <c r="K133"/>
      <c r="L133"/>
    </row>
    <row r="134" spans="2:12" x14ac:dyDescent="0.3">
      <c r="B134"/>
      <c r="C134"/>
      <c r="D134"/>
      <c r="E134"/>
      <c r="F134"/>
      <c r="G134"/>
      <c r="H134"/>
      <c r="I134"/>
      <c r="J134"/>
      <c r="K134"/>
      <c r="L134"/>
    </row>
    <row r="135" spans="2:12" ht="17.25" thickBot="1" x14ac:dyDescent="0.35">
      <c r="B135" s="6" t="s">
        <v>2257</v>
      </c>
      <c r="C135"/>
      <c r="D135"/>
      <c r="E135"/>
      <c r="F135"/>
      <c r="G135"/>
      <c r="H135"/>
      <c r="I135"/>
      <c r="J135"/>
      <c r="K135"/>
      <c r="L135"/>
    </row>
    <row r="136" spans="2:12" ht="17.25" thickBot="1" x14ac:dyDescent="0.35">
      <c r="B136" s="812" t="s">
        <v>451</v>
      </c>
      <c r="C136" s="953" t="s">
        <v>503</v>
      </c>
      <c r="D136" s="954"/>
      <c r="E136" s="814" t="s">
        <v>504</v>
      </c>
      <c r="F136" s="815"/>
      <c r="G136" s="816"/>
      <c r="H136"/>
      <c r="I136"/>
      <c r="J136"/>
      <c r="K136"/>
      <c r="L136"/>
    </row>
    <row r="137" spans="2:12" ht="66.75" thickBot="1" x14ac:dyDescent="0.35">
      <c r="B137" s="813"/>
      <c r="C137" s="48" t="s">
        <v>505</v>
      </c>
      <c r="D137" s="48" t="s">
        <v>283</v>
      </c>
      <c r="E137" s="48" t="s">
        <v>506</v>
      </c>
      <c r="F137" s="48" t="s">
        <v>507</v>
      </c>
      <c r="G137" s="48" t="s">
        <v>508</v>
      </c>
      <c r="H137"/>
      <c r="I137"/>
      <c r="J137"/>
      <c r="K137"/>
      <c r="L137"/>
    </row>
    <row r="138" spans="2:12" ht="17.25" thickBot="1" x14ac:dyDescent="0.35">
      <c r="B138" s="320" t="s">
        <v>458</v>
      </c>
      <c r="C138" s="321">
        <v>31.2</v>
      </c>
      <c r="D138" s="321">
        <v>29</v>
      </c>
      <c r="E138" s="321">
        <v>57.8</v>
      </c>
      <c r="F138" s="321">
        <v>45.2</v>
      </c>
      <c r="G138" s="322">
        <v>12.5</v>
      </c>
      <c r="H138"/>
      <c r="I138"/>
      <c r="J138"/>
      <c r="K138"/>
      <c r="L138"/>
    </row>
    <row r="139" spans="2:12" ht="17.25" thickBot="1" x14ac:dyDescent="0.35">
      <c r="B139" s="289" t="s">
        <v>459</v>
      </c>
      <c r="C139" s="54">
        <v>18.2</v>
      </c>
      <c r="D139" s="54">
        <v>18.2</v>
      </c>
      <c r="E139" s="54" t="s">
        <v>244</v>
      </c>
      <c r="F139" s="54">
        <v>0.6</v>
      </c>
      <c r="G139" s="290">
        <v>7.9</v>
      </c>
      <c r="H139"/>
      <c r="I139"/>
      <c r="J139"/>
      <c r="K139"/>
      <c r="L139"/>
    </row>
    <row r="140" spans="2:12" ht="17.25" thickBot="1" x14ac:dyDescent="0.35">
      <c r="B140" s="289" t="s">
        <v>460</v>
      </c>
      <c r="C140" s="54">
        <v>21.4</v>
      </c>
      <c r="D140" s="54">
        <v>21.3</v>
      </c>
      <c r="E140" s="54">
        <v>2.1</v>
      </c>
      <c r="F140" s="54">
        <v>1.3</v>
      </c>
      <c r="G140" s="290">
        <v>16.2</v>
      </c>
      <c r="H140"/>
      <c r="I140"/>
      <c r="J140"/>
      <c r="K140"/>
      <c r="L140"/>
    </row>
    <row r="141" spans="2:12" ht="17.25" thickBot="1" x14ac:dyDescent="0.35">
      <c r="B141" s="289" t="s">
        <v>461</v>
      </c>
      <c r="C141" s="54">
        <v>31.6</v>
      </c>
      <c r="D141" s="54">
        <v>26.8</v>
      </c>
      <c r="E141" s="54">
        <v>53.1</v>
      </c>
      <c r="F141" s="54" t="s">
        <v>244</v>
      </c>
      <c r="G141" s="290">
        <v>28.4</v>
      </c>
      <c r="H141"/>
      <c r="I141"/>
      <c r="J141"/>
      <c r="K141"/>
      <c r="L141"/>
    </row>
    <row r="142" spans="2:12" ht="17.25" thickBot="1" x14ac:dyDescent="0.35">
      <c r="B142" s="289" t="s">
        <v>462</v>
      </c>
      <c r="C142" s="54">
        <v>31.7</v>
      </c>
      <c r="D142" s="54">
        <v>28.7</v>
      </c>
      <c r="E142" s="54">
        <v>51.5</v>
      </c>
      <c r="F142" s="54">
        <v>46.7</v>
      </c>
      <c r="G142" s="290">
        <v>18</v>
      </c>
      <c r="H142"/>
      <c r="I142"/>
      <c r="J142"/>
      <c r="K142"/>
      <c r="L142"/>
    </row>
    <row r="143" spans="2:12" ht="17.25" thickBot="1" x14ac:dyDescent="0.35">
      <c r="B143" s="289" t="s">
        <v>463</v>
      </c>
      <c r="C143" s="54">
        <v>18.899999999999999</v>
      </c>
      <c r="D143" s="54">
        <v>18.3</v>
      </c>
      <c r="E143" s="54">
        <v>52.2</v>
      </c>
      <c r="F143" s="54">
        <v>0.7</v>
      </c>
      <c r="G143" s="290">
        <v>7.3</v>
      </c>
      <c r="H143"/>
      <c r="I143"/>
      <c r="J143"/>
      <c r="K143"/>
      <c r="L143"/>
    </row>
    <row r="144" spans="2:12" ht="17.25" thickBot="1" x14ac:dyDescent="0.35">
      <c r="B144" s="289" t="s">
        <v>464</v>
      </c>
      <c r="C144" s="54">
        <v>15</v>
      </c>
      <c r="D144" s="54">
        <v>14.2</v>
      </c>
      <c r="E144" s="54">
        <v>50.2</v>
      </c>
      <c r="F144" s="54">
        <v>14.9</v>
      </c>
      <c r="G144" s="290">
        <v>11.1</v>
      </c>
      <c r="H144"/>
      <c r="I144"/>
      <c r="J144"/>
      <c r="K144"/>
      <c r="L144"/>
    </row>
    <row r="145" spans="2:12" ht="17.25" thickBot="1" x14ac:dyDescent="0.35">
      <c r="B145" s="289" t="s">
        <v>465</v>
      </c>
      <c r="C145" s="54">
        <v>29.1</v>
      </c>
      <c r="D145" s="54">
        <v>26.5</v>
      </c>
      <c r="E145" s="54">
        <v>67.900000000000006</v>
      </c>
      <c r="F145" s="54">
        <v>66.599999999999994</v>
      </c>
      <c r="G145" s="290">
        <v>12.8</v>
      </c>
      <c r="H145"/>
      <c r="I145"/>
      <c r="J145"/>
      <c r="K145"/>
      <c r="L145"/>
    </row>
    <row r="146" spans="2:12" ht="17.25" thickBot="1" x14ac:dyDescent="0.35">
      <c r="B146" s="289" t="s">
        <v>466</v>
      </c>
      <c r="C146" s="54">
        <v>29.6</v>
      </c>
      <c r="D146" s="54">
        <v>27.6</v>
      </c>
      <c r="E146" s="54">
        <v>60.1</v>
      </c>
      <c r="F146" s="54">
        <v>13.1</v>
      </c>
      <c r="G146" s="290">
        <v>11.1</v>
      </c>
      <c r="H146"/>
      <c r="I146"/>
      <c r="J146"/>
      <c r="K146"/>
      <c r="L146"/>
    </row>
    <row r="147" spans="2:12" ht="17.25" thickBot="1" x14ac:dyDescent="0.35">
      <c r="B147" s="289" t="s">
        <v>467</v>
      </c>
      <c r="C147" s="54">
        <v>35.200000000000003</v>
      </c>
      <c r="D147" s="54">
        <v>33.1</v>
      </c>
      <c r="E147" s="54">
        <v>61.5</v>
      </c>
      <c r="F147" s="54">
        <v>35.299999999999997</v>
      </c>
      <c r="G147" s="290">
        <v>9.8000000000000007</v>
      </c>
      <c r="H147"/>
      <c r="I147"/>
      <c r="J147"/>
      <c r="K147"/>
      <c r="L147"/>
    </row>
    <row r="148" spans="2:12" ht="17.25" thickBot="1" x14ac:dyDescent="0.35">
      <c r="B148" s="289" t="s">
        <v>468</v>
      </c>
      <c r="C148" s="54">
        <v>23.7</v>
      </c>
      <c r="D148" s="54">
        <v>23.3</v>
      </c>
      <c r="E148" s="54">
        <v>51.7</v>
      </c>
      <c r="F148" s="54">
        <v>51.5</v>
      </c>
      <c r="G148" s="290">
        <v>3.2</v>
      </c>
      <c r="H148"/>
      <c r="I148"/>
      <c r="J148"/>
      <c r="K148"/>
      <c r="L148"/>
    </row>
    <row r="149" spans="2:12" ht="17.25" thickBot="1" x14ac:dyDescent="0.35">
      <c r="B149" s="289" t="s">
        <v>469</v>
      </c>
      <c r="C149" s="54">
        <v>33.200000000000003</v>
      </c>
      <c r="D149" s="54">
        <v>28.8</v>
      </c>
      <c r="E149" s="54">
        <v>64.8</v>
      </c>
      <c r="F149" s="54">
        <v>0.7</v>
      </c>
      <c r="G149" s="290">
        <v>20.6</v>
      </c>
      <c r="H149"/>
      <c r="I149"/>
      <c r="J149"/>
      <c r="K149"/>
      <c r="L149"/>
    </row>
    <row r="150" spans="2:12" ht="17.25" thickBot="1" x14ac:dyDescent="0.35">
      <c r="B150" s="289" t="s">
        <v>242</v>
      </c>
      <c r="C150" s="54">
        <v>23.7</v>
      </c>
      <c r="D150" s="54">
        <v>22.5</v>
      </c>
      <c r="E150" s="54">
        <v>38.799999999999997</v>
      </c>
      <c r="F150" s="54" t="s">
        <v>244</v>
      </c>
      <c r="G150" s="290">
        <v>13</v>
      </c>
      <c r="H150"/>
      <c r="I150"/>
      <c r="J150"/>
      <c r="K150"/>
      <c r="L150"/>
    </row>
    <row r="151" spans="2:12" ht="17.25" thickBot="1" x14ac:dyDescent="0.35">
      <c r="B151" s="289" t="s">
        <v>470</v>
      </c>
      <c r="C151" s="54">
        <v>17.100000000000001</v>
      </c>
      <c r="D151" s="54">
        <v>16.5</v>
      </c>
      <c r="E151" s="54">
        <v>53.4</v>
      </c>
      <c r="F151" s="54">
        <v>2.5</v>
      </c>
      <c r="G151" s="290">
        <v>6.9</v>
      </c>
      <c r="H151"/>
      <c r="I151"/>
      <c r="J151"/>
      <c r="K151"/>
      <c r="L151"/>
    </row>
    <row r="152" spans="2:12" ht="17.25" thickBot="1" x14ac:dyDescent="0.35">
      <c r="B152" s="289" t="s">
        <v>471</v>
      </c>
      <c r="C152" s="54">
        <v>19.100000000000001</v>
      </c>
      <c r="D152" s="54">
        <v>18.600000000000001</v>
      </c>
      <c r="E152" s="54">
        <v>10.6</v>
      </c>
      <c r="F152" s="54">
        <v>10.6</v>
      </c>
      <c r="G152" s="290">
        <v>23.1</v>
      </c>
      <c r="H152"/>
      <c r="I152"/>
      <c r="J152"/>
      <c r="K152"/>
      <c r="L152"/>
    </row>
    <row r="153" spans="2:12" ht="17.25" thickBot="1" x14ac:dyDescent="0.35">
      <c r="B153" s="289" t="s">
        <v>472</v>
      </c>
      <c r="C153" s="54">
        <v>23.8</v>
      </c>
      <c r="D153" s="54">
        <v>21.5</v>
      </c>
      <c r="E153" s="54">
        <v>56.6</v>
      </c>
      <c r="F153" s="54">
        <v>56.6</v>
      </c>
      <c r="G153" s="290">
        <v>17</v>
      </c>
      <c r="H153"/>
      <c r="I153"/>
      <c r="J153"/>
      <c r="K153"/>
      <c r="L153"/>
    </row>
    <row r="154" spans="2:12" ht="17.25" thickBot="1" x14ac:dyDescent="0.35">
      <c r="B154" s="289" t="s">
        <v>473</v>
      </c>
      <c r="C154" s="54">
        <v>18</v>
      </c>
      <c r="D154" s="54">
        <v>17.7</v>
      </c>
      <c r="E154" s="54">
        <v>8.1</v>
      </c>
      <c r="F154" s="54">
        <v>9.9</v>
      </c>
      <c r="G154" s="290">
        <v>12.4</v>
      </c>
      <c r="H154"/>
      <c r="I154"/>
      <c r="J154"/>
      <c r="K154"/>
      <c r="L154"/>
    </row>
    <row r="155" spans="2:12" ht="17.25" thickBot="1" x14ac:dyDescent="0.35">
      <c r="B155" s="289" t="s">
        <v>243</v>
      </c>
      <c r="C155" s="54">
        <v>19.7</v>
      </c>
      <c r="D155" s="54">
        <v>19.3</v>
      </c>
      <c r="E155" s="54">
        <v>54.8</v>
      </c>
      <c r="F155" s="54">
        <v>15.6</v>
      </c>
      <c r="G155" s="290">
        <v>3.9</v>
      </c>
      <c r="H155"/>
      <c r="I155"/>
      <c r="J155"/>
      <c r="K155"/>
      <c r="L155"/>
    </row>
    <row r="156" spans="2:12" ht="17.25" thickBot="1" x14ac:dyDescent="0.35">
      <c r="B156" s="289" t="s">
        <v>474</v>
      </c>
      <c r="C156" s="54">
        <v>29.3</v>
      </c>
      <c r="D156" s="54">
        <v>23.9</v>
      </c>
      <c r="E156" s="54">
        <v>56.5</v>
      </c>
      <c r="F156" s="54">
        <v>56.5</v>
      </c>
      <c r="G156" s="290">
        <v>32.5</v>
      </c>
      <c r="H156"/>
      <c r="I156"/>
      <c r="J156"/>
      <c r="K156"/>
      <c r="L156"/>
    </row>
    <row r="157" spans="2:12" ht="17.25" thickBot="1" x14ac:dyDescent="0.35">
      <c r="B157" s="289" t="s">
        <v>475</v>
      </c>
      <c r="C157" s="54">
        <v>33.200000000000003</v>
      </c>
      <c r="D157" s="54">
        <v>30</v>
      </c>
      <c r="E157" s="54">
        <v>53.4</v>
      </c>
      <c r="F157" s="54">
        <v>53.3</v>
      </c>
      <c r="G157" s="290">
        <v>18.100000000000001</v>
      </c>
      <c r="H157"/>
      <c r="I157"/>
      <c r="J157"/>
      <c r="K157"/>
      <c r="L157"/>
    </row>
    <row r="158" spans="2:12" ht="17.25" thickBot="1" x14ac:dyDescent="0.35">
      <c r="B158" s="289" t="s">
        <v>476</v>
      </c>
      <c r="C158" s="54">
        <v>23.3</v>
      </c>
      <c r="D158" s="54">
        <v>21.2</v>
      </c>
      <c r="E158" s="54">
        <v>57.3</v>
      </c>
      <c r="F158" s="54">
        <v>49.7</v>
      </c>
      <c r="G158" s="290">
        <v>16.2</v>
      </c>
      <c r="H158"/>
      <c r="I158"/>
      <c r="J158"/>
      <c r="K158"/>
      <c r="L158"/>
    </row>
    <row r="159" spans="2:12" ht="17.25" thickBot="1" x14ac:dyDescent="0.35">
      <c r="B159" s="289" t="s">
        <v>486</v>
      </c>
      <c r="C159" s="54">
        <v>26.4</v>
      </c>
      <c r="D159" s="54">
        <v>24.6</v>
      </c>
      <c r="E159" s="54">
        <v>57.3</v>
      </c>
      <c r="F159" s="54">
        <v>0</v>
      </c>
      <c r="G159" s="290">
        <v>11.8</v>
      </c>
      <c r="H159"/>
      <c r="I159"/>
      <c r="J159"/>
      <c r="K159"/>
      <c r="L159"/>
    </row>
    <row r="160" spans="2:12" ht="17.25" thickBot="1" x14ac:dyDescent="0.35">
      <c r="B160" s="289" t="s">
        <v>478</v>
      </c>
      <c r="C160" s="54">
        <v>17</v>
      </c>
      <c r="D160" s="54">
        <v>16.8</v>
      </c>
      <c r="E160" s="54">
        <v>51</v>
      </c>
      <c r="F160" s="54" t="s">
        <v>244</v>
      </c>
      <c r="G160" s="290">
        <v>1.5</v>
      </c>
      <c r="H160"/>
      <c r="I160"/>
      <c r="J160"/>
      <c r="K160"/>
      <c r="L160"/>
    </row>
    <row r="161" spans="2:12" ht="17.25" thickBot="1" x14ac:dyDescent="0.35">
      <c r="B161" s="289" t="s">
        <v>479</v>
      </c>
      <c r="C161" s="54">
        <v>25.6</v>
      </c>
      <c r="D161" s="54">
        <v>25.1</v>
      </c>
      <c r="E161" s="54">
        <v>53.2</v>
      </c>
      <c r="F161" s="54" t="s">
        <v>244</v>
      </c>
      <c r="G161" s="290">
        <v>3.8</v>
      </c>
      <c r="H161"/>
      <c r="I161"/>
      <c r="J161"/>
      <c r="K161"/>
      <c r="L161"/>
    </row>
    <row r="162" spans="2:12" ht="17.25" thickBot="1" x14ac:dyDescent="0.35">
      <c r="B162" s="319" t="s">
        <v>496</v>
      </c>
      <c r="C162" s="312">
        <v>19.100000000000001</v>
      </c>
      <c r="D162" s="312">
        <v>19</v>
      </c>
      <c r="E162" s="312">
        <v>1.3</v>
      </c>
      <c r="F162" s="312">
        <v>1.1000000000000001</v>
      </c>
      <c r="G162" s="313">
        <v>24.3</v>
      </c>
      <c r="H162"/>
      <c r="I162"/>
      <c r="J162"/>
      <c r="K162"/>
      <c r="L162"/>
    </row>
    <row r="163" spans="2:12" ht="17.25" thickBot="1" x14ac:dyDescent="0.35">
      <c r="B163" s="289" t="s">
        <v>480</v>
      </c>
      <c r="C163" s="54">
        <v>31.4</v>
      </c>
      <c r="D163" s="54">
        <v>27.9</v>
      </c>
      <c r="E163" s="54">
        <v>56.6</v>
      </c>
      <c r="F163" s="54">
        <v>56.6</v>
      </c>
      <c r="G163" s="290">
        <v>19.7</v>
      </c>
      <c r="H163"/>
      <c r="I163"/>
      <c r="J163"/>
      <c r="K163"/>
      <c r="L163"/>
    </row>
    <row r="164" spans="2:12" ht="17.25" thickBot="1" x14ac:dyDescent="0.35">
      <c r="B164" s="289" t="s">
        <v>481</v>
      </c>
      <c r="C164" s="54">
        <v>28.8</v>
      </c>
      <c r="D164" s="54">
        <v>25.5</v>
      </c>
      <c r="E164" s="54">
        <v>50.6</v>
      </c>
      <c r="F164" s="54" t="s">
        <v>244</v>
      </c>
      <c r="G164" s="290">
        <v>22.6</v>
      </c>
      <c r="H164"/>
      <c r="I164"/>
      <c r="J164"/>
      <c r="K164"/>
      <c r="L164"/>
    </row>
    <row r="165" spans="2:12" x14ac:dyDescent="0.3">
      <c r="B165" s="5" t="s">
        <v>2256</v>
      </c>
      <c r="D165"/>
      <c r="E165"/>
      <c r="F165"/>
      <c r="G165"/>
      <c r="H165"/>
      <c r="I165"/>
      <c r="J165"/>
      <c r="K165"/>
      <c r="L165"/>
    </row>
    <row r="166" spans="2:12" x14ac:dyDescent="0.3">
      <c r="B166" s="5" t="s">
        <v>509</v>
      </c>
      <c r="D166"/>
      <c r="E166"/>
      <c r="F166"/>
      <c r="G166"/>
      <c r="H166"/>
      <c r="I166"/>
      <c r="J166"/>
      <c r="K166"/>
      <c r="L166"/>
    </row>
  </sheetData>
  <mergeCells count="19">
    <mergeCell ref="B3:B4"/>
    <mergeCell ref="C3:C4"/>
    <mergeCell ref="D3:D4"/>
    <mergeCell ref="E3:J3"/>
    <mergeCell ref="B35:B36"/>
    <mergeCell ref="C35:C36"/>
    <mergeCell ref="D35:D36"/>
    <mergeCell ref="E35:H35"/>
    <mergeCell ref="B136:B137"/>
    <mergeCell ref="C136:D136"/>
    <mergeCell ref="E136:G136"/>
    <mergeCell ref="B68:B69"/>
    <mergeCell ref="C68:E68"/>
    <mergeCell ref="F68:L68"/>
    <mergeCell ref="B101:B102"/>
    <mergeCell ref="C101:E101"/>
    <mergeCell ref="F101:F102"/>
    <mergeCell ref="G101:G102"/>
    <mergeCell ref="H101:H102"/>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ACBF"/>
  </sheetPr>
  <dimension ref="A1:L108"/>
  <sheetViews>
    <sheetView tabSelected="1" zoomScale="80" zoomScaleNormal="80" workbookViewId="0">
      <selection sqref="A1:A1048576"/>
    </sheetView>
  </sheetViews>
  <sheetFormatPr defaultRowHeight="12.75" x14ac:dyDescent="0.25"/>
  <cols>
    <col min="1" max="1" width="9.140625" style="800"/>
    <col min="2" max="2" width="16" style="248" customWidth="1"/>
    <col min="3" max="3" width="36.42578125" style="248" customWidth="1"/>
    <col min="4" max="4" width="21" style="248" customWidth="1"/>
    <col min="5" max="5" width="53" style="248" customWidth="1"/>
    <col min="6" max="6" width="15.42578125" style="248" customWidth="1"/>
    <col min="7" max="7" width="9.28515625" style="248" bestFit="1" customWidth="1"/>
    <col min="8" max="9" width="11.42578125" style="248" bestFit="1" customWidth="1"/>
    <col min="10" max="10" width="7.42578125" style="248" customWidth="1"/>
    <col min="11" max="11" width="12.85546875" style="248" customWidth="1"/>
    <col min="12" max="16384" width="9.140625" style="248"/>
  </cols>
  <sheetData>
    <row r="1" spans="1:12" ht="17.25" thickBot="1" x14ac:dyDescent="0.35">
      <c r="A1" s="795"/>
      <c r="B1" s="9" t="s">
        <v>2258</v>
      </c>
    </row>
    <row r="2" spans="1:12" ht="51.75" thickBot="1" x14ac:dyDescent="0.35">
      <c r="A2" s="773"/>
      <c r="B2" s="433" t="s">
        <v>1419</v>
      </c>
      <c r="C2" s="374" t="s">
        <v>1192</v>
      </c>
      <c r="D2" s="374" t="s">
        <v>1420</v>
      </c>
      <c r="E2" s="374" t="s">
        <v>510</v>
      </c>
      <c r="F2" s="374" t="s">
        <v>1421</v>
      </c>
      <c r="G2" s="374" t="s">
        <v>1422</v>
      </c>
      <c r="H2" s="374" t="s">
        <v>1423</v>
      </c>
      <c r="I2" s="374" t="s">
        <v>1424</v>
      </c>
      <c r="J2" s="374" t="s">
        <v>1126</v>
      </c>
      <c r="K2" s="374" t="s">
        <v>1615</v>
      </c>
      <c r="L2" s="374" t="s">
        <v>1211</v>
      </c>
    </row>
    <row r="3" spans="1:12" ht="13.5" thickBot="1" x14ac:dyDescent="0.3">
      <c r="B3" s="961" t="s">
        <v>1674</v>
      </c>
      <c r="C3" s="962"/>
      <c r="D3" s="962"/>
      <c r="E3" s="962"/>
      <c r="F3" s="962"/>
      <c r="G3" s="962"/>
      <c r="H3" s="962"/>
      <c r="I3" s="962"/>
      <c r="J3" s="962"/>
      <c r="K3" s="962"/>
      <c r="L3" s="963"/>
    </row>
    <row r="4" spans="1:12" ht="123.75" customHeight="1" thickBot="1" x14ac:dyDescent="0.3">
      <c r="B4" s="469" t="s">
        <v>1675</v>
      </c>
      <c r="C4" s="469" t="s">
        <v>1194</v>
      </c>
      <c r="D4" s="470" t="s">
        <v>1676</v>
      </c>
      <c r="E4" s="470" t="s">
        <v>1677</v>
      </c>
      <c r="F4" s="376">
        <v>44762</v>
      </c>
      <c r="G4" s="471">
        <v>44818</v>
      </c>
      <c r="H4" s="472">
        <v>4999667.3</v>
      </c>
      <c r="I4" s="472">
        <v>4523728.97</v>
      </c>
      <c r="J4" s="375" t="s">
        <v>1195</v>
      </c>
      <c r="K4" s="375" t="s">
        <v>1196</v>
      </c>
      <c r="L4" s="375" t="s">
        <v>1212</v>
      </c>
    </row>
    <row r="5" spans="1:12" ht="51.75" thickBot="1" x14ac:dyDescent="0.3">
      <c r="B5" s="433" t="s">
        <v>1419</v>
      </c>
      <c r="C5" s="374" t="s">
        <v>1192</v>
      </c>
      <c r="D5" s="374" t="s">
        <v>1420</v>
      </c>
      <c r="E5" s="374" t="s">
        <v>510</v>
      </c>
      <c r="F5" s="374" t="s">
        <v>1421</v>
      </c>
      <c r="G5" s="374" t="s">
        <v>1422</v>
      </c>
      <c r="H5" s="374" t="s">
        <v>1423</v>
      </c>
      <c r="I5" s="374" t="s">
        <v>1424</v>
      </c>
      <c r="J5" s="374" t="s">
        <v>1126</v>
      </c>
      <c r="K5" s="374" t="s">
        <v>1193</v>
      </c>
      <c r="L5" s="374" t="s">
        <v>1211</v>
      </c>
    </row>
    <row r="6" spans="1:12" ht="13.5" thickBot="1" x14ac:dyDescent="0.3">
      <c r="B6" s="961" t="s">
        <v>511</v>
      </c>
      <c r="C6" s="962"/>
      <c r="D6" s="962"/>
      <c r="E6" s="962"/>
      <c r="F6" s="962"/>
      <c r="G6" s="962"/>
      <c r="H6" s="962"/>
      <c r="I6" s="962"/>
      <c r="J6" s="962"/>
      <c r="K6" s="962"/>
      <c r="L6" s="963"/>
    </row>
    <row r="7" spans="1:12" ht="102.75" thickBot="1" x14ac:dyDescent="0.3">
      <c r="B7" s="767" t="s">
        <v>1678</v>
      </c>
      <c r="C7" s="768" t="s">
        <v>1194</v>
      </c>
      <c r="D7" s="769" t="s">
        <v>1679</v>
      </c>
      <c r="E7" s="769" t="s">
        <v>1680</v>
      </c>
      <c r="F7" s="770">
        <v>44762</v>
      </c>
      <c r="G7" s="770">
        <v>44818</v>
      </c>
      <c r="H7" s="771">
        <v>50000000</v>
      </c>
      <c r="I7" s="771">
        <v>42500000</v>
      </c>
      <c r="J7" s="768" t="s">
        <v>1195</v>
      </c>
      <c r="K7" s="768" t="s">
        <v>1196</v>
      </c>
      <c r="L7" s="768" t="s">
        <v>1212</v>
      </c>
    </row>
    <row r="8" spans="1:12" ht="51.75" thickBot="1" x14ac:dyDescent="0.3">
      <c r="B8" s="434" t="s">
        <v>1419</v>
      </c>
      <c r="C8" s="377" t="s">
        <v>1192</v>
      </c>
      <c r="D8" s="377" t="s">
        <v>1420</v>
      </c>
      <c r="E8" s="377" t="s">
        <v>510</v>
      </c>
      <c r="F8" s="377" t="s">
        <v>1421</v>
      </c>
      <c r="G8" s="377" t="s">
        <v>1422</v>
      </c>
      <c r="H8" s="377" t="s">
        <v>1423</v>
      </c>
      <c r="I8" s="377" t="s">
        <v>1424</v>
      </c>
      <c r="J8" s="377" t="s">
        <v>1126</v>
      </c>
      <c r="K8" s="377" t="s">
        <v>1193</v>
      </c>
      <c r="L8" s="377" t="s">
        <v>1211</v>
      </c>
    </row>
    <row r="9" spans="1:12" ht="13.5" thickBot="1" x14ac:dyDescent="0.3">
      <c r="B9" s="961" t="s">
        <v>511</v>
      </c>
      <c r="C9" s="962"/>
      <c r="D9" s="962"/>
      <c r="E9" s="962"/>
      <c r="F9" s="962"/>
      <c r="G9" s="962"/>
      <c r="H9" s="962"/>
      <c r="I9" s="962"/>
      <c r="J9" s="962"/>
      <c r="K9" s="962"/>
      <c r="L9" s="963"/>
    </row>
    <row r="10" spans="1:12" ht="77.25" thickBot="1" x14ac:dyDescent="0.3">
      <c r="B10" s="767" t="s">
        <v>1681</v>
      </c>
      <c r="C10" s="768" t="s">
        <v>1194</v>
      </c>
      <c r="D10" s="769" t="s">
        <v>1682</v>
      </c>
      <c r="E10" s="769" t="s">
        <v>1683</v>
      </c>
      <c r="F10" s="770">
        <v>44680</v>
      </c>
      <c r="G10" s="770">
        <v>44743</v>
      </c>
      <c r="H10" s="771">
        <v>1277881.02</v>
      </c>
      <c r="I10" s="771">
        <v>973358.06</v>
      </c>
      <c r="J10" s="768" t="s">
        <v>1195</v>
      </c>
      <c r="K10" s="768" t="s">
        <v>1196</v>
      </c>
      <c r="L10" s="768" t="s">
        <v>1212</v>
      </c>
    </row>
    <row r="11" spans="1:12" ht="51.75" thickBot="1" x14ac:dyDescent="0.3">
      <c r="B11" s="433" t="s">
        <v>1419</v>
      </c>
      <c r="C11" s="374" t="s">
        <v>1192</v>
      </c>
      <c r="D11" s="374" t="s">
        <v>1420</v>
      </c>
      <c r="E11" s="374" t="s">
        <v>510</v>
      </c>
      <c r="F11" s="374" t="s">
        <v>1421</v>
      </c>
      <c r="G11" s="374" t="s">
        <v>1422</v>
      </c>
      <c r="H11" s="374" t="s">
        <v>1423</v>
      </c>
      <c r="I11" s="374" t="s">
        <v>1424</v>
      </c>
      <c r="J11" s="374" t="s">
        <v>1126</v>
      </c>
      <c r="K11" s="374" t="s">
        <v>1193</v>
      </c>
      <c r="L11" s="374" t="s">
        <v>1211</v>
      </c>
    </row>
    <row r="12" spans="1:12" ht="13.5" thickBot="1" x14ac:dyDescent="0.3">
      <c r="B12" s="961" t="s">
        <v>512</v>
      </c>
      <c r="C12" s="962"/>
      <c r="D12" s="962"/>
      <c r="E12" s="962"/>
      <c r="F12" s="962"/>
      <c r="G12" s="962"/>
      <c r="H12" s="962"/>
      <c r="I12" s="962"/>
      <c r="J12" s="962"/>
      <c r="K12" s="962"/>
      <c r="L12" s="963"/>
    </row>
    <row r="13" spans="1:12" ht="255.75" thickBot="1" x14ac:dyDescent="0.3">
      <c r="B13" s="767" t="s">
        <v>1684</v>
      </c>
      <c r="C13" s="768" t="s">
        <v>1194</v>
      </c>
      <c r="D13" s="769" t="s">
        <v>1685</v>
      </c>
      <c r="E13" s="769" t="s">
        <v>1686</v>
      </c>
      <c r="F13" s="770">
        <v>44894</v>
      </c>
      <c r="G13" s="770">
        <v>44957</v>
      </c>
      <c r="H13" s="771">
        <v>15259567.619999999</v>
      </c>
      <c r="I13" s="771">
        <v>12592666.27</v>
      </c>
      <c r="J13" s="768" t="s">
        <v>1195</v>
      </c>
      <c r="K13" s="768" t="s">
        <v>1618</v>
      </c>
      <c r="L13" s="768" t="s">
        <v>1212</v>
      </c>
    </row>
    <row r="14" spans="1:12" ht="51.75" thickBot="1" x14ac:dyDescent="0.3">
      <c r="B14" s="433" t="s">
        <v>1419</v>
      </c>
      <c r="C14" s="374" t="s">
        <v>1192</v>
      </c>
      <c r="D14" s="374" t="s">
        <v>1420</v>
      </c>
      <c r="E14" s="374" t="s">
        <v>510</v>
      </c>
      <c r="F14" s="374" t="s">
        <v>1421</v>
      </c>
      <c r="G14" s="374" t="s">
        <v>1422</v>
      </c>
      <c r="H14" s="374" t="s">
        <v>1423</v>
      </c>
      <c r="I14" s="374" t="s">
        <v>1424</v>
      </c>
      <c r="J14" s="374" t="s">
        <v>1126</v>
      </c>
      <c r="K14" s="374" t="s">
        <v>1193</v>
      </c>
      <c r="L14" s="374" t="s">
        <v>1211</v>
      </c>
    </row>
    <row r="15" spans="1:12" ht="13.5" thickBot="1" x14ac:dyDescent="0.3">
      <c r="B15" s="961" t="s">
        <v>513</v>
      </c>
      <c r="C15" s="962"/>
      <c r="D15" s="962"/>
      <c r="E15" s="962"/>
      <c r="F15" s="962"/>
      <c r="G15" s="962"/>
      <c r="H15" s="962"/>
      <c r="I15" s="962"/>
      <c r="J15" s="962"/>
      <c r="K15" s="962"/>
      <c r="L15" s="963"/>
    </row>
    <row r="16" spans="1:12" s="373" customFormat="1" ht="166.5" thickBot="1" x14ac:dyDescent="0.3">
      <c r="A16" s="800"/>
      <c r="B16" s="772" t="s">
        <v>1687</v>
      </c>
      <c r="C16" s="768" t="s">
        <v>1194</v>
      </c>
      <c r="D16" s="769" t="s">
        <v>1688</v>
      </c>
      <c r="E16" s="769" t="s">
        <v>1689</v>
      </c>
      <c r="F16" s="770">
        <v>44725</v>
      </c>
      <c r="G16" s="768"/>
      <c r="H16" s="771">
        <v>8196696.6200000001</v>
      </c>
      <c r="I16" s="771">
        <v>6967192.1299999999</v>
      </c>
      <c r="J16" s="768" t="s">
        <v>1195</v>
      </c>
      <c r="K16" s="284" t="s">
        <v>2292</v>
      </c>
      <c r="L16" s="768" t="s">
        <v>1690</v>
      </c>
    </row>
    <row r="17" spans="1:12" ht="51.75" thickBot="1" x14ac:dyDescent="0.3">
      <c r="B17" s="433" t="s">
        <v>1419</v>
      </c>
      <c r="C17" s="374" t="s">
        <v>1192</v>
      </c>
      <c r="D17" s="374" t="s">
        <v>1420</v>
      </c>
      <c r="E17" s="374" t="s">
        <v>510</v>
      </c>
      <c r="F17" s="374" t="s">
        <v>1421</v>
      </c>
      <c r="G17" s="374" t="s">
        <v>1422</v>
      </c>
      <c r="H17" s="374" t="s">
        <v>1423</v>
      </c>
      <c r="I17" s="374" t="s">
        <v>1424</v>
      </c>
      <c r="J17" s="374" t="s">
        <v>1126</v>
      </c>
      <c r="K17" s="374" t="s">
        <v>1193</v>
      </c>
      <c r="L17" s="374" t="s">
        <v>1211</v>
      </c>
    </row>
    <row r="18" spans="1:12" ht="13.5" thickBot="1" x14ac:dyDescent="0.3">
      <c r="B18" s="961" t="s">
        <v>1619</v>
      </c>
      <c r="C18" s="962"/>
      <c r="D18" s="962"/>
      <c r="E18" s="962"/>
      <c r="F18" s="962"/>
      <c r="G18" s="962"/>
      <c r="H18" s="962"/>
      <c r="I18" s="962"/>
      <c r="J18" s="962"/>
      <c r="K18" s="962"/>
      <c r="L18" s="963"/>
    </row>
    <row r="19" spans="1:12" s="373" customFormat="1" ht="51.75" thickBot="1" x14ac:dyDescent="0.3">
      <c r="A19" s="800"/>
      <c r="B19" s="767" t="s">
        <v>1691</v>
      </c>
      <c r="C19" s="284" t="s">
        <v>1616</v>
      </c>
      <c r="D19" s="769" t="s">
        <v>1692</v>
      </c>
      <c r="E19" s="769"/>
      <c r="F19" s="770">
        <v>44860</v>
      </c>
      <c r="G19" s="768" t="s">
        <v>1693</v>
      </c>
      <c r="H19" s="771"/>
      <c r="I19" s="771">
        <v>4138337</v>
      </c>
      <c r="J19" s="768" t="s">
        <v>1694</v>
      </c>
      <c r="K19" s="284" t="s">
        <v>2292</v>
      </c>
      <c r="L19" s="768" t="s">
        <v>1617</v>
      </c>
    </row>
    <row r="20" spans="1:12" ht="51.75" thickBot="1" x14ac:dyDescent="0.3">
      <c r="B20" s="433" t="s">
        <v>1419</v>
      </c>
      <c r="C20" s="374" t="s">
        <v>1192</v>
      </c>
      <c r="D20" s="374" t="s">
        <v>1420</v>
      </c>
      <c r="E20" s="374" t="s">
        <v>510</v>
      </c>
      <c r="F20" s="374" t="s">
        <v>1421</v>
      </c>
      <c r="G20" s="374" t="s">
        <v>1422</v>
      </c>
      <c r="H20" s="374" t="s">
        <v>1423</v>
      </c>
      <c r="I20" s="374" t="s">
        <v>1424</v>
      </c>
      <c r="J20" s="374" t="s">
        <v>1126</v>
      </c>
      <c r="K20" s="374" t="s">
        <v>1193</v>
      </c>
      <c r="L20" s="374" t="s">
        <v>1211</v>
      </c>
    </row>
    <row r="21" spans="1:12" ht="13.5" thickBot="1" x14ac:dyDescent="0.3">
      <c r="B21" s="961" t="s">
        <v>1620</v>
      </c>
      <c r="C21" s="962"/>
      <c r="D21" s="962"/>
      <c r="E21" s="962"/>
      <c r="F21" s="962"/>
      <c r="G21" s="962"/>
      <c r="H21" s="962"/>
      <c r="I21" s="962"/>
      <c r="J21" s="962"/>
      <c r="K21" s="962"/>
      <c r="L21" s="963"/>
    </row>
    <row r="22" spans="1:12" s="373" customFormat="1" ht="102.75" thickBot="1" x14ac:dyDescent="0.3">
      <c r="A22" s="800"/>
      <c r="B22" s="767" t="s">
        <v>1695</v>
      </c>
      <c r="C22" s="768" t="s">
        <v>1616</v>
      </c>
      <c r="D22" s="769" t="s">
        <v>1696</v>
      </c>
      <c r="E22" s="769" t="s">
        <v>1697</v>
      </c>
      <c r="F22" s="770">
        <v>44573</v>
      </c>
      <c r="G22" s="770">
        <v>44634</v>
      </c>
      <c r="H22" s="771">
        <v>1000000</v>
      </c>
      <c r="I22" s="771">
        <v>1000000</v>
      </c>
      <c r="J22" s="284" t="s">
        <v>1195</v>
      </c>
      <c r="K22" s="284" t="s">
        <v>2292</v>
      </c>
      <c r="L22" s="768" t="s">
        <v>1617</v>
      </c>
    </row>
    <row r="23" spans="1:12" s="373" customFormat="1" ht="141" thickBot="1" x14ac:dyDescent="0.3">
      <c r="A23" s="800"/>
      <c r="B23" s="767" t="s">
        <v>1698</v>
      </c>
      <c r="C23" s="768" t="s">
        <v>1194</v>
      </c>
      <c r="D23" s="769" t="s">
        <v>1699</v>
      </c>
      <c r="E23" s="769" t="s">
        <v>1700</v>
      </c>
      <c r="F23" s="770" t="s">
        <v>1701</v>
      </c>
      <c r="G23" s="770">
        <v>44713</v>
      </c>
      <c r="H23" s="771">
        <v>40131193.299999997</v>
      </c>
      <c r="I23" s="771">
        <v>40131193.299999997</v>
      </c>
      <c r="J23" s="284" t="s">
        <v>1195</v>
      </c>
      <c r="K23" s="284" t="s">
        <v>1196</v>
      </c>
      <c r="L23" s="768" t="s">
        <v>1702</v>
      </c>
    </row>
    <row r="24" spans="1:12" s="373" customFormat="1" ht="102.75" thickBot="1" x14ac:dyDescent="0.3">
      <c r="A24" s="800"/>
      <c r="B24" s="767" t="s">
        <v>1703</v>
      </c>
      <c r="C24" s="768" t="s">
        <v>1616</v>
      </c>
      <c r="D24" s="769" t="s">
        <v>1704</v>
      </c>
      <c r="E24" s="769" t="s">
        <v>1705</v>
      </c>
      <c r="F24" s="770">
        <v>44713</v>
      </c>
      <c r="G24" s="770">
        <v>44851</v>
      </c>
      <c r="H24" s="771">
        <v>60000000</v>
      </c>
      <c r="I24" s="771">
        <v>60000000</v>
      </c>
      <c r="J24" s="284" t="s">
        <v>1195</v>
      </c>
      <c r="K24" s="284" t="s">
        <v>1196</v>
      </c>
      <c r="L24" s="768" t="s">
        <v>1617</v>
      </c>
    </row>
    <row r="25" spans="1:12" ht="16.5" x14ac:dyDescent="0.3">
      <c r="B25" s="5" t="s">
        <v>179</v>
      </c>
    </row>
    <row r="26" spans="1:12" x14ac:dyDescent="0.25">
      <c r="B26" s="323"/>
    </row>
    <row r="27" spans="1:12" x14ac:dyDescent="0.25">
      <c r="B27" s="323"/>
    </row>
    <row r="28" spans="1:12" ht="17.25" thickBot="1" x14ac:dyDescent="0.35">
      <c r="A28" s="795"/>
      <c r="B28" s="324" t="s">
        <v>2259</v>
      </c>
    </row>
    <row r="29" spans="1:12" ht="33.75" thickBot="1" x14ac:dyDescent="0.35">
      <c r="A29" s="773"/>
      <c r="B29" s="378" t="s">
        <v>514</v>
      </c>
      <c r="C29" s="59" t="s">
        <v>515</v>
      </c>
      <c r="D29" s="59" t="s">
        <v>516</v>
      </c>
      <c r="E29" s="59" t="s">
        <v>517</v>
      </c>
      <c r="F29" s="59" t="s">
        <v>2260</v>
      </c>
      <c r="G29" s="59" t="s">
        <v>129</v>
      </c>
    </row>
    <row r="30" spans="1:12" ht="13.5" thickBot="1" x14ac:dyDescent="0.3">
      <c r="B30" s="762" t="s">
        <v>518</v>
      </c>
      <c r="C30" s="179" t="s">
        <v>519</v>
      </c>
      <c r="D30" s="55">
        <v>3173986789</v>
      </c>
      <c r="E30" s="55">
        <v>3345149738</v>
      </c>
      <c r="F30" s="55">
        <v>3322644555</v>
      </c>
      <c r="G30" s="333">
        <v>99.3</v>
      </c>
    </row>
    <row r="31" spans="1:12" ht="13.5" thickBot="1" x14ac:dyDescent="0.3">
      <c r="B31" s="762" t="s">
        <v>520</v>
      </c>
      <c r="C31" s="179" t="s">
        <v>521</v>
      </c>
      <c r="D31" s="55">
        <v>190904127</v>
      </c>
      <c r="E31" s="55">
        <v>186922738</v>
      </c>
      <c r="F31" s="55">
        <v>183933272</v>
      </c>
      <c r="G31" s="333">
        <v>98.4</v>
      </c>
    </row>
    <row r="32" spans="1:12" ht="13.5" thickBot="1" x14ac:dyDescent="0.3">
      <c r="B32" s="761" t="s">
        <v>2261</v>
      </c>
      <c r="C32" s="180" t="s">
        <v>2262</v>
      </c>
      <c r="D32" s="760">
        <v>71500000</v>
      </c>
      <c r="E32" s="760">
        <v>70104870</v>
      </c>
      <c r="F32" s="760">
        <v>69741936</v>
      </c>
      <c r="G32" s="337">
        <v>99.5</v>
      </c>
    </row>
    <row r="33" spans="1:7" ht="17.25" thickBot="1" x14ac:dyDescent="0.3">
      <c r="B33" s="761" t="s">
        <v>2263</v>
      </c>
      <c r="C33" s="180" t="s">
        <v>2264</v>
      </c>
      <c r="D33" s="64">
        <v>119404127</v>
      </c>
      <c r="E33" s="64">
        <v>116817868</v>
      </c>
      <c r="F33" s="64">
        <v>114191336</v>
      </c>
      <c r="G33" s="334">
        <v>97.8</v>
      </c>
    </row>
    <row r="34" spans="1:7" s="336" customFormat="1" ht="17.25" thickBot="1" x14ac:dyDescent="0.3">
      <c r="A34" s="801"/>
      <c r="B34" s="762" t="s">
        <v>522</v>
      </c>
      <c r="C34" s="179" t="s">
        <v>523</v>
      </c>
      <c r="D34" s="238">
        <v>1248873</v>
      </c>
      <c r="E34" s="238">
        <v>1397701</v>
      </c>
      <c r="F34" s="238">
        <v>1397700</v>
      </c>
      <c r="G34" s="335">
        <v>100</v>
      </c>
    </row>
    <row r="35" spans="1:7" ht="17.25" thickBot="1" x14ac:dyDescent="0.3">
      <c r="B35" s="761" t="s">
        <v>524</v>
      </c>
      <c r="C35" s="180" t="s">
        <v>981</v>
      </c>
      <c r="D35" s="64">
        <v>1248873</v>
      </c>
      <c r="E35" s="64">
        <v>1397701</v>
      </c>
      <c r="F35" s="64">
        <v>1397700</v>
      </c>
      <c r="G35" s="334">
        <v>100</v>
      </c>
    </row>
    <row r="36" spans="1:7" s="336" customFormat="1" ht="17.25" thickBot="1" x14ac:dyDescent="0.3">
      <c r="A36" s="801"/>
      <c r="B36" s="762" t="s">
        <v>525</v>
      </c>
      <c r="C36" s="179" t="s">
        <v>526</v>
      </c>
      <c r="D36" s="238">
        <v>149826642</v>
      </c>
      <c r="E36" s="238">
        <v>151527519</v>
      </c>
      <c r="F36" s="238">
        <v>149749247</v>
      </c>
      <c r="G36" s="335">
        <v>98.8</v>
      </c>
    </row>
    <row r="37" spans="1:7" ht="17.25" thickBot="1" x14ac:dyDescent="0.3">
      <c r="B37" s="761" t="s">
        <v>527</v>
      </c>
      <c r="C37" s="180" t="s">
        <v>982</v>
      </c>
      <c r="D37" s="64">
        <v>114786633</v>
      </c>
      <c r="E37" s="64">
        <v>123023174</v>
      </c>
      <c r="F37" s="64">
        <v>121984876</v>
      </c>
      <c r="G37" s="334">
        <v>99.2</v>
      </c>
    </row>
    <row r="38" spans="1:7" ht="17.25" thickBot="1" x14ac:dyDescent="0.3">
      <c r="B38" s="761" t="s">
        <v>528</v>
      </c>
      <c r="C38" s="330" t="s">
        <v>983</v>
      </c>
      <c r="D38" s="64">
        <v>160000</v>
      </c>
      <c r="E38" s="64">
        <v>134171</v>
      </c>
      <c r="F38" s="64">
        <v>96733</v>
      </c>
      <c r="G38" s="334">
        <v>72.099999999999994</v>
      </c>
    </row>
    <row r="39" spans="1:7" ht="17.25" thickBot="1" x14ac:dyDescent="0.3">
      <c r="B39" s="761" t="s">
        <v>529</v>
      </c>
      <c r="C39" s="180" t="s">
        <v>1322</v>
      </c>
      <c r="D39" s="64">
        <v>15203240</v>
      </c>
      <c r="E39" s="64">
        <v>17752456</v>
      </c>
      <c r="F39" s="64">
        <v>17351437</v>
      </c>
      <c r="G39" s="334">
        <v>97.7</v>
      </c>
    </row>
    <row r="40" spans="1:7" ht="26.25" thickBot="1" x14ac:dyDescent="0.3">
      <c r="B40" s="761" t="s">
        <v>530</v>
      </c>
      <c r="C40" s="180" t="s">
        <v>984</v>
      </c>
      <c r="D40" s="64">
        <v>1350000</v>
      </c>
      <c r="E40" s="64">
        <v>1111656</v>
      </c>
      <c r="F40" s="64">
        <v>939992</v>
      </c>
      <c r="G40" s="334">
        <v>84.6</v>
      </c>
    </row>
    <row r="41" spans="1:7" ht="17.25" thickBot="1" x14ac:dyDescent="0.3">
      <c r="B41" s="761" t="s">
        <v>531</v>
      </c>
      <c r="C41" s="180" t="s">
        <v>985</v>
      </c>
      <c r="D41" s="64">
        <v>18326769</v>
      </c>
      <c r="E41" s="64">
        <v>9506062</v>
      </c>
      <c r="F41" s="64">
        <v>9376209</v>
      </c>
      <c r="G41" s="334">
        <v>98.6</v>
      </c>
    </row>
    <row r="42" spans="1:7" s="336" customFormat="1" ht="17.25" thickBot="1" x14ac:dyDescent="0.3">
      <c r="A42" s="801"/>
      <c r="B42" s="762" t="s">
        <v>532</v>
      </c>
      <c r="C42" s="179" t="s">
        <v>533</v>
      </c>
      <c r="D42" s="238">
        <v>1404721906</v>
      </c>
      <c r="E42" s="238">
        <v>1552915217</v>
      </c>
      <c r="F42" s="238">
        <v>1549113557</v>
      </c>
      <c r="G42" s="335">
        <v>99.8</v>
      </c>
    </row>
    <row r="43" spans="1:7" ht="17.25" thickBot="1" x14ac:dyDescent="0.3">
      <c r="B43" s="761" t="s">
        <v>534</v>
      </c>
      <c r="C43" s="180" t="s">
        <v>986</v>
      </c>
      <c r="D43" s="64">
        <v>355489000</v>
      </c>
      <c r="E43" s="64">
        <v>465483528</v>
      </c>
      <c r="F43" s="64">
        <v>464928140</v>
      </c>
      <c r="G43" s="334">
        <v>99.9</v>
      </c>
    </row>
    <row r="44" spans="1:7" ht="17.25" thickBot="1" x14ac:dyDescent="0.3">
      <c r="B44" s="761" t="s">
        <v>535</v>
      </c>
      <c r="C44" s="180" t="s">
        <v>987</v>
      </c>
      <c r="D44" s="64">
        <v>617884956</v>
      </c>
      <c r="E44" s="64">
        <v>606656871</v>
      </c>
      <c r="F44" s="64">
        <v>605725021</v>
      </c>
      <c r="G44" s="334">
        <v>99.8</v>
      </c>
    </row>
    <row r="45" spans="1:7" ht="17.25" thickBot="1" x14ac:dyDescent="0.3">
      <c r="B45" s="761" t="s">
        <v>536</v>
      </c>
      <c r="C45" s="180" t="s">
        <v>1197</v>
      </c>
      <c r="D45" s="64">
        <v>381347950</v>
      </c>
      <c r="E45" s="64">
        <v>429347950</v>
      </c>
      <c r="F45" s="64">
        <v>429347950</v>
      </c>
      <c r="G45" s="334">
        <v>100</v>
      </c>
    </row>
    <row r="46" spans="1:7" ht="17.25" thickBot="1" x14ac:dyDescent="0.3">
      <c r="B46" s="763" t="s">
        <v>537</v>
      </c>
      <c r="C46" s="331" t="s">
        <v>988</v>
      </c>
      <c r="D46" s="760">
        <v>1500000</v>
      </c>
      <c r="E46" s="64">
        <v>1327062</v>
      </c>
      <c r="F46" s="64">
        <v>413090</v>
      </c>
      <c r="G46" s="334">
        <v>31.1</v>
      </c>
    </row>
    <row r="47" spans="1:7" ht="17.25" thickBot="1" x14ac:dyDescent="0.3">
      <c r="B47" s="761" t="s">
        <v>1198</v>
      </c>
      <c r="C47" s="330" t="s">
        <v>2265</v>
      </c>
      <c r="D47" s="64">
        <v>0</v>
      </c>
      <c r="E47" s="64">
        <v>0</v>
      </c>
      <c r="F47" s="64">
        <v>0</v>
      </c>
      <c r="G47" s="334">
        <v>0</v>
      </c>
    </row>
    <row r="48" spans="1:7" ht="17.25" thickBot="1" x14ac:dyDescent="0.3">
      <c r="B48" s="761" t="s">
        <v>2266</v>
      </c>
      <c r="C48" s="330" t="s">
        <v>2267</v>
      </c>
      <c r="D48" s="64">
        <v>44000000</v>
      </c>
      <c r="E48" s="64">
        <v>45297270</v>
      </c>
      <c r="F48" s="64">
        <v>44087021</v>
      </c>
      <c r="G48" s="334">
        <v>97.3</v>
      </c>
    </row>
    <row r="49" spans="1:7" ht="17.25" thickBot="1" x14ac:dyDescent="0.3">
      <c r="B49" s="761" t="s">
        <v>2268</v>
      </c>
      <c r="C49" s="330" t="s">
        <v>2269</v>
      </c>
      <c r="D49" s="64">
        <v>4500000</v>
      </c>
      <c r="E49" s="64">
        <v>4802536</v>
      </c>
      <c r="F49" s="64">
        <v>4612335</v>
      </c>
      <c r="G49" s="334">
        <v>96</v>
      </c>
    </row>
    <row r="50" spans="1:7" s="336" customFormat="1" ht="17.25" thickBot="1" x14ac:dyDescent="0.3">
      <c r="A50" s="801"/>
      <c r="B50" s="762" t="s">
        <v>538</v>
      </c>
      <c r="C50" s="329" t="s">
        <v>539</v>
      </c>
      <c r="D50" s="238">
        <v>528944540</v>
      </c>
      <c r="E50" s="238">
        <v>541716098</v>
      </c>
      <c r="F50" s="238">
        <v>540900812</v>
      </c>
      <c r="G50" s="335">
        <v>99.8</v>
      </c>
    </row>
    <row r="51" spans="1:7" ht="17.25" thickBot="1" x14ac:dyDescent="0.3">
      <c r="B51" s="761" t="s">
        <v>2270</v>
      </c>
      <c r="C51" s="330" t="s">
        <v>2271</v>
      </c>
      <c r="D51" s="64">
        <v>104442906</v>
      </c>
      <c r="E51" s="64">
        <v>100762159</v>
      </c>
      <c r="F51" s="64">
        <v>100710932</v>
      </c>
      <c r="G51" s="334">
        <v>99.9</v>
      </c>
    </row>
    <row r="52" spans="1:7" ht="17.25" thickBot="1" x14ac:dyDescent="0.3">
      <c r="B52" s="761" t="s">
        <v>2272</v>
      </c>
      <c r="C52" s="331" t="s">
        <v>2273</v>
      </c>
      <c r="D52" s="64">
        <v>325929376</v>
      </c>
      <c r="E52" s="64">
        <v>348932122</v>
      </c>
      <c r="F52" s="64">
        <v>348247072</v>
      </c>
      <c r="G52" s="334">
        <v>99.8</v>
      </c>
    </row>
    <row r="53" spans="1:7" ht="17.25" thickBot="1" x14ac:dyDescent="0.3">
      <c r="B53" s="761" t="s">
        <v>2274</v>
      </c>
      <c r="C53" s="331" t="s">
        <v>2275</v>
      </c>
      <c r="D53" s="64">
        <v>75055019</v>
      </c>
      <c r="E53" s="64">
        <v>68706023</v>
      </c>
      <c r="F53" s="64">
        <v>68682614</v>
      </c>
      <c r="G53" s="334">
        <v>100</v>
      </c>
    </row>
    <row r="54" spans="1:7" ht="17.25" thickBot="1" x14ac:dyDescent="0.3">
      <c r="B54" s="761" t="s">
        <v>2276</v>
      </c>
      <c r="C54" s="330" t="s">
        <v>2277</v>
      </c>
      <c r="D54" s="64">
        <v>23517239</v>
      </c>
      <c r="E54" s="64">
        <v>23315794</v>
      </c>
      <c r="F54" s="64">
        <v>23260194</v>
      </c>
      <c r="G54" s="334">
        <v>99.8</v>
      </c>
    </row>
    <row r="55" spans="1:7" s="336" customFormat="1" ht="17.25" thickBot="1" x14ac:dyDescent="0.3">
      <c r="A55" s="801"/>
      <c r="B55" s="762" t="s">
        <v>540</v>
      </c>
      <c r="C55" s="329" t="s">
        <v>541</v>
      </c>
      <c r="D55" s="238">
        <v>4950000</v>
      </c>
      <c r="E55" s="238">
        <v>63263700</v>
      </c>
      <c r="F55" s="238">
        <v>52807760</v>
      </c>
      <c r="G55" s="335">
        <v>83.5</v>
      </c>
    </row>
    <row r="56" spans="1:7" ht="17.25" thickBot="1" x14ac:dyDescent="0.3">
      <c r="B56" s="761" t="s">
        <v>542</v>
      </c>
      <c r="C56" s="330" t="s">
        <v>989</v>
      </c>
      <c r="D56" s="64">
        <v>3050000</v>
      </c>
      <c r="E56" s="64">
        <v>62376726</v>
      </c>
      <c r="F56" s="64">
        <v>51923815</v>
      </c>
      <c r="G56" s="334">
        <v>83.2</v>
      </c>
    </row>
    <row r="57" spans="1:7" ht="17.25" thickBot="1" x14ac:dyDescent="0.3">
      <c r="B57" s="761" t="s">
        <v>1323</v>
      </c>
      <c r="C57" s="766" t="s">
        <v>1324</v>
      </c>
      <c r="D57" s="64">
        <v>1900000</v>
      </c>
      <c r="E57" s="64">
        <v>886974</v>
      </c>
      <c r="F57" s="64">
        <v>883945</v>
      </c>
      <c r="G57" s="334">
        <v>99.7</v>
      </c>
    </row>
    <row r="58" spans="1:7" s="336" customFormat="1" ht="15" customHeight="1" thickBot="1" x14ac:dyDescent="0.3">
      <c r="A58" s="801"/>
      <c r="B58" s="762" t="s">
        <v>543</v>
      </c>
      <c r="C58" s="329" t="s">
        <v>544</v>
      </c>
      <c r="D58" s="238">
        <v>151038807</v>
      </c>
      <c r="E58" s="238">
        <v>169308388</v>
      </c>
      <c r="F58" s="238">
        <v>166675886</v>
      </c>
      <c r="G58" s="335">
        <v>98.4</v>
      </c>
    </row>
    <row r="59" spans="1:7" ht="17.25" thickBot="1" x14ac:dyDescent="0.3">
      <c r="B59" s="761" t="s">
        <v>545</v>
      </c>
      <c r="C59" s="330" t="s">
        <v>1199</v>
      </c>
      <c r="D59" s="64">
        <v>94169627</v>
      </c>
      <c r="E59" s="64">
        <v>109758147</v>
      </c>
      <c r="F59" s="64">
        <v>109753288</v>
      </c>
      <c r="G59" s="334">
        <v>100</v>
      </c>
    </row>
    <row r="60" spans="1:7" ht="17.25" thickBot="1" x14ac:dyDescent="0.3">
      <c r="B60" s="761" t="s">
        <v>546</v>
      </c>
      <c r="C60" s="330" t="s">
        <v>1200</v>
      </c>
      <c r="D60" s="64">
        <v>26279660</v>
      </c>
      <c r="E60" s="64">
        <v>25778089</v>
      </c>
      <c r="F60" s="64">
        <v>25397032</v>
      </c>
      <c r="G60" s="334">
        <v>98.5</v>
      </c>
    </row>
    <row r="61" spans="1:7" s="336" customFormat="1" ht="17.25" thickBot="1" x14ac:dyDescent="0.3">
      <c r="A61" s="801"/>
      <c r="B61" s="761" t="s">
        <v>547</v>
      </c>
      <c r="C61" s="766" t="s">
        <v>990</v>
      </c>
      <c r="D61" s="64">
        <v>1000000</v>
      </c>
      <c r="E61" s="64">
        <v>863587</v>
      </c>
      <c r="F61" s="64">
        <v>863359</v>
      </c>
      <c r="G61" s="334">
        <v>100</v>
      </c>
    </row>
    <row r="62" spans="1:7" s="336" customFormat="1" ht="17.25" thickBot="1" x14ac:dyDescent="0.3">
      <c r="A62" s="801"/>
      <c r="B62" s="761" t="s">
        <v>2278</v>
      </c>
      <c r="C62" s="330" t="s">
        <v>2279</v>
      </c>
      <c r="D62" s="64">
        <v>28581661</v>
      </c>
      <c r="E62" s="64">
        <v>31068218</v>
      </c>
      <c r="F62" s="64">
        <v>28958854</v>
      </c>
      <c r="G62" s="334">
        <v>93.2</v>
      </c>
    </row>
    <row r="63" spans="1:7" ht="17.25" thickBot="1" x14ac:dyDescent="0.3">
      <c r="B63" s="761" t="s">
        <v>2280</v>
      </c>
      <c r="C63" s="330" t="s">
        <v>2281</v>
      </c>
      <c r="D63" s="64">
        <v>1007859</v>
      </c>
      <c r="E63" s="64">
        <v>1840347</v>
      </c>
      <c r="F63" s="64">
        <v>1703353</v>
      </c>
      <c r="G63" s="334">
        <v>92.6</v>
      </c>
    </row>
    <row r="64" spans="1:7" s="336" customFormat="1" ht="17.25" thickBot="1" x14ac:dyDescent="0.3">
      <c r="A64" s="801"/>
      <c r="B64" s="762" t="s">
        <v>548</v>
      </c>
      <c r="C64" s="329" t="s">
        <v>549</v>
      </c>
      <c r="D64" s="238">
        <v>185250507</v>
      </c>
      <c r="E64" s="238">
        <v>165250507</v>
      </c>
      <c r="F64" s="238">
        <v>165250004</v>
      </c>
      <c r="G64" s="335">
        <v>100</v>
      </c>
    </row>
    <row r="65" spans="1:7" ht="13.5" thickBot="1" x14ac:dyDescent="0.3">
      <c r="B65" s="761" t="s">
        <v>2282</v>
      </c>
      <c r="C65" s="330" t="s">
        <v>2283</v>
      </c>
      <c r="D65" s="760">
        <v>517619341</v>
      </c>
      <c r="E65" s="760">
        <v>512681790</v>
      </c>
      <c r="F65" s="760">
        <v>512650237</v>
      </c>
      <c r="G65" s="337">
        <v>100</v>
      </c>
    </row>
    <row r="66" spans="1:7" ht="17.25" thickBot="1" x14ac:dyDescent="0.3">
      <c r="B66" s="761" t="s">
        <v>1517</v>
      </c>
      <c r="C66" s="330" t="s">
        <v>1518</v>
      </c>
      <c r="D66" s="64">
        <v>39482046</v>
      </c>
      <c r="E66" s="64">
        <v>166080</v>
      </c>
      <c r="F66" s="64">
        <v>166080</v>
      </c>
      <c r="G66" s="334">
        <v>100</v>
      </c>
    </row>
    <row r="67" spans="1:7" s="336" customFormat="1" ht="17.25" thickBot="1" x14ac:dyDescent="0.3">
      <c r="A67" s="801"/>
      <c r="B67" s="761" t="s">
        <v>1519</v>
      </c>
      <c r="C67" s="330" t="s">
        <v>1520</v>
      </c>
      <c r="D67" s="64">
        <v>1276800</v>
      </c>
      <c r="E67" s="64">
        <v>0</v>
      </c>
      <c r="F67" s="64">
        <v>0</v>
      </c>
      <c r="G67" s="334">
        <v>0</v>
      </c>
    </row>
    <row r="68" spans="1:7" ht="17.25" thickBot="1" x14ac:dyDescent="0.3">
      <c r="B68" s="761" t="s">
        <v>1521</v>
      </c>
      <c r="C68" s="330" t="s">
        <v>1522</v>
      </c>
      <c r="D68" s="64">
        <v>38205246</v>
      </c>
      <c r="E68" s="64">
        <v>166080</v>
      </c>
      <c r="F68" s="64">
        <v>166080</v>
      </c>
      <c r="G68" s="334">
        <v>100</v>
      </c>
    </row>
    <row r="69" spans="1:7" s="336" customFormat="1" ht="17.25" thickBot="1" x14ac:dyDescent="0.3">
      <c r="A69" s="801"/>
      <c r="B69" s="761" t="s">
        <v>2284</v>
      </c>
      <c r="C69" s="330" t="s">
        <v>2285</v>
      </c>
      <c r="D69" s="64">
        <v>0</v>
      </c>
      <c r="E69" s="64">
        <v>0</v>
      </c>
      <c r="F69" s="64">
        <v>0</v>
      </c>
      <c r="G69" s="334">
        <v>0</v>
      </c>
    </row>
    <row r="70" spans="1:7" s="336" customFormat="1" ht="17.25" thickBot="1" x14ac:dyDescent="0.3">
      <c r="A70" s="801"/>
      <c r="B70" s="762" t="s">
        <v>550</v>
      </c>
      <c r="C70" s="329" t="s">
        <v>551</v>
      </c>
      <c r="D70" s="238">
        <v>374379213</v>
      </c>
      <c r="E70" s="238">
        <v>224799707</v>
      </c>
      <c r="F70" s="238">
        <v>223928847</v>
      </c>
      <c r="G70" s="335">
        <v>99.6</v>
      </c>
    </row>
    <row r="71" spans="1:7" s="336" customFormat="1" ht="17.25" thickBot="1" x14ac:dyDescent="0.3">
      <c r="A71" s="801"/>
      <c r="B71" s="762" t="s">
        <v>1523</v>
      </c>
      <c r="C71" s="329" t="s">
        <v>552</v>
      </c>
      <c r="D71" s="238">
        <v>210466849</v>
      </c>
      <c r="E71" s="238">
        <v>23956951</v>
      </c>
      <c r="F71" s="238">
        <v>23752418</v>
      </c>
      <c r="G71" s="335">
        <v>99.1</v>
      </c>
    </row>
    <row r="72" spans="1:7" s="336" customFormat="1" ht="17.25" thickBot="1" x14ac:dyDescent="0.3">
      <c r="A72" s="801"/>
      <c r="B72" s="761" t="s">
        <v>1524</v>
      </c>
      <c r="C72" s="330" t="s">
        <v>991</v>
      </c>
      <c r="D72" s="64">
        <v>210466849</v>
      </c>
      <c r="E72" s="64">
        <v>23956951</v>
      </c>
      <c r="F72" s="64">
        <v>23752418</v>
      </c>
      <c r="G72" s="334">
        <v>99.1</v>
      </c>
    </row>
    <row r="73" spans="1:7" ht="17.25" thickBot="1" x14ac:dyDescent="0.3">
      <c r="B73" s="761" t="s">
        <v>1525</v>
      </c>
      <c r="C73" s="330" t="s">
        <v>1325</v>
      </c>
      <c r="D73" s="64">
        <v>162857039</v>
      </c>
      <c r="E73" s="64">
        <v>199587343</v>
      </c>
      <c r="F73" s="64">
        <v>198921016</v>
      </c>
      <c r="G73" s="334">
        <v>99.7</v>
      </c>
    </row>
    <row r="74" spans="1:7" ht="17.25" thickBot="1" x14ac:dyDescent="0.3">
      <c r="B74" s="761" t="s">
        <v>553</v>
      </c>
      <c r="C74" s="330" t="s">
        <v>992</v>
      </c>
      <c r="D74" s="64">
        <v>147739800</v>
      </c>
      <c r="E74" s="64">
        <v>183057555</v>
      </c>
      <c r="F74" s="64">
        <v>182404797</v>
      </c>
      <c r="G74" s="334">
        <v>99.6</v>
      </c>
    </row>
    <row r="75" spans="1:7" s="336" customFormat="1" ht="13.5" thickBot="1" x14ac:dyDescent="0.3">
      <c r="A75" s="801"/>
      <c r="B75" s="761" t="s">
        <v>554</v>
      </c>
      <c r="C75" s="330" t="s">
        <v>993</v>
      </c>
      <c r="D75" s="760">
        <v>15117239</v>
      </c>
      <c r="E75" s="760">
        <v>16529788</v>
      </c>
      <c r="F75" s="760">
        <v>16516219</v>
      </c>
      <c r="G75" s="337">
        <v>99.9</v>
      </c>
    </row>
    <row r="76" spans="1:7" s="336" customFormat="1" ht="17.25" thickBot="1" x14ac:dyDescent="0.3">
      <c r="A76" s="801"/>
      <c r="B76" s="762" t="s">
        <v>1526</v>
      </c>
      <c r="C76" s="329" t="s">
        <v>994</v>
      </c>
      <c r="D76" s="238">
        <v>1055325</v>
      </c>
      <c r="E76" s="238">
        <v>1182842</v>
      </c>
      <c r="F76" s="238">
        <v>1182842</v>
      </c>
      <c r="G76" s="335">
        <v>100</v>
      </c>
    </row>
    <row r="77" spans="1:7" ht="17.25" thickBot="1" x14ac:dyDescent="0.3">
      <c r="B77" s="761" t="s">
        <v>555</v>
      </c>
      <c r="C77" s="330" t="s">
        <v>1326</v>
      </c>
      <c r="D77" s="64">
        <v>1055325</v>
      </c>
      <c r="E77" s="64">
        <v>1182842</v>
      </c>
      <c r="F77" s="64">
        <v>1182842</v>
      </c>
      <c r="G77" s="334">
        <v>100</v>
      </c>
    </row>
    <row r="78" spans="1:7" s="336" customFormat="1" ht="17.25" thickBot="1" x14ac:dyDescent="0.3">
      <c r="A78" s="801"/>
      <c r="B78" s="762" t="s">
        <v>1527</v>
      </c>
      <c r="C78" s="329" t="s">
        <v>1327</v>
      </c>
      <c r="D78" s="238">
        <v>0</v>
      </c>
      <c r="E78" s="238">
        <v>72571</v>
      </c>
      <c r="F78" s="238">
        <v>72571</v>
      </c>
      <c r="G78" s="335">
        <v>100</v>
      </c>
    </row>
    <row r="79" spans="1:7" s="336" customFormat="1" ht="17.25" thickBot="1" x14ac:dyDescent="0.3">
      <c r="A79" s="801"/>
      <c r="B79" s="762" t="s">
        <v>2286</v>
      </c>
      <c r="C79" s="329" t="s">
        <v>1328</v>
      </c>
      <c r="D79" s="238" t="s">
        <v>2286</v>
      </c>
      <c r="E79" s="238" t="s">
        <v>2286</v>
      </c>
      <c r="F79" s="238" t="s">
        <v>2286</v>
      </c>
      <c r="G79" s="335" t="s">
        <v>2286</v>
      </c>
    </row>
    <row r="80" spans="1:7" s="336" customFormat="1" ht="17.25" thickBot="1" x14ac:dyDescent="0.3">
      <c r="A80" s="801"/>
      <c r="B80" s="762" t="s">
        <v>556</v>
      </c>
      <c r="C80" s="329" t="s">
        <v>557</v>
      </c>
      <c r="D80" s="238">
        <v>278052932</v>
      </c>
      <c r="E80" s="238">
        <v>567915792</v>
      </c>
      <c r="F80" s="238">
        <v>563984499</v>
      </c>
      <c r="G80" s="335">
        <v>99.3</v>
      </c>
    </row>
    <row r="81" spans="1:7" s="336" customFormat="1" ht="17.25" thickBot="1" x14ac:dyDescent="0.3">
      <c r="A81" s="801"/>
      <c r="B81" s="764" t="s">
        <v>558</v>
      </c>
      <c r="C81" s="332" t="s">
        <v>1329</v>
      </c>
      <c r="D81" s="238">
        <v>39724395</v>
      </c>
      <c r="E81" s="238">
        <v>346642484</v>
      </c>
      <c r="F81" s="238">
        <v>342713137</v>
      </c>
      <c r="G81" s="335">
        <v>98.9</v>
      </c>
    </row>
    <row r="82" spans="1:7" s="336" customFormat="1" ht="17.25" thickBot="1" x14ac:dyDescent="0.3">
      <c r="A82" s="801"/>
      <c r="B82" s="763" t="s">
        <v>559</v>
      </c>
      <c r="C82" s="331" t="s">
        <v>1330</v>
      </c>
      <c r="D82" s="64">
        <v>32800000</v>
      </c>
      <c r="E82" s="64">
        <v>339133399</v>
      </c>
      <c r="F82" s="64">
        <v>336898787</v>
      </c>
      <c r="G82" s="334">
        <v>99.3</v>
      </c>
    </row>
    <row r="83" spans="1:7" s="336" customFormat="1" ht="17.25" thickBot="1" x14ac:dyDescent="0.3">
      <c r="A83" s="801"/>
      <c r="B83" s="763" t="s">
        <v>560</v>
      </c>
      <c r="C83" s="331" t="s">
        <v>995</v>
      </c>
      <c r="D83" s="64">
        <v>3194673</v>
      </c>
      <c r="E83" s="64">
        <v>3298014</v>
      </c>
      <c r="F83" s="64">
        <v>1603333</v>
      </c>
      <c r="G83" s="334">
        <v>48.6</v>
      </c>
    </row>
    <row r="84" spans="1:7" s="336" customFormat="1" ht="17.25" thickBot="1" x14ac:dyDescent="0.3">
      <c r="A84" s="801"/>
      <c r="B84" s="763" t="s">
        <v>2287</v>
      </c>
      <c r="C84" s="331" t="s">
        <v>2288</v>
      </c>
      <c r="D84" s="64">
        <v>3729722</v>
      </c>
      <c r="E84" s="64">
        <v>4211071</v>
      </c>
      <c r="F84" s="64">
        <v>4211017</v>
      </c>
      <c r="G84" s="334">
        <v>100</v>
      </c>
    </row>
    <row r="85" spans="1:7" s="336" customFormat="1" ht="17.25" thickBot="1" x14ac:dyDescent="0.3">
      <c r="A85" s="801"/>
      <c r="B85" s="762" t="s">
        <v>561</v>
      </c>
      <c r="C85" s="329" t="s">
        <v>562</v>
      </c>
      <c r="D85" s="238">
        <v>238328537</v>
      </c>
      <c r="E85" s="238">
        <v>221273308</v>
      </c>
      <c r="F85" s="238">
        <v>221271362</v>
      </c>
      <c r="G85" s="335">
        <v>100</v>
      </c>
    </row>
    <row r="86" spans="1:7" ht="17.25" thickBot="1" x14ac:dyDescent="0.3">
      <c r="B86" s="761" t="s">
        <v>563</v>
      </c>
      <c r="C86" s="330" t="s">
        <v>996</v>
      </c>
      <c r="D86" s="64">
        <v>129445102</v>
      </c>
      <c r="E86" s="64">
        <v>83363936</v>
      </c>
      <c r="F86" s="64">
        <v>83361990</v>
      </c>
      <c r="G86" s="334">
        <v>100</v>
      </c>
    </row>
    <row r="87" spans="1:7" ht="17.25" thickBot="1" x14ac:dyDescent="0.3">
      <c r="B87" s="761" t="s">
        <v>564</v>
      </c>
      <c r="C87" s="330" t="s">
        <v>997</v>
      </c>
      <c r="D87" s="64">
        <v>43651961</v>
      </c>
      <c r="E87" s="64">
        <v>50930575</v>
      </c>
      <c r="F87" s="64">
        <v>50930575</v>
      </c>
      <c r="G87" s="334">
        <v>100</v>
      </c>
    </row>
    <row r="88" spans="1:7" ht="17.25" thickBot="1" x14ac:dyDescent="0.3">
      <c r="B88" s="763" t="s">
        <v>565</v>
      </c>
      <c r="C88" s="331" t="s">
        <v>998</v>
      </c>
      <c r="D88" s="64">
        <v>6772186</v>
      </c>
      <c r="E88" s="64">
        <v>6243158</v>
      </c>
      <c r="F88" s="64">
        <v>6243158</v>
      </c>
      <c r="G88" s="334">
        <v>100</v>
      </c>
    </row>
    <row r="89" spans="1:7" ht="17.25" thickBot="1" x14ac:dyDescent="0.3">
      <c r="B89" s="763" t="s">
        <v>566</v>
      </c>
      <c r="C89" s="331" t="s">
        <v>999</v>
      </c>
      <c r="D89" s="64">
        <v>2047614</v>
      </c>
      <c r="E89" s="64">
        <v>8827836</v>
      </c>
      <c r="F89" s="64">
        <v>8827836</v>
      </c>
      <c r="G89" s="334">
        <v>100</v>
      </c>
    </row>
    <row r="90" spans="1:7" ht="17.25" thickBot="1" x14ac:dyDescent="0.3">
      <c r="B90" s="763" t="s">
        <v>1528</v>
      </c>
      <c r="C90" s="331" t="s">
        <v>2289</v>
      </c>
      <c r="D90" s="64">
        <v>50101524</v>
      </c>
      <c r="E90" s="64">
        <v>66174266</v>
      </c>
      <c r="F90" s="64">
        <v>66174266</v>
      </c>
      <c r="G90" s="334">
        <v>100</v>
      </c>
    </row>
    <row r="91" spans="1:7" ht="17.25" thickBot="1" x14ac:dyDescent="0.3">
      <c r="B91" s="763" t="s">
        <v>1529</v>
      </c>
      <c r="C91" s="331" t="s">
        <v>2290</v>
      </c>
      <c r="D91" s="64">
        <v>6310150</v>
      </c>
      <c r="E91" s="64">
        <v>5733537</v>
      </c>
      <c r="F91" s="64">
        <v>5733537</v>
      </c>
      <c r="G91" s="334">
        <v>100</v>
      </c>
    </row>
    <row r="92" spans="1:7" ht="17.25" thickBot="1" x14ac:dyDescent="0.3">
      <c r="B92" s="764" t="s">
        <v>2286</v>
      </c>
      <c r="C92" s="332" t="s">
        <v>567</v>
      </c>
      <c r="D92" s="64" t="s">
        <v>2286</v>
      </c>
      <c r="E92" s="64" t="s">
        <v>2286</v>
      </c>
      <c r="F92" s="64" t="s">
        <v>2286</v>
      </c>
      <c r="G92" s="334" t="s">
        <v>2286</v>
      </c>
    </row>
    <row r="93" spans="1:7" ht="17.25" thickBot="1" x14ac:dyDescent="0.3">
      <c r="B93" s="764" t="s">
        <v>568</v>
      </c>
      <c r="C93" s="332" t="s">
        <v>1331</v>
      </c>
      <c r="D93" s="238">
        <v>23375485</v>
      </c>
      <c r="E93" s="238">
        <v>35028985</v>
      </c>
      <c r="F93" s="238">
        <v>34395278</v>
      </c>
      <c r="G93" s="335">
        <v>98.2</v>
      </c>
    </row>
    <row r="94" spans="1:7" ht="17.25" thickBot="1" x14ac:dyDescent="0.3">
      <c r="B94" s="764" t="s">
        <v>569</v>
      </c>
      <c r="C94" s="332" t="s">
        <v>1332</v>
      </c>
      <c r="D94" s="238">
        <v>23375485</v>
      </c>
      <c r="E94" s="238">
        <v>35028985</v>
      </c>
      <c r="F94" s="238">
        <v>34395278</v>
      </c>
      <c r="G94" s="335">
        <v>98.2</v>
      </c>
    </row>
    <row r="95" spans="1:7" ht="17.25" thickBot="1" x14ac:dyDescent="0.3">
      <c r="B95" s="763" t="s">
        <v>570</v>
      </c>
      <c r="C95" s="331" t="s">
        <v>1333</v>
      </c>
      <c r="D95" s="64">
        <v>311800</v>
      </c>
      <c r="E95" s="64">
        <v>2343906</v>
      </c>
      <c r="F95" s="64">
        <v>2343906</v>
      </c>
      <c r="G95" s="334">
        <v>100</v>
      </c>
    </row>
    <row r="96" spans="1:7" ht="17.25" thickBot="1" x14ac:dyDescent="0.3">
      <c r="B96" s="763" t="s">
        <v>571</v>
      </c>
      <c r="C96" s="331" t="s">
        <v>1334</v>
      </c>
      <c r="D96" s="64">
        <v>490000</v>
      </c>
      <c r="E96" s="64">
        <v>1881377</v>
      </c>
      <c r="F96" s="64">
        <v>1881335</v>
      </c>
      <c r="G96" s="334">
        <v>100</v>
      </c>
    </row>
    <row r="97" spans="1:7" ht="17.25" thickBot="1" x14ac:dyDescent="0.3">
      <c r="B97" s="763" t="s">
        <v>572</v>
      </c>
      <c r="C97" s="331" t="s">
        <v>1335</v>
      </c>
      <c r="D97" s="64">
        <v>12634596</v>
      </c>
      <c r="E97" s="64">
        <v>18978380</v>
      </c>
      <c r="F97" s="64">
        <v>18458725</v>
      </c>
      <c r="G97" s="334">
        <v>97.3</v>
      </c>
    </row>
    <row r="98" spans="1:7" ht="17.25" thickBot="1" x14ac:dyDescent="0.3">
      <c r="B98" s="763" t="s">
        <v>1201</v>
      </c>
      <c r="C98" s="331" t="s">
        <v>1202</v>
      </c>
      <c r="D98" s="64">
        <v>3900000</v>
      </c>
      <c r="E98" s="64">
        <v>4637871</v>
      </c>
      <c r="F98" s="64">
        <v>4636775</v>
      </c>
      <c r="G98" s="334">
        <v>100</v>
      </c>
    </row>
    <row r="99" spans="1:7" ht="17.25" thickBot="1" x14ac:dyDescent="0.3">
      <c r="B99" s="763" t="s">
        <v>1203</v>
      </c>
      <c r="C99" s="331" t="s">
        <v>1204</v>
      </c>
      <c r="D99" s="64">
        <v>250000</v>
      </c>
      <c r="E99" s="64">
        <v>738128</v>
      </c>
      <c r="F99" s="64">
        <v>737550</v>
      </c>
      <c r="G99" s="334">
        <v>99.9</v>
      </c>
    </row>
    <row r="100" spans="1:7" ht="17.25" thickBot="1" x14ac:dyDescent="0.3">
      <c r="B100" s="763" t="s">
        <v>1205</v>
      </c>
      <c r="C100" s="331" t="s">
        <v>1206</v>
      </c>
      <c r="D100" s="64">
        <v>980000</v>
      </c>
      <c r="E100" s="64">
        <v>1838667</v>
      </c>
      <c r="F100" s="64">
        <v>1736723</v>
      </c>
      <c r="G100" s="334">
        <v>94.5</v>
      </c>
    </row>
    <row r="101" spans="1:7" ht="17.25" thickBot="1" x14ac:dyDescent="0.3">
      <c r="B101" s="763" t="s">
        <v>1336</v>
      </c>
      <c r="C101" s="331" t="s">
        <v>1337</v>
      </c>
      <c r="D101" s="64">
        <v>2423229</v>
      </c>
      <c r="E101" s="64">
        <v>1873747</v>
      </c>
      <c r="F101" s="64">
        <v>1873747</v>
      </c>
      <c r="G101" s="334">
        <v>100</v>
      </c>
    </row>
    <row r="102" spans="1:7" ht="17.25" thickBot="1" x14ac:dyDescent="0.3">
      <c r="B102" s="763" t="s">
        <v>1338</v>
      </c>
      <c r="C102" s="331" t="s">
        <v>1339</v>
      </c>
      <c r="D102" s="64">
        <v>925860</v>
      </c>
      <c r="E102" s="64">
        <v>1510684</v>
      </c>
      <c r="F102" s="64">
        <v>1500292</v>
      </c>
      <c r="G102" s="334">
        <v>99.3</v>
      </c>
    </row>
    <row r="103" spans="1:7" ht="17.25" thickBot="1" x14ac:dyDescent="0.3">
      <c r="B103" s="763" t="s">
        <v>1340</v>
      </c>
      <c r="C103" s="331" t="s">
        <v>1341</v>
      </c>
      <c r="D103" s="64">
        <v>1460000</v>
      </c>
      <c r="E103" s="64">
        <v>1226225</v>
      </c>
      <c r="F103" s="64">
        <v>1226225</v>
      </c>
      <c r="G103" s="334">
        <v>100</v>
      </c>
    </row>
    <row r="104" spans="1:7" s="336" customFormat="1" ht="17.25" thickBot="1" x14ac:dyDescent="0.3">
      <c r="A104" s="801"/>
      <c r="B104" s="764" t="s">
        <v>573</v>
      </c>
      <c r="C104" s="332" t="s">
        <v>1342</v>
      </c>
      <c r="D104" s="238">
        <v>45189</v>
      </c>
      <c r="E104" s="238">
        <v>1311755</v>
      </c>
      <c r="F104" s="238">
        <v>652315</v>
      </c>
      <c r="G104" s="335">
        <v>49.7</v>
      </c>
    </row>
    <row r="105" spans="1:7" s="336" customFormat="1" ht="17.25" thickBot="1" x14ac:dyDescent="0.3">
      <c r="A105" s="801"/>
      <c r="B105" s="765" t="s">
        <v>1530</v>
      </c>
      <c r="C105" s="332" t="s">
        <v>1343</v>
      </c>
      <c r="D105" s="238">
        <v>570000</v>
      </c>
      <c r="E105" s="238">
        <v>570000</v>
      </c>
      <c r="F105" s="238">
        <v>538369</v>
      </c>
      <c r="G105" s="335">
        <v>94.5</v>
      </c>
    </row>
    <row r="106" spans="1:7" s="336" customFormat="1" ht="17.25" thickBot="1" x14ac:dyDescent="0.3">
      <c r="A106" s="801"/>
      <c r="B106" s="765" t="s">
        <v>574</v>
      </c>
      <c r="C106" s="332" t="s">
        <v>1000</v>
      </c>
      <c r="D106" s="238">
        <v>50000</v>
      </c>
      <c r="E106" s="238">
        <v>50000</v>
      </c>
      <c r="F106" s="238">
        <v>31274</v>
      </c>
      <c r="G106" s="335">
        <v>62.5</v>
      </c>
    </row>
    <row r="107" spans="1:7" ht="17.25" thickBot="1" x14ac:dyDescent="0.3">
      <c r="B107" s="765"/>
      <c r="C107" s="332" t="s">
        <v>575</v>
      </c>
      <c r="D107" s="238">
        <v>3850459608</v>
      </c>
      <c r="E107" s="238">
        <v>4174825977</v>
      </c>
      <c r="F107" s="238">
        <v>4146175137</v>
      </c>
      <c r="G107" s="335">
        <v>99.3</v>
      </c>
    </row>
    <row r="108" spans="1:7" x14ac:dyDescent="0.25">
      <c r="B108" s="435" t="s">
        <v>2291</v>
      </c>
    </row>
  </sheetData>
  <mergeCells count="7">
    <mergeCell ref="B21:L21"/>
    <mergeCell ref="B3:L3"/>
    <mergeCell ref="B6:L6"/>
    <mergeCell ref="B9:L9"/>
    <mergeCell ref="B12:L12"/>
    <mergeCell ref="B15:L15"/>
    <mergeCell ref="B18:L1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F14"/>
  <sheetViews>
    <sheetView zoomScale="80" zoomScaleNormal="80" workbookViewId="0">
      <selection activeCell="L36" sqref="L36"/>
    </sheetView>
  </sheetViews>
  <sheetFormatPr defaultRowHeight="16.5" x14ac:dyDescent="0.3"/>
  <cols>
    <col min="1" max="1" width="8.5703125" style="708" customWidth="1"/>
    <col min="2" max="2" width="49.85546875" style="3" customWidth="1"/>
    <col min="3" max="3" width="16.7109375" style="3" customWidth="1"/>
    <col min="4" max="4" width="18.85546875" style="3" customWidth="1"/>
    <col min="5" max="5" width="10.7109375" style="3" customWidth="1"/>
    <col min="6" max="6" width="10.7109375" style="3" bestFit="1" customWidth="1"/>
    <col min="7" max="7" width="12" style="3" customWidth="1"/>
    <col min="8" max="8" width="13.7109375" style="3" customWidth="1"/>
    <col min="9" max="9" width="18.42578125" style="3" customWidth="1"/>
    <col min="10" max="10" width="27.28515625" style="3" customWidth="1"/>
    <col min="11" max="11" width="13.85546875" style="3" customWidth="1"/>
    <col min="12" max="12" width="16.85546875" style="3" customWidth="1"/>
    <col min="13" max="13" width="18.5703125" style="3" customWidth="1"/>
    <col min="14" max="16384" width="9.140625" style="3"/>
  </cols>
  <sheetData>
    <row r="2" spans="1:6" ht="17.25" thickBot="1" x14ac:dyDescent="0.35">
      <c r="A2" s="707"/>
      <c r="B2" s="9" t="s">
        <v>1988</v>
      </c>
    </row>
    <row r="3" spans="1:6" ht="65.25" customHeight="1" x14ac:dyDescent="0.3">
      <c r="A3" s="707"/>
      <c r="B3" s="802" t="s">
        <v>1</v>
      </c>
      <c r="C3" s="697" t="s">
        <v>2</v>
      </c>
      <c r="D3" s="697" t="s">
        <v>3</v>
      </c>
      <c r="E3" s="802" t="s">
        <v>1991</v>
      </c>
      <c r="F3" s="697" t="s">
        <v>3</v>
      </c>
    </row>
    <row r="4" spans="1:6" ht="17.25" thickBot="1" x14ac:dyDescent="0.35">
      <c r="A4" s="707"/>
      <c r="B4" s="803"/>
      <c r="C4" s="698" t="s">
        <v>1989</v>
      </c>
      <c r="D4" s="698" t="s">
        <v>1990</v>
      </c>
      <c r="E4" s="803"/>
      <c r="F4" s="698" t="s">
        <v>1990</v>
      </c>
    </row>
    <row r="5" spans="1:6" ht="17.25" thickBot="1" x14ac:dyDescent="0.35">
      <c r="A5" s="707"/>
      <c r="B5" s="462" t="s">
        <v>4</v>
      </c>
      <c r="C5" s="176">
        <v>1716746</v>
      </c>
      <c r="D5" s="709">
        <v>0.77800000000000002</v>
      </c>
      <c r="E5" s="72">
        <v>349.4</v>
      </c>
      <c r="F5" s="709">
        <v>1.0860000000000001</v>
      </c>
    </row>
    <row r="6" spans="1:6" ht="17.25" thickBot="1" x14ac:dyDescent="0.35">
      <c r="A6" s="707"/>
      <c r="B6" s="710" t="s">
        <v>1389</v>
      </c>
      <c r="C6" s="176">
        <v>81087</v>
      </c>
      <c r="D6" s="709">
        <v>0.10199999999999999</v>
      </c>
      <c r="E6" s="72">
        <v>241.8</v>
      </c>
      <c r="F6" s="709">
        <v>1.054</v>
      </c>
    </row>
    <row r="7" spans="1:6" ht="17.25" thickBot="1" x14ac:dyDescent="0.35">
      <c r="A7" s="707"/>
      <c r="B7" s="462" t="s">
        <v>5</v>
      </c>
      <c r="C7" s="176">
        <v>271685</v>
      </c>
      <c r="D7" s="709">
        <v>0.80200000000000005</v>
      </c>
      <c r="E7" s="72">
        <v>145.30000000000001</v>
      </c>
      <c r="F7" s="709">
        <v>0.77600000000000002</v>
      </c>
    </row>
    <row r="8" spans="1:6" ht="17.25" thickBot="1" x14ac:dyDescent="0.35">
      <c r="A8" s="707"/>
      <c r="B8" s="710" t="s">
        <v>1389</v>
      </c>
      <c r="C8" s="176">
        <v>250139</v>
      </c>
      <c r="D8" s="709">
        <v>0.79500000000000004</v>
      </c>
      <c r="E8" s="72">
        <v>141.69999999999999</v>
      </c>
      <c r="F8" s="709">
        <v>0.75</v>
      </c>
    </row>
    <row r="9" spans="1:6" ht="17.25" thickBot="1" x14ac:dyDescent="0.35">
      <c r="A9" s="707"/>
      <c r="B9" s="710" t="s">
        <v>1444</v>
      </c>
      <c r="C9" s="176">
        <v>5287</v>
      </c>
      <c r="D9" s="709">
        <v>2.1859999999999999</v>
      </c>
      <c r="E9" s="72">
        <v>425.4</v>
      </c>
      <c r="F9" s="709">
        <v>1.0309999999999999</v>
      </c>
    </row>
    <row r="10" spans="1:6" ht="17.25" thickBot="1" x14ac:dyDescent="0.35">
      <c r="A10" s="707"/>
      <c r="B10" s="710" t="s">
        <v>1737</v>
      </c>
      <c r="C10" s="176">
        <v>383232</v>
      </c>
      <c r="D10" s="709">
        <v>0.998</v>
      </c>
      <c r="E10" s="72">
        <v>876.2</v>
      </c>
      <c r="F10" s="709">
        <v>1.0629999999999999</v>
      </c>
    </row>
    <row r="11" spans="1:6" ht="17.25" thickBot="1" x14ac:dyDescent="0.35">
      <c r="A11" s="707"/>
      <c r="B11" s="710" t="s">
        <v>1445</v>
      </c>
      <c r="C11" s="176">
        <v>227796</v>
      </c>
      <c r="D11" s="709">
        <v>1.44</v>
      </c>
      <c r="E11" s="72">
        <v>204.9</v>
      </c>
      <c r="F11" s="709">
        <v>1.014</v>
      </c>
    </row>
    <row r="12" spans="1:6" ht="17.25" thickBot="1" x14ac:dyDescent="0.35">
      <c r="A12" s="707"/>
      <c r="B12" s="710" t="s">
        <v>6</v>
      </c>
      <c r="C12" s="72">
        <v>426</v>
      </c>
      <c r="D12" s="709">
        <v>0.96799999999999997</v>
      </c>
      <c r="E12" s="72">
        <v>168.9</v>
      </c>
      <c r="F12" s="709">
        <v>1.1890000000000001</v>
      </c>
    </row>
    <row r="13" spans="1:6" x14ac:dyDescent="0.3">
      <c r="A13" s="707"/>
      <c r="B13" s="3" t="s">
        <v>1992</v>
      </c>
    </row>
    <row r="14" spans="1:6" x14ac:dyDescent="0.3">
      <c r="A14" s="707"/>
      <c r="B14" s="5" t="s">
        <v>8</v>
      </c>
    </row>
  </sheetData>
  <mergeCells count="2">
    <mergeCell ref="B3:B4"/>
    <mergeCell ref="E3:E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R399"/>
  <sheetViews>
    <sheetView zoomScale="80" zoomScaleNormal="80" zoomScaleSheetLayoutView="100" workbookViewId="0">
      <selection activeCell="E20" sqref="E20"/>
    </sheetView>
  </sheetViews>
  <sheetFormatPr defaultColWidth="9.140625" defaultRowHeight="16.5" x14ac:dyDescent="0.3"/>
  <cols>
    <col min="1" max="1" width="9.140625" style="773" customWidth="1"/>
    <col min="2" max="2" width="26.7109375" style="3" customWidth="1"/>
    <col min="3" max="4" width="30.5703125" style="3" customWidth="1"/>
    <col min="5" max="5" width="18.5703125" style="3" customWidth="1"/>
    <col min="6" max="6" width="15.140625" style="3" bestFit="1" customWidth="1"/>
    <col min="7" max="7" width="12" style="3" customWidth="1"/>
    <col min="8" max="8" width="16.7109375" style="3" customWidth="1"/>
    <col min="9" max="9" width="8.85546875" style="3" customWidth="1"/>
    <col min="10" max="10" width="13.5703125" style="3" customWidth="1"/>
    <col min="11" max="11" width="15.140625" style="3" bestFit="1" customWidth="1"/>
    <col min="12" max="12" width="13" style="3" customWidth="1"/>
    <col min="13" max="13" width="9.140625" style="3"/>
    <col min="14" max="14" width="11" style="3" customWidth="1"/>
    <col min="15" max="16" width="9.140625" style="3"/>
    <col min="17" max="17" width="13.140625" style="3" customWidth="1"/>
    <col min="18" max="30" width="9.140625" style="3"/>
    <col min="31" max="31" width="23.28515625" style="3" bestFit="1" customWidth="1"/>
    <col min="32" max="32" width="12.28515625" style="3" bestFit="1" customWidth="1"/>
    <col min="33" max="33" width="13.5703125" style="3" bestFit="1" customWidth="1"/>
    <col min="34" max="34" width="15.140625" style="3" bestFit="1" customWidth="1"/>
    <col min="35" max="35" width="13.42578125" style="3" bestFit="1" customWidth="1"/>
    <col min="36" max="16384" width="9.140625" style="3"/>
  </cols>
  <sheetData>
    <row r="2" spans="2:7" ht="17.25" thickBot="1" x14ac:dyDescent="0.35">
      <c r="B2" s="19" t="s">
        <v>1993</v>
      </c>
    </row>
    <row r="3" spans="2:7" ht="17.25" thickBot="1" x14ac:dyDescent="0.35">
      <c r="B3" s="53" t="s">
        <v>9</v>
      </c>
      <c r="C3" s="814" t="s">
        <v>10</v>
      </c>
      <c r="D3" s="816"/>
      <c r="E3" s="814" t="s">
        <v>11</v>
      </c>
      <c r="F3" s="815"/>
      <c r="G3" s="816"/>
    </row>
    <row r="4" spans="2:7" ht="17.25" thickBot="1" x14ac:dyDescent="0.35">
      <c r="B4" s="459"/>
      <c r="C4" s="711">
        <v>44561</v>
      </c>
      <c r="D4" s="823">
        <v>44926</v>
      </c>
      <c r="E4" s="824"/>
      <c r="F4" s="711">
        <v>44561</v>
      </c>
      <c r="G4" s="711">
        <v>44926</v>
      </c>
    </row>
    <row r="5" spans="2:7" ht="17.25" thickBot="1" x14ac:dyDescent="0.35">
      <c r="B5" s="459" t="s">
        <v>1994</v>
      </c>
      <c r="C5" s="173">
        <v>1096225</v>
      </c>
      <c r="D5" s="825">
        <v>1104304</v>
      </c>
      <c r="E5" s="826"/>
      <c r="F5" s="71">
        <v>505.7</v>
      </c>
      <c r="G5" s="71">
        <v>518.79999999999995</v>
      </c>
    </row>
    <row r="6" spans="2:7" ht="17.25" thickBot="1" x14ac:dyDescent="0.35">
      <c r="B6" s="459" t="s">
        <v>1995</v>
      </c>
      <c r="C6" s="173">
        <v>11992</v>
      </c>
      <c r="D6" s="825">
        <v>12311</v>
      </c>
      <c r="E6" s="826"/>
      <c r="F6" s="71">
        <v>500.4</v>
      </c>
      <c r="G6" s="71">
        <v>512.5</v>
      </c>
    </row>
    <row r="7" spans="2:7" ht="17.25" thickBot="1" x14ac:dyDescent="0.35">
      <c r="B7" s="459" t="s">
        <v>1996</v>
      </c>
      <c r="C7" s="173">
        <v>227426</v>
      </c>
      <c r="D7" s="825">
        <v>224143</v>
      </c>
      <c r="E7" s="826"/>
      <c r="F7" s="71">
        <v>293.10000000000002</v>
      </c>
      <c r="G7" s="71">
        <v>299.3</v>
      </c>
    </row>
    <row r="8" spans="2:7" ht="17.25" thickBot="1" x14ac:dyDescent="0.35">
      <c r="B8" s="459" t="s">
        <v>1997</v>
      </c>
      <c r="C8" s="173">
        <v>288423</v>
      </c>
      <c r="D8" s="825">
        <v>288358</v>
      </c>
      <c r="E8" s="826"/>
      <c r="F8" s="71">
        <v>282.8</v>
      </c>
      <c r="G8" s="71">
        <v>288.10000000000002</v>
      </c>
    </row>
    <row r="9" spans="2:7" ht="17.25" thickBot="1" x14ac:dyDescent="0.35">
      <c r="B9" s="459" t="s">
        <v>1998</v>
      </c>
      <c r="C9" s="173">
        <v>50459</v>
      </c>
      <c r="D9" s="825">
        <v>52084</v>
      </c>
      <c r="E9" s="826"/>
      <c r="F9" s="71">
        <v>227.6</v>
      </c>
      <c r="G9" s="71">
        <v>234</v>
      </c>
    </row>
    <row r="10" spans="2:7" ht="17.25" thickBot="1" x14ac:dyDescent="0.35">
      <c r="B10" s="495" t="s">
        <v>12</v>
      </c>
      <c r="C10" s="173">
        <v>19075</v>
      </c>
      <c r="D10" s="825">
        <v>19584</v>
      </c>
      <c r="E10" s="826"/>
      <c r="F10" s="71">
        <v>148.9</v>
      </c>
      <c r="G10" s="71">
        <v>155.30000000000001</v>
      </c>
    </row>
    <row r="11" spans="2:7" ht="17.25" thickBot="1" x14ac:dyDescent="0.35">
      <c r="B11" s="712" t="s">
        <v>13</v>
      </c>
      <c r="C11" s="122" t="s">
        <v>1446</v>
      </c>
      <c r="D11" s="827">
        <v>1700784</v>
      </c>
      <c r="E11" s="828"/>
      <c r="F11" s="122" t="s">
        <v>14</v>
      </c>
      <c r="G11" s="122" t="s">
        <v>14</v>
      </c>
    </row>
    <row r="12" spans="2:7" ht="17.25" thickBot="1" x14ac:dyDescent="0.35">
      <c r="B12" s="486" t="s">
        <v>15</v>
      </c>
      <c r="C12" s="71">
        <v>1</v>
      </c>
      <c r="D12" s="810">
        <v>1</v>
      </c>
      <c r="E12" s="811"/>
      <c r="F12" s="71" t="s">
        <v>14</v>
      </c>
      <c r="G12" s="71" t="s">
        <v>14</v>
      </c>
    </row>
    <row r="13" spans="2:7" ht="33.75" thickBot="1" x14ac:dyDescent="0.35">
      <c r="B13" s="495" t="s">
        <v>16</v>
      </c>
      <c r="C13" s="173">
        <v>32295</v>
      </c>
      <c r="D13" s="825">
        <v>33813</v>
      </c>
      <c r="E13" s="826"/>
      <c r="F13" s="71" t="s">
        <v>14</v>
      </c>
      <c r="G13" s="71" t="s">
        <v>14</v>
      </c>
    </row>
    <row r="14" spans="2:7" x14ac:dyDescent="0.3">
      <c r="B14" s="5" t="s">
        <v>8</v>
      </c>
    </row>
    <row r="16" spans="2:7" ht="17.25" thickBot="1" x14ac:dyDescent="0.35">
      <c r="B16" s="9" t="s">
        <v>1999</v>
      </c>
    </row>
    <row r="17" spans="2:5" ht="17.25" thickBot="1" x14ac:dyDescent="0.35">
      <c r="B17" s="812" t="s">
        <v>17</v>
      </c>
      <c r="C17" s="814" t="s">
        <v>1039</v>
      </c>
      <c r="D17" s="816"/>
    </row>
    <row r="18" spans="2:5" ht="17.25" thickBot="1" x14ac:dyDescent="0.35">
      <c r="B18" s="813"/>
      <c r="C18" s="56" t="s">
        <v>1447</v>
      </c>
      <c r="D18" s="56" t="s">
        <v>2000</v>
      </c>
    </row>
    <row r="19" spans="2:5" ht="33.75" thickBot="1" x14ac:dyDescent="0.35">
      <c r="B19" s="60" t="s">
        <v>1108</v>
      </c>
      <c r="C19" s="58">
        <v>545.9</v>
      </c>
      <c r="D19" s="58">
        <v>559.5</v>
      </c>
    </row>
    <row r="20" spans="2:5" ht="33.75" thickBot="1" x14ac:dyDescent="0.35">
      <c r="B20" s="60" t="s">
        <v>1109</v>
      </c>
      <c r="C20" s="58">
        <v>640.6</v>
      </c>
      <c r="D20" s="58">
        <v>656.7</v>
      </c>
    </row>
    <row r="21" spans="2:5" ht="33.75" thickBot="1" x14ac:dyDescent="0.35">
      <c r="B21" s="60" t="s">
        <v>1110</v>
      </c>
      <c r="C21" s="58">
        <v>566.9</v>
      </c>
      <c r="D21" s="58">
        <v>582.29999999999995</v>
      </c>
    </row>
    <row r="22" spans="2:5" ht="33.75" thickBot="1" x14ac:dyDescent="0.35">
      <c r="B22" s="60" t="s">
        <v>1111</v>
      </c>
      <c r="C22" s="58">
        <v>622.5</v>
      </c>
      <c r="D22" s="58">
        <v>669</v>
      </c>
    </row>
    <row r="23" spans="2:5" ht="33.75" thickBot="1" x14ac:dyDescent="0.35">
      <c r="B23" s="60" t="s">
        <v>1112</v>
      </c>
      <c r="C23" s="58">
        <v>436.6</v>
      </c>
      <c r="D23" s="58">
        <v>445.6</v>
      </c>
    </row>
    <row r="24" spans="2:5" ht="33.75" thickBot="1" x14ac:dyDescent="0.35">
      <c r="B24" s="60" t="s">
        <v>1113</v>
      </c>
      <c r="C24" s="58">
        <v>458</v>
      </c>
      <c r="D24" s="58">
        <v>466</v>
      </c>
    </row>
    <row r="25" spans="2:5" x14ac:dyDescent="0.3">
      <c r="B25" s="713" t="s">
        <v>8</v>
      </c>
    </row>
    <row r="26" spans="2:5" x14ac:dyDescent="0.3">
      <c r="B26" s="585" t="s">
        <v>18</v>
      </c>
    </row>
    <row r="28" spans="2:5" ht="17.25" thickBot="1" x14ac:dyDescent="0.35">
      <c r="B28" s="9" t="s">
        <v>2001</v>
      </c>
    </row>
    <row r="29" spans="2:5" ht="17.25" thickBot="1" x14ac:dyDescent="0.35">
      <c r="B29" s="53" t="s">
        <v>19</v>
      </c>
      <c r="C29" s="696" t="s">
        <v>20</v>
      </c>
      <c r="D29" s="696" t="s">
        <v>21</v>
      </c>
      <c r="E29" s="695" t="s">
        <v>22</v>
      </c>
    </row>
    <row r="30" spans="2:5" ht="17.25" thickBot="1" x14ac:dyDescent="0.35">
      <c r="B30" s="60" t="s">
        <v>23</v>
      </c>
      <c r="C30" s="71">
        <v>22</v>
      </c>
      <c r="D30" s="714">
        <v>2020.8</v>
      </c>
      <c r="E30" s="71">
        <v>44</v>
      </c>
    </row>
    <row r="31" spans="2:5" ht="17.25" thickBot="1" x14ac:dyDescent="0.35">
      <c r="B31" s="60" t="s">
        <v>24</v>
      </c>
      <c r="C31" s="71">
        <v>40</v>
      </c>
      <c r="D31" s="714">
        <v>2098.1</v>
      </c>
      <c r="E31" s="71">
        <v>84</v>
      </c>
    </row>
    <row r="32" spans="2:5" ht="17.25" thickBot="1" x14ac:dyDescent="0.35">
      <c r="B32" s="60" t="s">
        <v>25</v>
      </c>
      <c r="C32" s="71">
        <v>45</v>
      </c>
      <c r="D32" s="714">
        <v>2225.5</v>
      </c>
      <c r="E32" s="71">
        <v>100</v>
      </c>
    </row>
    <row r="33" spans="1:8" ht="17.25" thickBot="1" x14ac:dyDescent="0.35">
      <c r="B33" s="60" t="s">
        <v>26</v>
      </c>
      <c r="C33" s="71">
        <v>18</v>
      </c>
      <c r="D33" s="714">
        <v>1761.7</v>
      </c>
      <c r="E33" s="71">
        <v>32</v>
      </c>
    </row>
    <row r="34" spans="1:8" ht="17.25" thickBot="1" x14ac:dyDescent="0.35">
      <c r="B34" s="60" t="s">
        <v>27</v>
      </c>
      <c r="C34" s="71">
        <v>42</v>
      </c>
      <c r="D34" s="714">
        <v>2652.3</v>
      </c>
      <c r="E34" s="71">
        <v>111</v>
      </c>
    </row>
    <row r="35" spans="1:8" ht="17.25" thickBot="1" x14ac:dyDescent="0.35">
      <c r="B35" s="60" t="s">
        <v>28</v>
      </c>
      <c r="C35" s="71">
        <v>15</v>
      </c>
      <c r="D35" s="714">
        <v>1865</v>
      </c>
      <c r="E35" s="71">
        <v>25</v>
      </c>
    </row>
    <row r="36" spans="1:8" ht="17.25" thickBot="1" x14ac:dyDescent="0.35">
      <c r="B36" s="60" t="s">
        <v>29</v>
      </c>
      <c r="C36" s="71">
        <v>177</v>
      </c>
      <c r="D36" s="714">
        <v>2994.7</v>
      </c>
      <c r="E36" s="71">
        <v>530</v>
      </c>
    </row>
    <row r="37" spans="1:8" ht="17.25" thickBot="1" x14ac:dyDescent="0.35">
      <c r="B37" s="60" t="s">
        <v>30</v>
      </c>
      <c r="C37" s="71">
        <v>84</v>
      </c>
      <c r="D37" s="714">
        <v>2627</v>
      </c>
      <c r="E37" s="71">
        <v>221</v>
      </c>
    </row>
    <row r="38" spans="1:8" ht="17.25" thickBot="1" x14ac:dyDescent="0.35">
      <c r="B38" s="60" t="s">
        <v>31</v>
      </c>
      <c r="C38" s="71">
        <v>39</v>
      </c>
      <c r="D38" s="714">
        <v>2183.1</v>
      </c>
      <c r="E38" s="71">
        <v>85</v>
      </c>
    </row>
    <row r="39" spans="1:8" ht="17.25" thickBot="1" x14ac:dyDescent="0.35">
      <c r="B39" s="60" t="s">
        <v>32</v>
      </c>
      <c r="C39" s="71">
        <v>49</v>
      </c>
      <c r="D39" s="714">
        <v>2443.6</v>
      </c>
      <c r="E39" s="71">
        <v>120</v>
      </c>
    </row>
    <row r="40" spans="1:8" ht="17.25" thickBot="1" x14ac:dyDescent="0.35">
      <c r="B40" s="60" t="s">
        <v>33</v>
      </c>
      <c r="C40" s="71">
        <v>66</v>
      </c>
      <c r="D40" s="714">
        <v>2746.3</v>
      </c>
      <c r="E40" s="71">
        <v>181</v>
      </c>
    </row>
    <row r="41" spans="1:8" ht="17.25" thickBot="1" x14ac:dyDescent="0.35">
      <c r="B41" s="60" t="s">
        <v>34</v>
      </c>
      <c r="C41" s="71">
        <v>116</v>
      </c>
      <c r="D41" s="714">
        <v>2782</v>
      </c>
      <c r="E41" s="71">
        <v>323</v>
      </c>
    </row>
    <row r="42" spans="1:8" ht="17.25" thickBot="1" x14ac:dyDescent="0.35">
      <c r="B42" s="61" t="s">
        <v>35</v>
      </c>
      <c r="C42" s="122">
        <v>713</v>
      </c>
      <c r="D42" s="122" t="s">
        <v>14</v>
      </c>
      <c r="E42" s="174">
        <v>1856</v>
      </c>
    </row>
    <row r="43" spans="1:8" ht="17.25" thickBot="1" x14ac:dyDescent="0.35">
      <c r="B43" s="61" t="s">
        <v>36</v>
      </c>
      <c r="C43" s="122">
        <v>59</v>
      </c>
      <c r="D43" s="715">
        <v>2607.6</v>
      </c>
      <c r="E43" s="122" t="s">
        <v>14</v>
      </c>
    </row>
    <row r="44" spans="1:8" x14ac:dyDescent="0.3">
      <c r="B44" s="5" t="s">
        <v>8</v>
      </c>
    </row>
    <row r="46" spans="1:8" ht="17.25" thickBot="1" x14ac:dyDescent="0.35">
      <c r="A46" s="707"/>
      <c r="B46" s="4" t="s">
        <v>2002</v>
      </c>
    </row>
    <row r="47" spans="1:8" ht="21" customHeight="1" x14ac:dyDescent="0.3">
      <c r="B47" s="818" t="s">
        <v>37</v>
      </c>
      <c r="C47" s="818" t="s">
        <v>38</v>
      </c>
      <c r="D47" s="818" t="s">
        <v>39</v>
      </c>
      <c r="E47" s="818" t="s">
        <v>40</v>
      </c>
      <c r="F47" s="818" t="s">
        <v>41</v>
      </c>
      <c r="G47" s="818" t="s">
        <v>1660</v>
      </c>
      <c r="H47" s="209" t="s">
        <v>1114</v>
      </c>
    </row>
    <row r="48" spans="1:8" ht="17.25" thickBot="1" x14ac:dyDescent="0.35">
      <c r="B48" s="819"/>
      <c r="C48" s="819"/>
      <c r="D48" s="819"/>
      <c r="E48" s="819"/>
      <c r="F48" s="819"/>
      <c r="G48" s="819"/>
      <c r="H48" s="210" t="s">
        <v>1115</v>
      </c>
    </row>
    <row r="49" spans="1:8" ht="17.25" thickBot="1" x14ac:dyDescent="0.35">
      <c r="B49" s="447" t="s">
        <v>1448</v>
      </c>
      <c r="C49" s="448">
        <v>410.86290677999995</v>
      </c>
      <c r="D49" s="448">
        <v>0</v>
      </c>
      <c r="E49" s="448">
        <v>59.438485110000002</v>
      </c>
      <c r="F49" s="449">
        <v>85.836914769999993</v>
      </c>
      <c r="G49" s="450">
        <v>556.1383066599999</v>
      </c>
      <c r="H49" s="446">
        <v>4.7315030226094144E-2</v>
      </c>
    </row>
    <row r="50" spans="1:8" ht="17.25" thickBot="1" x14ac:dyDescent="0.35">
      <c r="B50" s="447" t="s">
        <v>1449</v>
      </c>
      <c r="C50" s="448">
        <v>2395.0541291300001</v>
      </c>
      <c r="D50" s="448">
        <v>0</v>
      </c>
      <c r="E50" s="448">
        <v>1013.15289194</v>
      </c>
      <c r="F50" s="449">
        <v>0</v>
      </c>
      <c r="G50" s="450">
        <v>3408.2070210700003</v>
      </c>
      <c r="H50" s="446">
        <v>0.28996279574264383</v>
      </c>
    </row>
    <row r="51" spans="1:8" ht="17.25" thickBot="1" x14ac:dyDescent="0.35">
      <c r="B51" s="447" t="s">
        <v>44</v>
      </c>
      <c r="C51" s="448">
        <v>1219.8923068199999</v>
      </c>
      <c r="D51" s="448">
        <v>80.874011370000005</v>
      </c>
      <c r="E51" s="448">
        <v>457.21875941999997</v>
      </c>
      <c r="F51" s="449">
        <v>741.28494982000007</v>
      </c>
      <c r="G51" s="450">
        <v>2499.27002743</v>
      </c>
      <c r="H51" s="446">
        <v>0.21263242519871348</v>
      </c>
    </row>
    <row r="52" spans="1:8" ht="17.25" thickBot="1" x14ac:dyDescent="0.35">
      <c r="B52" s="447" t="s">
        <v>1450</v>
      </c>
      <c r="C52" s="448">
        <v>1732.5526340599999</v>
      </c>
      <c r="D52" s="448">
        <v>0</v>
      </c>
      <c r="E52" s="448">
        <v>228.75454847999998</v>
      </c>
      <c r="F52" s="448">
        <v>1114.00114818</v>
      </c>
      <c r="G52" s="450">
        <v>3075.30833072</v>
      </c>
      <c r="H52" s="446">
        <v>0.26164050359425023</v>
      </c>
    </row>
    <row r="53" spans="1:8" ht="17.25" thickBot="1" x14ac:dyDescent="0.35">
      <c r="B53" s="447" t="s">
        <v>45</v>
      </c>
      <c r="C53" s="448">
        <v>1181.0353638299998</v>
      </c>
      <c r="D53" s="448">
        <v>62.14373878</v>
      </c>
      <c r="E53" s="448">
        <v>150.90477163999998</v>
      </c>
      <c r="F53" s="449">
        <v>820.93836365999994</v>
      </c>
      <c r="G53" s="450">
        <v>2215.0222379099996</v>
      </c>
      <c r="H53" s="446">
        <v>0.18844924523829842</v>
      </c>
    </row>
    <row r="54" spans="1:8" ht="17.25" thickBot="1" x14ac:dyDescent="0.35">
      <c r="B54" s="451" t="s">
        <v>13</v>
      </c>
      <c r="C54" s="450">
        <v>6939.3973406199993</v>
      </c>
      <c r="D54" s="450">
        <v>143.01775015000001</v>
      </c>
      <c r="E54" s="450">
        <v>1909.4694565900002</v>
      </c>
      <c r="F54" s="452">
        <v>2762.0613764300001</v>
      </c>
      <c r="G54" s="450">
        <v>11753.945923789999</v>
      </c>
      <c r="H54" s="446">
        <v>1</v>
      </c>
    </row>
    <row r="55" spans="1:8" ht="17.25" thickBot="1" x14ac:dyDescent="0.35">
      <c r="B55" s="447" t="s">
        <v>42</v>
      </c>
      <c r="C55" s="441">
        <v>0.59038874141616149</v>
      </c>
      <c r="D55" s="441">
        <v>1.2167637240914299E-2</v>
      </c>
      <c r="E55" s="441">
        <v>0.16245348319369343</v>
      </c>
      <c r="F55" s="453">
        <v>0.23499013814923081</v>
      </c>
      <c r="G55" s="454"/>
      <c r="H55" s="454"/>
    </row>
    <row r="56" spans="1:8" x14ac:dyDescent="0.3">
      <c r="B56" s="44" t="s">
        <v>1390</v>
      </c>
      <c r="C56" s="31"/>
      <c r="D56" s="31"/>
      <c r="E56" s="31"/>
      <c r="F56" s="31"/>
      <c r="G56" s="31"/>
      <c r="H56" s="31"/>
    </row>
    <row r="57" spans="1:8" x14ac:dyDescent="0.3">
      <c r="B57" s="5"/>
    </row>
    <row r="59" spans="1:8" ht="17.25" thickBot="1" x14ac:dyDescent="0.35">
      <c r="A59" s="707"/>
      <c r="B59" s="6" t="s">
        <v>2003</v>
      </c>
    </row>
    <row r="60" spans="1:8" ht="17.25" customHeight="1" thickBot="1" x14ac:dyDescent="0.35">
      <c r="B60" s="63"/>
      <c r="C60" s="814" t="s">
        <v>46</v>
      </c>
      <c r="D60" s="815"/>
      <c r="E60" s="815"/>
      <c r="F60" s="816"/>
    </row>
    <row r="61" spans="1:8" x14ac:dyDescent="0.3">
      <c r="B61" s="812" t="s">
        <v>47</v>
      </c>
      <c r="C61" s="812" t="s">
        <v>1040</v>
      </c>
      <c r="D61" s="812" t="s">
        <v>48</v>
      </c>
      <c r="E61" s="812" t="s">
        <v>49</v>
      </c>
      <c r="F61" s="812" t="s">
        <v>50</v>
      </c>
    </row>
    <row r="62" spans="1:8" ht="17.25" thickBot="1" x14ac:dyDescent="0.35">
      <c r="B62" s="813"/>
      <c r="C62" s="822"/>
      <c r="D62" s="822"/>
      <c r="E62" s="822"/>
      <c r="F62" s="822"/>
    </row>
    <row r="63" spans="1:8" ht="17.25" thickBot="1" x14ac:dyDescent="0.35">
      <c r="B63" s="440">
        <v>44561</v>
      </c>
      <c r="C63" s="441">
        <v>0.61099999999999999</v>
      </c>
      <c r="D63" s="441">
        <v>1.2E-2</v>
      </c>
      <c r="E63" s="441">
        <v>0.16500000000000001</v>
      </c>
      <c r="F63" s="441">
        <v>0.21199999999999999</v>
      </c>
    </row>
    <row r="64" spans="1:8" ht="17.25" thickBot="1" x14ac:dyDescent="0.35">
      <c r="B64" s="440">
        <v>44926</v>
      </c>
      <c r="C64" s="441">
        <v>0.59038874141616149</v>
      </c>
      <c r="D64" s="441">
        <v>1.2167637240914299E-2</v>
      </c>
      <c r="E64" s="441">
        <v>0.16245348319369343</v>
      </c>
      <c r="F64" s="441">
        <v>0.23499013814923081</v>
      </c>
    </row>
    <row r="65" spans="1:6" x14ac:dyDescent="0.3">
      <c r="B65" s="5" t="s">
        <v>1390</v>
      </c>
    </row>
    <row r="67" spans="1:6" ht="17.25" thickBot="1" x14ac:dyDescent="0.35">
      <c r="A67" s="707"/>
      <c r="B67" s="6" t="s">
        <v>2004</v>
      </c>
    </row>
    <row r="68" spans="1:6" ht="17.25" thickBot="1" x14ac:dyDescent="0.35">
      <c r="B68" s="53" t="s">
        <v>51</v>
      </c>
      <c r="C68" s="67" t="s">
        <v>1658</v>
      </c>
      <c r="D68" s="67" t="s">
        <v>1659</v>
      </c>
    </row>
    <row r="69" spans="1:6" ht="17.25" thickBot="1" x14ac:dyDescent="0.35">
      <c r="B69" s="442" t="s">
        <v>52</v>
      </c>
      <c r="C69" s="441">
        <v>-1.2999999999999999E-2</v>
      </c>
      <c r="D69" s="441">
        <v>-7.4999999999999997E-2</v>
      </c>
    </row>
    <row r="70" spans="1:6" ht="17.25" thickBot="1" x14ac:dyDescent="0.35">
      <c r="B70" s="442" t="s">
        <v>53</v>
      </c>
      <c r="C70" s="441">
        <v>8.7999999999999995E-2</v>
      </c>
      <c r="D70" s="441">
        <v>-0.14599999999999999</v>
      </c>
    </row>
    <row r="71" spans="1:6" ht="17.25" thickBot="1" x14ac:dyDescent="0.35">
      <c r="B71" s="442" t="s">
        <v>54</v>
      </c>
      <c r="C71" s="441">
        <v>0.124</v>
      </c>
      <c r="D71" s="441">
        <v>-0.16300000000000001</v>
      </c>
    </row>
    <row r="72" spans="1:6" ht="17.25" thickBot="1" x14ac:dyDescent="0.35">
      <c r="B72" s="442" t="s">
        <v>55</v>
      </c>
      <c r="C72" s="441">
        <v>0.27800000000000002</v>
      </c>
      <c r="D72" s="441">
        <v>-0.14000000000000001</v>
      </c>
    </row>
    <row r="73" spans="1:6" x14ac:dyDescent="0.3">
      <c r="B73" s="5" t="s">
        <v>1391</v>
      </c>
    </row>
    <row r="75" spans="1:6" ht="17.25" thickBot="1" x14ac:dyDescent="0.35">
      <c r="A75" s="707"/>
      <c r="B75" s="6" t="s">
        <v>2005</v>
      </c>
      <c r="F75" s="182"/>
    </row>
    <row r="76" spans="1:6" ht="33.75" thickBot="1" x14ac:dyDescent="0.35">
      <c r="A76" s="774"/>
      <c r="B76" s="69" t="s">
        <v>37</v>
      </c>
      <c r="C76" s="67" t="s">
        <v>56</v>
      </c>
      <c r="D76" s="67" t="s">
        <v>57</v>
      </c>
    </row>
    <row r="77" spans="1:6" ht="17.25" thickBot="1" x14ac:dyDescent="0.35">
      <c r="B77" s="443" t="s">
        <v>1448</v>
      </c>
      <c r="C77" s="444">
        <v>123229</v>
      </c>
      <c r="D77" s="441">
        <v>7.0968994078478301E-2</v>
      </c>
      <c r="E77" s="263"/>
    </row>
    <row r="78" spans="1:6" ht="17.25" thickBot="1" x14ac:dyDescent="0.35">
      <c r="B78" s="443" t="s">
        <v>1449</v>
      </c>
      <c r="C78" s="444">
        <v>476779</v>
      </c>
      <c r="D78" s="441">
        <v>0.2745824929825188</v>
      </c>
      <c r="E78" s="263"/>
    </row>
    <row r="79" spans="1:6" ht="17.25" thickBot="1" x14ac:dyDescent="0.35">
      <c r="B79" s="443" t="s">
        <v>44</v>
      </c>
      <c r="C79" s="444">
        <v>421540</v>
      </c>
      <c r="D79" s="441">
        <v>0.24276971949656123</v>
      </c>
      <c r="E79" s="31"/>
    </row>
    <row r="80" spans="1:6" ht="17.25" thickBot="1" x14ac:dyDescent="0.35">
      <c r="B80" s="443" t="s">
        <v>1450</v>
      </c>
      <c r="C80" s="444">
        <v>376066</v>
      </c>
      <c r="D80" s="441">
        <v>0.21658072147884849</v>
      </c>
      <c r="E80" s="31"/>
    </row>
    <row r="81" spans="1:5" ht="17.25" thickBot="1" x14ac:dyDescent="0.35">
      <c r="B81" s="443" t="s">
        <v>45</v>
      </c>
      <c r="C81" s="444">
        <v>338764</v>
      </c>
      <c r="D81" s="441">
        <v>0.19509807196359319</v>
      </c>
      <c r="E81" s="31"/>
    </row>
    <row r="82" spans="1:5" ht="17.25" thickBot="1" x14ac:dyDescent="0.35">
      <c r="B82" s="442" t="s">
        <v>13</v>
      </c>
      <c r="C82" s="445">
        <v>1736378</v>
      </c>
      <c r="D82" s="446">
        <v>1</v>
      </c>
      <c r="E82" s="31"/>
    </row>
    <row r="83" spans="1:5" x14ac:dyDescent="0.3">
      <c r="B83" s="44" t="s">
        <v>65</v>
      </c>
      <c r="C83" s="31"/>
      <c r="D83" s="31"/>
      <c r="E83" s="31"/>
    </row>
    <row r="85" spans="1:5" ht="17.25" thickBot="1" x14ac:dyDescent="0.35">
      <c r="A85" s="707"/>
      <c r="B85" s="6" t="s">
        <v>2006</v>
      </c>
    </row>
    <row r="86" spans="1:5" ht="17.25" thickBot="1" x14ac:dyDescent="0.35">
      <c r="B86" s="53" t="s">
        <v>58</v>
      </c>
      <c r="C86" s="67" t="s">
        <v>56</v>
      </c>
      <c r="D86" s="59" t="s">
        <v>59</v>
      </c>
    </row>
    <row r="87" spans="1:5" ht="17.25" thickBot="1" x14ac:dyDescent="0.35">
      <c r="B87" s="443" t="s">
        <v>60</v>
      </c>
      <c r="C87" s="444">
        <v>21625</v>
      </c>
      <c r="D87" s="441">
        <v>1.2454085458350658E-2</v>
      </c>
    </row>
    <row r="88" spans="1:5" ht="17.25" thickBot="1" x14ac:dyDescent="0.35">
      <c r="B88" s="443" t="s">
        <v>61</v>
      </c>
      <c r="C88" s="444">
        <v>307640</v>
      </c>
      <c r="D88" s="441">
        <v>0.17717340348702876</v>
      </c>
    </row>
    <row r="89" spans="1:5" ht="17.25" thickBot="1" x14ac:dyDescent="0.35">
      <c r="B89" s="443" t="s">
        <v>62</v>
      </c>
      <c r="C89" s="444">
        <v>518551</v>
      </c>
      <c r="D89" s="441">
        <v>0.29863946675205516</v>
      </c>
    </row>
    <row r="90" spans="1:5" ht="17.25" thickBot="1" x14ac:dyDescent="0.35">
      <c r="B90" s="443" t="s">
        <v>63</v>
      </c>
      <c r="C90" s="444">
        <v>550024</v>
      </c>
      <c r="D90" s="441">
        <v>0.31676512833035203</v>
      </c>
    </row>
    <row r="91" spans="1:5" ht="17.25" thickBot="1" x14ac:dyDescent="0.35">
      <c r="B91" s="443" t="s">
        <v>64</v>
      </c>
      <c r="C91" s="444">
        <v>338538</v>
      </c>
      <c r="D91" s="441">
        <v>0.19496791597221341</v>
      </c>
    </row>
    <row r="92" spans="1:5" ht="17.25" thickBot="1" x14ac:dyDescent="0.35">
      <c r="B92" s="442" t="s">
        <v>13</v>
      </c>
      <c r="C92" s="445">
        <v>1736378</v>
      </c>
      <c r="D92" s="446">
        <v>1</v>
      </c>
    </row>
    <row r="93" spans="1:5" x14ac:dyDescent="0.3">
      <c r="B93" s="5" t="s">
        <v>65</v>
      </c>
    </row>
    <row r="95" spans="1:5" x14ac:dyDescent="0.3">
      <c r="A95" s="707"/>
      <c r="B95" s="9" t="s">
        <v>2007</v>
      </c>
    </row>
    <row r="111" spans="2:2" x14ac:dyDescent="0.3">
      <c r="B111" s="5" t="s">
        <v>1661</v>
      </c>
    </row>
    <row r="114" spans="1:12" x14ac:dyDescent="0.3">
      <c r="A114" s="774"/>
    </row>
    <row r="115" spans="1:12" ht="17.25" thickBot="1" x14ac:dyDescent="0.35">
      <c r="A115" s="707"/>
      <c r="B115" s="6" t="s">
        <v>2008</v>
      </c>
    </row>
    <row r="116" spans="1:12" ht="17.25" thickBot="1" x14ac:dyDescent="0.35">
      <c r="B116" s="65"/>
      <c r="C116" s="213"/>
      <c r="D116" s="817">
        <v>2021</v>
      </c>
      <c r="E116" s="817"/>
      <c r="F116" s="817"/>
      <c r="G116" s="817"/>
      <c r="H116" s="817">
        <v>2022</v>
      </c>
      <c r="I116" s="817"/>
      <c r="J116" s="817"/>
      <c r="K116" s="817"/>
    </row>
    <row r="117" spans="1:12" ht="68.25" thickBot="1" x14ac:dyDescent="0.35">
      <c r="B117" s="820" t="s">
        <v>66</v>
      </c>
      <c r="C117" s="821"/>
      <c r="D117" s="66" t="s">
        <v>67</v>
      </c>
      <c r="E117" s="66" t="s">
        <v>69</v>
      </c>
      <c r="F117" s="66" t="s">
        <v>13</v>
      </c>
      <c r="G117" s="66" t="s">
        <v>68</v>
      </c>
      <c r="H117" s="212" t="s">
        <v>1041</v>
      </c>
      <c r="I117" s="235" t="s">
        <v>69</v>
      </c>
      <c r="J117" s="66" t="s">
        <v>13</v>
      </c>
      <c r="K117" s="66" t="s">
        <v>68</v>
      </c>
    </row>
    <row r="118" spans="1:12" ht="17.25" thickBot="1" x14ac:dyDescent="0.35">
      <c r="A118" s="775"/>
      <c r="B118" s="804" t="s">
        <v>70</v>
      </c>
      <c r="C118" s="805"/>
      <c r="D118" s="311">
        <v>262813</v>
      </c>
      <c r="E118" s="455">
        <v>0.29599999999999999</v>
      </c>
      <c r="F118" s="456">
        <v>283123</v>
      </c>
      <c r="G118" s="457">
        <v>0.29899999999999999</v>
      </c>
      <c r="H118" s="311">
        <v>11220</v>
      </c>
      <c r="I118" s="409">
        <v>274033</v>
      </c>
      <c r="J118" s="410">
        <v>0.29599999999999999</v>
      </c>
      <c r="K118" s="350">
        <v>0.16</v>
      </c>
      <c r="L118" s="31"/>
    </row>
    <row r="119" spans="1:12" ht="17.25" thickBot="1" x14ac:dyDescent="0.35">
      <c r="A119" s="775"/>
      <c r="B119" s="806" t="s">
        <v>969</v>
      </c>
      <c r="C119" s="807"/>
      <c r="D119" s="311">
        <v>376319</v>
      </c>
      <c r="E119" s="455">
        <v>0.41</v>
      </c>
      <c r="F119" s="456">
        <v>404003</v>
      </c>
      <c r="G119" s="457">
        <v>0.42599999999999999</v>
      </c>
      <c r="H119" s="311">
        <v>3341</v>
      </c>
      <c r="I119" s="409">
        <v>379660</v>
      </c>
      <c r="J119" s="410">
        <v>0.41</v>
      </c>
      <c r="K119" s="350">
        <v>0.28499999999999998</v>
      </c>
      <c r="L119" s="31"/>
    </row>
    <row r="120" spans="1:12" ht="17.25" thickBot="1" x14ac:dyDescent="0.35">
      <c r="A120" s="775"/>
      <c r="B120" s="804" t="s">
        <v>71</v>
      </c>
      <c r="C120" s="805"/>
      <c r="D120" s="311">
        <v>127926</v>
      </c>
      <c r="E120" s="455">
        <v>0.14299999999999999</v>
      </c>
      <c r="F120" s="456">
        <v>127670</v>
      </c>
      <c r="G120" s="457">
        <v>0.13400000000000001</v>
      </c>
      <c r="H120" s="311">
        <v>4113</v>
      </c>
      <c r="I120" s="409">
        <v>132039</v>
      </c>
      <c r="J120" s="410">
        <v>0.14299999999999999</v>
      </c>
      <c r="K120" s="350">
        <v>0.39500000000000002</v>
      </c>
      <c r="L120" s="31"/>
    </row>
    <row r="121" spans="1:12" ht="17.25" thickBot="1" x14ac:dyDescent="0.35">
      <c r="A121" s="775"/>
      <c r="B121" s="804" t="s">
        <v>1451</v>
      </c>
      <c r="C121" s="805"/>
      <c r="D121" s="311">
        <v>137929</v>
      </c>
      <c r="E121" s="455">
        <v>0.152</v>
      </c>
      <c r="F121" s="456">
        <v>133485</v>
      </c>
      <c r="G121" s="457">
        <v>0.14099999999999999</v>
      </c>
      <c r="H121" s="311">
        <v>2663</v>
      </c>
      <c r="I121" s="409">
        <v>140592</v>
      </c>
      <c r="J121" s="410">
        <v>0.152</v>
      </c>
      <c r="K121" s="350">
        <v>0.16</v>
      </c>
      <c r="L121" s="31"/>
    </row>
    <row r="122" spans="1:12" ht="17.25" thickBot="1" x14ac:dyDescent="0.35">
      <c r="A122" s="775"/>
      <c r="B122" s="808" t="s">
        <v>13</v>
      </c>
      <c r="C122" s="809"/>
      <c r="D122" s="409">
        <v>904987</v>
      </c>
      <c r="E122" s="455">
        <v>1</v>
      </c>
      <c r="F122" s="458">
        <v>948281</v>
      </c>
      <c r="G122" s="457">
        <v>1</v>
      </c>
      <c r="H122" s="409">
        <v>21337</v>
      </c>
      <c r="I122" s="409">
        <v>926324</v>
      </c>
      <c r="J122" s="410">
        <v>1</v>
      </c>
      <c r="K122" s="350">
        <v>1</v>
      </c>
      <c r="L122" s="31"/>
    </row>
    <row r="123" spans="1:12" x14ac:dyDescent="0.3">
      <c r="A123" s="775"/>
      <c r="B123" s="44" t="s">
        <v>72</v>
      </c>
      <c r="C123" s="31"/>
      <c r="D123" s="31"/>
      <c r="E123" s="31"/>
      <c r="F123" s="31"/>
      <c r="G123" s="31"/>
      <c r="H123" s="31"/>
      <c r="I123" s="31"/>
      <c r="J123" s="31"/>
      <c r="K123" s="31"/>
      <c r="L123" s="31"/>
    </row>
    <row r="125" spans="1:12" ht="17.25" thickBot="1" x14ac:dyDescent="0.35">
      <c r="A125" s="707"/>
      <c r="B125" s="4" t="s">
        <v>2009</v>
      </c>
    </row>
    <row r="126" spans="1:12" ht="17.25" thickBot="1" x14ac:dyDescent="0.35">
      <c r="A126" s="776"/>
      <c r="B126" s="812" t="s">
        <v>73</v>
      </c>
      <c r="C126" s="814">
        <v>2021</v>
      </c>
      <c r="D126" s="815"/>
      <c r="E126" s="816"/>
      <c r="F126" s="814">
        <v>2022</v>
      </c>
      <c r="G126" s="816"/>
    </row>
    <row r="127" spans="1:12" ht="17.25" customHeight="1" thickBot="1" x14ac:dyDescent="0.35">
      <c r="B127" s="813"/>
      <c r="C127" s="56" t="s">
        <v>1392</v>
      </c>
      <c r="D127" s="48" t="s">
        <v>1393</v>
      </c>
      <c r="E127" s="814" t="s">
        <v>1394</v>
      </c>
      <c r="F127" s="816"/>
      <c r="G127" s="48" t="s">
        <v>1395</v>
      </c>
    </row>
    <row r="128" spans="1:12" ht="17.25" customHeight="1" thickBot="1" x14ac:dyDescent="0.35">
      <c r="B128" s="459" t="s">
        <v>1396</v>
      </c>
      <c r="C128" s="71">
        <v>54</v>
      </c>
      <c r="D128" s="176">
        <v>214.1</v>
      </c>
      <c r="E128" s="810">
        <v>56.7</v>
      </c>
      <c r="F128" s="811"/>
      <c r="G128" s="176">
        <v>213</v>
      </c>
    </row>
    <row r="129" spans="1:7" ht="17.25" thickBot="1" x14ac:dyDescent="0.35">
      <c r="B129" s="57" t="s">
        <v>1397</v>
      </c>
      <c r="C129" s="71">
        <v>0.3</v>
      </c>
      <c r="D129" s="176">
        <v>286.7</v>
      </c>
      <c r="E129" s="810">
        <v>0.4</v>
      </c>
      <c r="F129" s="811"/>
      <c r="G129" s="176">
        <v>425</v>
      </c>
    </row>
    <row r="130" spans="1:7" ht="17.25" thickBot="1" x14ac:dyDescent="0.35">
      <c r="B130" s="459" t="s">
        <v>74</v>
      </c>
      <c r="C130" s="71">
        <v>9.6</v>
      </c>
      <c r="D130" s="176">
        <v>3636.9</v>
      </c>
      <c r="E130" s="810">
        <v>11.8</v>
      </c>
      <c r="F130" s="811"/>
      <c r="G130" s="176">
        <v>3955</v>
      </c>
    </row>
    <row r="131" spans="1:7" ht="17.25" thickBot="1" x14ac:dyDescent="0.35">
      <c r="B131" s="459" t="s">
        <v>75</v>
      </c>
      <c r="C131" s="71">
        <v>4.9000000000000004</v>
      </c>
      <c r="D131" s="176">
        <v>3137.9</v>
      </c>
      <c r="E131" s="810">
        <v>6.3</v>
      </c>
      <c r="F131" s="811"/>
      <c r="G131" s="176">
        <v>2971</v>
      </c>
    </row>
    <row r="132" spans="1:7" ht="17.25" thickBot="1" x14ac:dyDescent="0.35">
      <c r="B132" s="459" t="s">
        <v>76</v>
      </c>
      <c r="C132" s="71">
        <v>52.3</v>
      </c>
      <c r="D132" s="176">
        <v>3401.1</v>
      </c>
      <c r="E132" s="810">
        <v>52.2</v>
      </c>
      <c r="F132" s="811"/>
      <c r="G132" s="176">
        <v>3181</v>
      </c>
    </row>
    <row r="133" spans="1:7" x14ac:dyDescent="0.3">
      <c r="B133" s="348" t="s">
        <v>1398</v>
      </c>
      <c r="C133" s="203"/>
      <c r="D133" s="347"/>
      <c r="E133" s="203"/>
      <c r="F133" s="203"/>
      <c r="G133" s="347"/>
    </row>
    <row r="134" spans="1:7" x14ac:dyDescent="0.3">
      <c r="A134" s="777"/>
      <c r="B134" s="170" t="s">
        <v>72</v>
      </c>
      <c r="C134" s="203"/>
      <c r="D134" s="203"/>
      <c r="E134" s="203"/>
      <c r="F134" s="203"/>
      <c r="G134" s="347"/>
    </row>
    <row r="135" spans="1:7" x14ac:dyDescent="0.3">
      <c r="B135" s="31"/>
      <c r="C135" s="31"/>
      <c r="D135" s="31"/>
      <c r="E135" s="31"/>
    </row>
    <row r="136" spans="1:7" ht="17.25" thickBot="1" x14ac:dyDescent="0.35">
      <c r="A136" s="707"/>
      <c r="B136" s="233" t="s">
        <v>2010</v>
      </c>
      <c r="C136" s="31"/>
      <c r="D136" s="31"/>
      <c r="E136" s="31"/>
    </row>
    <row r="137" spans="1:7" ht="64.5" thickBot="1" x14ac:dyDescent="0.35">
      <c r="B137" s="65" t="s">
        <v>66</v>
      </c>
      <c r="C137" s="205" t="s">
        <v>77</v>
      </c>
      <c r="D137" s="205" t="s">
        <v>78</v>
      </c>
      <c r="E137" s="205" t="s">
        <v>79</v>
      </c>
      <c r="F137" s="205" t="s">
        <v>1116</v>
      </c>
    </row>
    <row r="138" spans="1:7" ht="17.25" thickBot="1" x14ac:dyDescent="0.35">
      <c r="B138" s="459" t="s">
        <v>70</v>
      </c>
      <c r="C138" s="460">
        <v>929.09600599928012</v>
      </c>
      <c r="D138" s="460">
        <v>35.501831869386002</v>
      </c>
      <c r="E138" s="460">
        <v>964.59783786866603</v>
      </c>
      <c r="F138" s="461">
        <v>-0.109</v>
      </c>
      <c r="G138" s="31"/>
    </row>
    <row r="139" spans="1:7" ht="17.25" thickBot="1" x14ac:dyDescent="0.35">
      <c r="B139" s="462" t="s">
        <v>969</v>
      </c>
      <c r="C139" s="460">
        <v>1075.1082842999999</v>
      </c>
      <c r="D139" s="460">
        <v>38.090901250000002</v>
      </c>
      <c r="E139" s="460">
        <v>1113.19918555</v>
      </c>
      <c r="F139" s="461">
        <v>-0.157</v>
      </c>
      <c r="G139" s="31"/>
    </row>
    <row r="140" spans="1:7" ht="17.25" customHeight="1" thickBot="1" x14ac:dyDescent="0.35">
      <c r="B140" s="459" t="s">
        <v>71</v>
      </c>
      <c r="C140" s="460">
        <v>374.72211326000001</v>
      </c>
      <c r="D140" s="460">
        <v>29.81747008</v>
      </c>
      <c r="E140" s="460">
        <v>404.53958333999998</v>
      </c>
      <c r="F140" s="461">
        <v>-0.13400000000000001</v>
      </c>
      <c r="G140" s="31"/>
    </row>
    <row r="141" spans="1:7" ht="17.25" thickBot="1" x14ac:dyDescent="0.35">
      <c r="B141" s="459" t="s">
        <v>1451</v>
      </c>
      <c r="C141" s="460">
        <v>432.39070021999999</v>
      </c>
      <c r="D141" s="460">
        <v>12.76457791</v>
      </c>
      <c r="E141" s="460">
        <v>445.15527813</v>
      </c>
      <c r="F141" s="461">
        <v>-0.13100000000000001</v>
      </c>
      <c r="G141" s="31"/>
    </row>
    <row r="142" spans="1:7" ht="17.25" thickBot="1" x14ac:dyDescent="0.35">
      <c r="B142" s="463" t="s">
        <v>13</v>
      </c>
      <c r="C142" s="464">
        <v>2811.3171037792804</v>
      </c>
      <c r="D142" s="464">
        <v>116.174781109386</v>
      </c>
      <c r="E142" s="464">
        <v>2927.4918848886659</v>
      </c>
      <c r="F142" s="465">
        <v>-0.123</v>
      </c>
      <c r="G142" s="31"/>
    </row>
    <row r="143" spans="1:7" x14ac:dyDescent="0.3">
      <c r="B143" s="44" t="s">
        <v>80</v>
      </c>
      <c r="C143" s="31"/>
      <c r="D143" s="31"/>
      <c r="E143" s="31"/>
      <c r="F143" s="31"/>
      <c r="G143" s="31"/>
    </row>
    <row r="144" spans="1:7" x14ac:dyDescent="0.3">
      <c r="B144" s="349"/>
      <c r="C144" s="31"/>
      <c r="D144" s="31"/>
      <c r="E144" s="31"/>
      <c r="F144" s="31"/>
      <c r="G144" s="31"/>
    </row>
    <row r="145" spans="1:18" x14ac:dyDescent="0.3">
      <c r="C145" s="31"/>
      <c r="D145" s="31"/>
      <c r="E145" s="31"/>
      <c r="F145" s="31"/>
      <c r="G145" s="31"/>
    </row>
    <row r="147" spans="1:18" x14ac:dyDescent="0.3">
      <c r="A147" s="707"/>
      <c r="B147" s="9" t="s">
        <v>1662</v>
      </c>
    </row>
    <row r="148" spans="1:18" x14ac:dyDescent="0.3">
      <c r="H148" s="10" t="s">
        <v>19</v>
      </c>
      <c r="I148" s="10" t="s">
        <v>714</v>
      </c>
      <c r="J148" s="10" t="s">
        <v>715</v>
      </c>
      <c r="K148" s="10" t="s">
        <v>716</v>
      </c>
      <c r="L148" s="10" t="s">
        <v>717</v>
      </c>
    </row>
    <row r="149" spans="1:18" x14ac:dyDescent="0.3">
      <c r="H149" s="466">
        <v>44564</v>
      </c>
      <c r="I149" s="467">
        <v>6.4271333333333333E-2</v>
      </c>
      <c r="J149" s="467">
        <v>5.7715000000000002E-2</v>
      </c>
      <c r="K149" s="467">
        <v>4.5574599999999993E-2</v>
      </c>
      <c r="L149" s="467">
        <v>9.1495750000000001E-2</v>
      </c>
      <c r="N149" s="9"/>
      <c r="O149" s="9"/>
      <c r="P149" s="9"/>
      <c r="Q149" s="9"/>
      <c r="R149" s="9"/>
    </row>
    <row r="150" spans="1:18" x14ac:dyDescent="0.3">
      <c r="H150" s="466">
        <v>44565</v>
      </c>
      <c r="I150" s="11">
        <v>6.4444500000000002E-2</v>
      </c>
      <c r="J150" s="11">
        <v>5.7931999999999997E-2</v>
      </c>
      <c r="K150" s="11">
        <v>4.5571199999999999E-2</v>
      </c>
      <c r="L150" s="11">
        <v>9.2014499999999999E-2</v>
      </c>
      <c r="N150" s="9"/>
      <c r="O150" s="9"/>
      <c r="P150" s="9"/>
      <c r="Q150" s="9"/>
      <c r="R150" s="9"/>
    </row>
    <row r="151" spans="1:18" x14ac:dyDescent="0.3">
      <c r="H151" s="466">
        <v>44566</v>
      </c>
      <c r="I151" s="11">
        <v>6.3698999999999992E-2</v>
      </c>
      <c r="J151" s="11">
        <v>5.7721000000000001E-2</v>
      </c>
      <c r="K151" s="11">
        <v>4.5558399999999999E-2</v>
      </c>
      <c r="L151" s="11">
        <v>9.1718999999999995E-2</v>
      </c>
      <c r="N151" s="328"/>
    </row>
    <row r="152" spans="1:18" x14ac:dyDescent="0.3">
      <c r="H152" s="466">
        <v>44568</v>
      </c>
      <c r="I152" s="11">
        <v>6.3108333333333336E-2</v>
      </c>
      <c r="J152" s="11">
        <v>5.7321499999999997E-2</v>
      </c>
      <c r="K152" s="11">
        <v>4.5489800000000004E-2</v>
      </c>
      <c r="L152" s="11">
        <v>8.9732499999999993E-2</v>
      </c>
      <c r="N152" s="328"/>
    </row>
    <row r="153" spans="1:18" x14ac:dyDescent="0.3">
      <c r="H153" s="466">
        <v>44571</v>
      </c>
      <c r="I153" s="11">
        <v>6.2690333333333334E-2</v>
      </c>
      <c r="J153" s="11">
        <v>5.7062500000000002E-2</v>
      </c>
      <c r="K153" s="11">
        <v>4.5461600000000005E-2</v>
      </c>
      <c r="L153" s="11">
        <v>8.8542999999999997E-2</v>
      </c>
      <c r="N153" s="328"/>
    </row>
    <row r="154" spans="1:18" x14ac:dyDescent="0.3">
      <c r="H154" s="466">
        <v>44572</v>
      </c>
      <c r="I154" s="11">
        <v>6.3241000000000006E-2</v>
      </c>
      <c r="J154" s="11">
        <v>5.7391999999999999E-2</v>
      </c>
      <c r="K154" s="11">
        <v>4.5455000000000002E-2</v>
      </c>
      <c r="L154" s="11">
        <v>8.960375000000001E-2</v>
      </c>
      <c r="N154" s="328"/>
    </row>
    <row r="155" spans="1:18" x14ac:dyDescent="0.3">
      <c r="H155" s="466">
        <v>44573</v>
      </c>
      <c r="I155" s="11">
        <v>6.357616666666667E-2</v>
      </c>
      <c r="J155" s="11">
        <v>5.7646500000000003E-2</v>
      </c>
      <c r="K155" s="11">
        <v>4.5485400000000002E-2</v>
      </c>
      <c r="L155" s="11">
        <v>8.9965000000000003E-2</v>
      </c>
      <c r="N155" s="328"/>
    </row>
    <row r="156" spans="1:18" x14ac:dyDescent="0.3">
      <c r="H156" s="466">
        <v>44574</v>
      </c>
      <c r="I156" s="11">
        <v>6.283883333333333E-2</v>
      </c>
      <c r="J156" s="11">
        <v>5.7446499999999998E-2</v>
      </c>
      <c r="K156" s="11">
        <v>4.5486199999999997E-2</v>
      </c>
      <c r="L156" s="11">
        <v>8.9709749999999991E-2</v>
      </c>
      <c r="N156" s="328"/>
    </row>
    <row r="157" spans="1:18" x14ac:dyDescent="0.3">
      <c r="H157" s="466">
        <v>44575</v>
      </c>
      <c r="I157" s="11">
        <v>6.2576333333333331E-2</v>
      </c>
      <c r="J157" s="11">
        <v>5.7149999999999999E-2</v>
      </c>
      <c r="K157" s="11">
        <v>4.5425399999999998E-2</v>
      </c>
      <c r="L157" s="11">
        <v>8.8575250000000008E-2</v>
      </c>
      <c r="N157" s="328"/>
    </row>
    <row r="158" spans="1:18" x14ac:dyDescent="0.3">
      <c r="H158" s="466">
        <v>44578</v>
      </c>
      <c r="I158" s="11">
        <v>6.2793833333333327E-2</v>
      </c>
      <c r="J158" s="11">
        <v>5.7286500000000004E-2</v>
      </c>
      <c r="K158" s="11">
        <v>4.5396199999999998E-2</v>
      </c>
      <c r="L158" s="11">
        <v>8.9279000000000011E-2</v>
      </c>
      <c r="N158" s="328"/>
    </row>
    <row r="159" spans="1:18" x14ac:dyDescent="0.3">
      <c r="H159" s="466">
        <v>44579</v>
      </c>
      <c r="I159" s="11">
        <v>6.207233333333334E-2</v>
      </c>
      <c r="J159" s="11">
        <v>5.69075E-2</v>
      </c>
      <c r="K159" s="11">
        <v>4.5356399999999998E-2</v>
      </c>
      <c r="L159" s="11">
        <v>8.8299249999999996E-2</v>
      </c>
      <c r="N159" s="328"/>
    </row>
    <row r="160" spans="1:18" x14ac:dyDescent="0.3">
      <c r="H160" s="466">
        <v>44580</v>
      </c>
      <c r="I160" s="11">
        <v>6.1866333333333329E-2</v>
      </c>
      <c r="J160" s="11">
        <v>5.6825000000000001E-2</v>
      </c>
      <c r="K160" s="11">
        <v>4.5347399999999996E-2</v>
      </c>
      <c r="L160" s="11">
        <v>8.7903750000000003E-2</v>
      </c>
      <c r="N160" s="328"/>
    </row>
    <row r="161" spans="2:14" x14ac:dyDescent="0.3">
      <c r="H161" s="466">
        <v>44581</v>
      </c>
      <c r="I161" s="11">
        <v>6.1854333333333338E-2</v>
      </c>
      <c r="J161" s="11">
        <v>5.6899000000000005E-2</v>
      </c>
      <c r="K161" s="11">
        <v>4.5358799999999998E-2</v>
      </c>
      <c r="L161" s="11">
        <v>8.857124999999999E-2</v>
      </c>
      <c r="N161" s="328"/>
    </row>
    <row r="162" spans="2:14" x14ac:dyDescent="0.3">
      <c r="H162" s="466">
        <v>44582</v>
      </c>
      <c r="I162" s="11">
        <v>6.0734166666666665E-2</v>
      </c>
      <c r="J162" s="11">
        <v>5.6376499999999996E-2</v>
      </c>
      <c r="K162" s="11">
        <v>4.5400599999999999E-2</v>
      </c>
      <c r="L162" s="11">
        <v>8.6569000000000007E-2</v>
      </c>
      <c r="N162" s="328"/>
    </row>
    <row r="163" spans="2:14" x14ac:dyDescent="0.3">
      <c r="H163" s="466">
        <v>44585</v>
      </c>
      <c r="I163" s="11">
        <v>5.9839166666666666E-2</v>
      </c>
      <c r="J163" s="11">
        <v>5.5622500000000005E-2</v>
      </c>
      <c r="K163" s="11">
        <v>4.5414200000000002E-2</v>
      </c>
      <c r="L163" s="11">
        <v>8.3191000000000001E-2</v>
      </c>
      <c r="N163" s="328"/>
    </row>
    <row r="164" spans="2:14" x14ac:dyDescent="0.3">
      <c r="H164" s="466">
        <v>44586</v>
      </c>
      <c r="I164" s="11">
        <v>5.9791999999999991E-2</v>
      </c>
      <c r="J164" s="11">
        <v>5.5709499999999995E-2</v>
      </c>
      <c r="K164" s="11">
        <v>4.53818E-2</v>
      </c>
      <c r="L164" s="11">
        <v>8.3993250000000005E-2</v>
      </c>
      <c r="N164" s="328"/>
    </row>
    <row r="165" spans="2:14" x14ac:dyDescent="0.3">
      <c r="H165" s="466">
        <v>44587</v>
      </c>
      <c r="I165" s="11">
        <v>6.0113499999999993E-2</v>
      </c>
      <c r="J165" s="11">
        <v>5.5974499999999996E-2</v>
      </c>
      <c r="K165" s="11">
        <v>4.5357800000000004E-2</v>
      </c>
      <c r="L165" s="11">
        <v>8.5648500000000016E-2</v>
      </c>
      <c r="N165" s="328"/>
    </row>
    <row r="166" spans="2:14" x14ac:dyDescent="0.3">
      <c r="H166" s="466">
        <v>44588</v>
      </c>
      <c r="I166" s="11">
        <v>6.0159833333333336E-2</v>
      </c>
      <c r="J166" s="11">
        <v>5.6044499999999997E-2</v>
      </c>
      <c r="K166" s="11">
        <v>4.5328E-2</v>
      </c>
      <c r="L166" s="11">
        <v>8.6189749999999996E-2</v>
      </c>
      <c r="N166" s="328"/>
    </row>
    <row r="167" spans="2:14" x14ac:dyDescent="0.3">
      <c r="H167" s="466">
        <v>44589</v>
      </c>
      <c r="I167" s="11">
        <v>6.0373666666666666E-2</v>
      </c>
      <c r="J167" s="11">
        <v>5.5879499999999999E-2</v>
      </c>
      <c r="K167" s="11">
        <v>4.5298600000000001E-2</v>
      </c>
      <c r="L167" s="11">
        <v>8.5186249999999991E-2</v>
      </c>
      <c r="N167" s="328"/>
    </row>
    <row r="168" spans="2:14" x14ac:dyDescent="0.3">
      <c r="H168" s="466">
        <v>44592</v>
      </c>
      <c r="I168" s="11">
        <v>6.1161999999999994E-2</v>
      </c>
      <c r="J168" s="11">
        <v>5.6272000000000003E-2</v>
      </c>
      <c r="K168" s="11">
        <v>4.5247000000000002E-2</v>
      </c>
      <c r="L168" s="11">
        <v>8.6633750000000009E-2</v>
      </c>
      <c r="N168" s="328"/>
    </row>
    <row r="169" spans="2:14" x14ac:dyDescent="0.3">
      <c r="H169" s="466">
        <v>44593</v>
      </c>
      <c r="I169" s="11">
        <v>6.1414999999999997E-2</v>
      </c>
      <c r="J169" s="11">
        <v>5.6433499999999998E-2</v>
      </c>
      <c r="K169" s="11">
        <v>4.5216199999999998E-2</v>
      </c>
      <c r="L169" s="11">
        <v>8.736025E-2</v>
      </c>
      <c r="N169" s="328"/>
    </row>
    <row r="170" spans="2:14" x14ac:dyDescent="0.3">
      <c r="B170" s="5" t="s">
        <v>1320</v>
      </c>
      <c r="H170" s="466">
        <v>44594</v>
      </c>
      <c r="I170" s="11">
        <v>6.1594666666666666E-2</v>
      </c>
      <c r="J170" s="11">
        <v>5.6537999999999998E-2</v>
      </c>
      <c r="K170" s="11">
        <v>4.5214599999999994E-2</v>
      </c>
      <c r="L170" s="11">
        <v>8.764725000000001E-2</v>
      </c>
      <c r="N170" s="328"/>
    </row>
    <row r="171" spans="2:14" x14ac:dyDescent="0.3">
      <c r="B171" s="5"/>
      <c r="H171" s="466">
        <v>44595</v>
      </c>
      <c r="I171" s="11">
        <v>6.0731500000000001E-2</v>
      </c>
      <c r="J171" s="11">
        <v>5.5979500000000001E-2</v>
      </c>
      <c r="K171" s="11">
        <v>4.5094999999999996E-2</v>
      </c>
      <c r="L171" s="11">
        <v>8.6162249999999996E-2</v>
      </c>
      <c r="N171" s="328"/>
    </row>
    <row r="172" spans="2:14" x14ac:dyDescent="0.3">
      <c r="H172" s="466">
        <v>44596</v>
      </c>
      <c r="I172" s="11">
        <v>6.0218999999999995E-2</v>
      </c>
      <c r="J172" s="11">
        <v>5.5484499999999999E-2</v>
      </c>
      <c r="K172" s="11">
        <v>4.4891199999999999E-2</v>
      </c>
      <c r="L172" s="11">
        <v>8.5317000000000004E-2</v>
      </c>
      <c r="N172" s="328"/>
    </row>
    <row r="173" spans="2:14" x14ac:dyDescent="0.3">
      <c r="H173" s="466">
        <v>44599</v>
      </c>
      <c r="I173" s="11">
        <v>6.0248666666666666E-2</v>
      </c>
      <c r="J173" s="11">
        <v>5.5500500000000001E-2</v>
      </c>
      <c r="K173" s="11">
        <v>4.4818199999999996E-2</v>
      </c>
      <c r="L173" s="11">
        <v>8.5768000000000011E-2</v>
      </c>
      <c r="N173" s="328"/>
    </row>
    <row r="174" spans="2:14" x14ac:dyDescent="0.3">
      <c r="H174" s="466">
        <v>44600</v>
      </c>
      <c r="I174" s="11">
        <v>6.0552833333333334E-2</v>
      </c>
      <c r="J174" s="11">
        <v>5.5618500000000001E-2</v>
      </c>
      <c r="K174" s="11">
        <v>4.4777000000000004E-2</v>
      </c>
      <c r="L174" s="11">
        <v>8.6180000000000007E-2</v>
      </c>
      <c r="N174" s="328"/>
    </row>
    <row r="175" spans="2:14" x14ac:dyDescent="0.3">
      <c r="H175" s="466">
        <v>44601</v>
      </c>
      <c r="I175" s="11">
        <v>6.127016666666666E-2</v>
      </c>
      <c r="J175" s="11">
        <v>5.6092500000000003E-2</v>
      </c>
      <c r="K175" s="11">
        <v>4.4852200000000002E-2</v>
      </c>
      <c r="L175" s="11">
        <v>8.7364999999999998E-2</v>
      </c>
      <c r="N175" s="328"/>
    </row>
    <row r="176" spans="2:14" x14ac:dyDescent="0.3">
      <c r="H176" s="466">
        <v>44602</v>
      </c>
      <c r="I176" s="11">
        <v>6.0812499999999992E-2</v>
      </c>
      <c r="J176" s="11">
        <v>5.5791999999999994E-2</v>
      </c>
      <c r="K176" s="11">
        <v>4.4761399999999993E-2</v>
      </c>
      <c r="L176" s="11">
        <v>8.6888500000000007E-2</v>
      </c>
      <c r="N176" s="328"/>
    </row>
    <row r="177" spans="8:14" x14ac:dyDescent="0.3">
      <c r="H177" s="466">
        <v>44603</v>
      </c>
      <c r="I177" s="11">
        <v>6.0225166666666663E-2</v>
      </c>
      <c r="J177" s="11">
        <v>5.5500500000000001E-2</v>
      </c>
      <c r="K177" s="11">
        <v>4.4722199999999997E-2</v>
      </c>
      <c r="L177" s="11">
        <v>8.6233749999999998E-2</v>
      </c>
      <c r="N177" s="328"/>
    </row>
    <row r="178" spans="8:14" x14ac:dyDescent="0.3">
      <c r="H178" s="466">
        <v>44606</v>
      </c>
      <c r="I178" s="11">
        <v>5.9940666666666663E-2</v>
      </c>
      <c r="J178" s="11">
        <v>5.5212499999999998E-2</v>
      </c>
      <c r="K178" s="11">
        <v>4.4705000000000002E-2</v>
      </c>
      <c r="L178" s="11">
        <v>8.5490499999999997E-2</v>
      </c>
      <c r="N178" s="328"/>
    </row>
    <row r="179" spans="8:14" x14ac:dyDescent="0.3">
      <c r="H179" s="466">
        <v>44607</v>
      </c>
      <c r="I179" s="11">
        <v>6.0519166666666672E-2</v>
      </c>
      <c r="J179" s="11">
        <v>5.5499E-2</v>
      </c>
      <c r="K179" s="11">
        <v>4.4699599999999999E-2</v>
      </c>
      <c r="L179" s="11">
        <v>8.6171750000000005E-2</v>
      </c>
      <c r="N179" s="328"/>
    </row>
    <row r="180" spans="8:14" x14ac:dyDescent="0.3">
      <c r="H180" s="466">
        <v>44608</v>
      </c>
      <c r="I180" s="11">
        <v>6.0510500000000002E-2</v>
      </c>
      <c r="J180" s="11">
        <v>5.5548E-2</v>
      </c>
      <c r="K180" s="11">
        <v>4.4719799999999997E-2</v>
      </c>
      <c r="L180" s="11">
        <v>8.5779000000000008E-2</v>
      </c>
      <c r="N180" s="328"/>
    </row>
    <row r="181" spans="8:14" x14ac:dyDescent="0.3">
      <c r="H181" s="466">
        <v>44609</v>
      </c>
      <c r="I181" s="11">
        <v>5.9982000000000001E-2</v>
      </c>
      <c r="J181" s="11">
        <v>5.5384000000000003E-2</v>
      </c>
      <c r="K181" s="11">
        <v>4.4760800000000003E-2</v>
      </c>
      <c r="L181" s="11">
        <v>8.539925000000001E-2</v>
      </c>
      <c r="N181" s="328"/>
    </row>
    <row r="182" spans="8:14" x14ac:dyDescent="0.3">
      <c r="H182" s="466">
        <v>44610</v>
      </c>
      <c r="I182" s="11">
        <v>5.956266666666666E-2</v>
      </c>
      <c r="J182" s="11">
        <v>5.5128999999999997E-2</v>
      </c>
      <c r="K182" s="11">
        <v>4.4782000000000002E-2</v>
      </c>
      <c r="L182" s="11">
        <v>8.4490999999999997E-2</v>
      </c>
      <c r="N182" s="328"/>
    </row>
    <row r="183" spans="8:14" x14ac:dyDescent="0.3">
      <c r="H183" s="466">
        <v>44613</v>
      </c>
      <c r="I183" s="11">
        <v>5.9152333333333335E-2</v>
      </c>
      <c r="J183" s="11">
        <v>5.4722E-2</v>
      </c>
      <c r="K183" s="11">
        <v>4.4734400000000001E-2</v>
      </c>
      <c r="L183" s="11">
        <v>8.3565499999999987E-2</v>
      </c>
      <c r="N183" s="328"/>
    </row>
    <row r="184" spans="8:14" x14ac:dyDescent="0.3">
      <c r="H184" s="466">
        <v>44614</v>
      </c>
      <c r="I184" s="11">
        <v>5.8894000000000002E-2</v>
      </c>
      <c r="J184" s="11">
        <v>5.4586499999999996E-2</v>
      </c>
      <c r="K184" s="11">
        <v>4.4655600000000004E-2</v>
      </c>
      <c r="L184" s="11">
        <v>8.3689E-2</v>
      </c>
      <c r="N184" s="328"/>
    </row>
    <row r="185" spans="8:14" x14ac:dyDescent="0.3">
      <c r="H185" s="466">
        <v>44615</v>
      </c>
      <c r="I185" s="11">
        <v>5.8356333333333336E-2</v>
      </c>
      <c r="J185" s="11">
        <v>5.43335E-2</v>
      </c>
      <c r="K185" s="11">
        <v>4.4616400000000001E-2</v>
      </c>
      <c r="L185" s="11">
        <v>8.3275000000000002E-2</v>
      </c>
      <c r="N185" s="328"/>
    </row>
    <row r="186" spans="8:14" x14ac:dyDescent="0.3">
      <c r="H186" s="466">
        <v>44616</v>
      </c>
      <c r="I186" s="11">
        <v>5.8150333333333339E-2</v>
      </c>
      <c r="J186" s="11">
        <v>5.3600000000000002E-2</v>
      </c>
      <c r="K186" s="11">
        <v>4.4509400000000005E-2</v>
      </c>
      <c r="L186" s="11">
        <v>8.2134999999999986E-2</v>
      </c>
      <c r="N186" s="328"/>
    </row>
    <row r="187" spans="8:14" x14ac:dyDescent="0.3">
      <c r="H187" s="466">
        <v>44617</v>
      </c>
      <c r="I187" s="11">
        <v>5.9203000000000006E-2</v>
      </c>
      <c r="J187" s="11">
        <v>5.4374000000000006E-2</v>
      </c>
      <c r="K187" s="11">
        <v>4.4506400000000002E-2</v>
      </c>
      <c r="L187" s="11">
        <v>8.4706249999999997E-2</v>
      </c>
      <c r="N187" s="328"/>
    </row>
    <row r="188" spans="8:14" x14ac:dyDescent="0.3">
      <c r="H188" s="466">
        <v>44620</v>
      </c>
      <c r="I188" s="11">
        <v>5.9201666666666652E-2</v>
      </c>
      <c r="J188" s="11">
        <v>5.4224499999999995E-2</v>
      </c>
      <c r="K188" s="11">
        <v>4.4516399999999998E-2</v>
      </c>
      <c r="L188" s="11">
        <v>8.524625000000001E-2</v>
      </c>
      <c r="N188" s="328"/>
    </row>
    <row r="189" spans="8:14" x14ac:dyDescent="0.3">
      <c r="H189" s="466">
        <v>44621</v>
      </c>
      <c r="I189" s="11">
        <v>5.8701499999999997E-2</v>
      </c>
      <c r="J189" s="11">
        <v>5.3928500000000004E-2</v>
      </c>
      <c r="K189" s="11">
        <v>4.4672000000000003E-2</v>
      </c>
      <c r="L189" s="11">
        <v>8.458099999999999E-2</v>
      </c>
      <c r="N189" s="328"/>
    </row>
    <row r="190" spans="8:14" x14ac:dyDescent="0.3">
      <c r="H190" s="466">
        <v>44622</v>
      </c>
      <c r="I190" s="11">
        <v>5.9203166666666668E-2</v>
      </c>
      <c r="J190" s="11">
        <v>5.3988000000000001E-2</v>
      </c>
      <c r="K190" s="11">
        <v>4.4439600000000003E-2</v>
      </c>
      <c r="L190" s="11">
        <v>8.5695499999999994E-2</v>
      </c>
      <c r="N190" s="328"/>
    </row>
    <row r="191" spans="8:14" x14ac:dyDescent="0.3">
      <c r="H191" s="466">
        <v>44623</v>
      </c>
      <c r="I191" s="11">
        <v>5.8981166666666675E-2</v>
      </c>
      <c r="J191" s="11">
        <v>5.3949499999999997E-2</v>
      </c>
      <c r="K191" s="11">
        <v>4.4429799999999998E-2</v>
      </c>
      <c r="L191" s="11">
        <v>8.5306500000000007E-2</v>
      </c>
      <c r="N191" s="328"/>
    </row>
    <row r="192" spans="8:14" x14ac:dyDescent="0.3">
      <c r="H192" s="466">
        <v>44624</v>
      </c>
      <c r="I192" s="11">
        <v>5.8591333333333336E-2</v>
      </c>
      <c r="J192" s="11">
        <v>5.3530000000000001E-2</v>
      </c>
      <c r="K192" s="11">
        <v>4.4468000000000008E-2</v>
      </c>
      <c r="L192" s="11">
        <v>8.4516000000000008E-2</v>
      </c>
      <c r="N192" s="328"/>
    </row>
    <row r="193" spans="8:14" x14ac:dyDescent="0.3">
      <c r="H193" s="466">
        <v>44627</v>
      </c>
      <c r="I193" s="11">
        <v>5.7627499999999998E-2</v>
      </c>
      <c r="J193" s="11">
        <v>5.30225E-2</v>
      </c>
      <c r="K193" s="11">
        <v>4.4311200000000002E-2</v>
      </c>
      <c r="L193" s="11">
        <v>8.4125500000000006E-2</v>
      </c>
      <c r="N193" s="328"/>
    </row>
    <row r="194" spans="8:14" x14ac:dyDescent="0.3">
      <c r="H194" s="466">
        <v>44628</v>
      </c>
      <c r="I194" s="11">
        <v>5.72195E-2</v>
      </c>
      <c r="J194" s="11">
        <v>5.2791999999999999E-2</v>
      </c>
      <c r="K194" s="11">
        <v>4.421760000000001E-2</v>
      </c>
      <c r="L194" s="11">
        <v>8.2467499999999999E-2</v>
      </c>
      <c r="N194" s="328"/>
    </row>
    <row r="195" spans="8:14" x14ac:dyDescent="0.3">
      <c r="H195" s="466">
        <v>44629</v>
      </c>
      <c r="I195" s="11">
        <v>5.8125499999999997E-2</v>
      </c>
      <c r="J195" s="11">
        <v>5.3296499999999997E-2</v>
      </c>
      <c r="K195" s="11">
        <v>4.4154600000000002E-2</v>
      </c>
      <c r="L195" s="11">
        <v>8.3581500000000003E-2</v>
      </c>
      <c r="N195" s="328"/>
    </row>
    <row r="196" spans="8:14" x14ac:dyDescent="0.3">
      <c r="H196" s="466">
        <v>44630</v>
      </c>
      <c r="I196" s="11">
        <v>5.7618499999999996E-2</v>
      </c>
      <c r="J196" s="11">
        <v>5.2886000000000002E-2</v>
      </c>
      <c r="K196" s="11">
        <v>4.4006200000000002E-2</v>
      </c>
      <c r="L196" s="11">
        <v>8.2898250000000007E-2</v>
      </c>
      <c r="N196" s="328"/>
    </row>
    <row r="197" spans="8:14" x14ac:dyDescent="0.3">
      <c r="H197" s="466">
        <v>44631</v>
      </c>
      <c r="I197" s="11">
        <v>5.7674166666666665E-2</v>
      </c>
      <c r="J197" s="11">
        <v>5.3097000000000005E-2</v>
      </c>
      <c r="K197" s="11">
        <v>4.4042999999999999E-2</v>
      </c>
      <c r="L197" s="11">
        <v>8.3949250000000003E-2</v>
      </c>
      <c r="N197" s="328"/>
    </row>
    <row r="198" spans="8:14" x14ac:dyDescent="0.3">
      <c r="H198" s="466">
        <v>44634</v>
      </c>
      <c r="I198" s="11">
        <v>5.7299833333333328E-2</v>
      </c>
      <c r="J198" s="11">
        <v>5.2815000000000001E-2</v>
      </c>
      <c r="K198" s="11">
        <v>4.3939400000000003E-2</v>
      </c>
      <c r="L198" s="11">
        <v>8.3022750000000006E-2</v>
      </c>
      <c r="N198" s="328"/>
    </row>
    <row r="199" spans="8:14" x14ac:dyDescent="0.3">
      <c r="H199" s="466">
        <v>44635</v>
      </c>
      <c r="I199" s="11">
        <v>5.7658333333333339E-2</v>
      </c>
      <c r="J199" s="11">
        <v>5.2900500000000003E-2</v>
      </c>
      <c r="K199" s="11">
        <v>4.3924200000000004E-2</v>
      </c>
      <c r="L199" s="11">
        <v>8.3855250000000006E-2</v>
      </c>
      <c r="N199" s="328"/>
    </row>
    <row r="200" spans="8:14" x14ac:dyDescent="0.3">
      <c r="H200" s="466">
        <v>44636</v>
      </c>
      <c r="I200" s="11">
        <v>5.8927500000000001E-2</v>
      </c>
      <c r="J200" s="11">
        <v>5.3635000000000002E-2</v>
      </c>
      <c r="K200" s="11">
        <v>4.3920200000000006E-2</v>
      </c>
      <c r="L200" s="11">
        <v>8.5401250000000012E-2</v>
      </c>
      <c r="N200" s="328"/>
    </row>
    <row r="201" spans="8:14" x14ac:dyDescent="0.3">
      <c r="H201" s="466">
        <v>44637</v>
      </c>
      <c r="I201" s="11">
        <v>5.9332833333333335E-2</v>
      </c>
      <c r="J201" s="11">
        <v>5.38965E-2</v>
      </c>
      <c r="K201" s="11">
        <v>4.3981000000000006E-2</v>
      </c>
      <c r="L201" s="11">
        <v>8.5655499999999996E-2</v>
      </c>
      <c r="N201" s="328"/>
    </row>
    <row r="202" spans="8:14" x14ac:dyDescent="0.3">
      <c r="H202" s="466">
        <v>44638</v>
      </c>
      <c r="I202" s="11">
        <v>6.0037333333333331E-2</v>
      </c>
      <c r="J202" s="11">
        <v>5.4210499999999995E-2</v>
      </c>
      <c r="K202" s="11">
        <v>4.4012999999999997E-2</v>
      </c>
      <c r="L202" s="11">
        <v>8.6961999999999998E-2</v>
      </c>
      <c r="N202" s="328"/>
    </row>
    <row r="203" spans="8:14" x14ac:dyDescent="0.3">
      <c r="H203" s="466">
        <v>44641</v>
      </c>
      <c r="I203" s="11">
        <v>6.0032833333333334E-2</v>
      </c>
      <c r="J203" s="11">
        <v>5.4182000000000001E-2</v>
      </c>
      <c r="K203" s="11">
        <v>4.3937799999999999E-2</v>
      </c>
      <c r="L203" s="11">
        <v>8.7351249999999991E-2</v>
      </c>
      <c r="N203" s="328"/>
    </row>
    <row r="204" spans="8:14" x14ac:dyDescent="0.3">
      <c r="H204" s="466">
        <v>44642</v>
      </c>
      <c r="I204" s="11">
        <v>6.0581500000000003E-2</v>
      </c>
      <c r="J204" s="11">
        <v>5.4405999999999996E-2</v>
      </c>
      <c r="K204" s="11">
        <v>4.389259999999999E-2</v>
      </c>
      <c r="L204" s="11">
        <v>8.8382500000000003E-2</v>
      </c>
      <c r="N204" s="328"/>
    </row>
    <row r="205" spans="8:14" x14ac:dyDescent="0.3">
      <c r="H205" s="466">
        <v>44643</v>
      </c>
      <c r="I205" s="11">
        <v>6.0376000000000013E-2</v>
      </c>
      <c r="J205" s="11">
        <v>5.4357000000000003E-2</v>
      </c>
      <c r="K205" s="11">
        <v>4.3938000000000005E-2</v>
      </c>
      <c r="L205" s="11">
        <v>8.8052249999999999E-2</v>
      </c>
      <c r="N205" s="328"/>
    </row>
    <row r="206" spans="8:14" x14ac:dyDescent="0.3">
      <c r="H206" s="466">
        <v>44644</v>
      </c>
      <c r="I206" s="11">
        <v>6.0681499999999999E-2</v>
      </c>
      <c r="J206" s="11">
        <v>5.4329500000000003E-2</v>
      </c>
      <c r="K206" s="11">
        <v>4.3877600000000003E-2</v>
      </c>
      <c r="L206" s="11">
        <v>8.8056750000000003E-2</v>
      </c>
      <c r="N206" s="328"/>
    </row>
    <row r="207" spans="8:14" x14ac:dyDescent="0.3">
      <c r="H207" s="466">
        <v>44645</v>
      </c>
      <c r="I207" s="11">
        <v>6.0710833333333332E-2</v>
      </c>
      <c r="J207" s="11">
        <v>5.4342500000000002E-2</v>
      </c>
      <c r="K207" s="11">
        <v>4.3827200000000004E-2</v>
      </c>
      <c r="L207" s="11">
        <v>8.8531249999999992E-2</v>
      </c>
      <c r="N207" s="328"/>
    </row>
    <row r="208" spans="8:14" x14ac:dyDescent="0.3">
      <c r="H208" s="466">
        <v>44648</v>
      </c>
      <c r="I208" s="11">
        <v>6.0969333333333341E-2</v>
      </c>
      <c r="J208" s="11">
        <v>5.4382E-2</v>
      </c>
      <c r="K208" s="11">
        <v>4.38488E-2</v>
      </c>
      <c r="L208" s="11">
        <v>8.8724499999999998E-2</v>
      </c>
      <c r="N208" s="328"/>
    </row>
    <row r="209" spans="8:14" x14ac:dyDescent="0.3">
      <c r="H209" s="466">
        <v>44649</v>
      </c>
      <c r="I209" s="11">
        <v>6.1245333333333339E-2</v>
      </c>
      <c r="J209" s="11">
        <v>5.4679499999999999E-2</v>
      </c>
      <c r="K209" s="11">
        <v>4.3863400000000004E-2</v>
      </c>
      <c r="L209" s="11">
        <v>8.9368500000000003E-2</v>
      </c>
      <c r="N209" s="328"/>
    </row>
    <row r="210" spans="8:14" x14ac:dyDescent="0.3">
      <c r="H210" s="466">
        <v>44650</v>
      </c>
      <c r="I210" s="11">
        <v>6.0982333333333333E-2</v>
      </c>
      <c r="J210" s="11">
        <v>5.4556999999999994E-2</v>
      </c>
      <c r="K210" s="11">
        <v>4.3863599999999996E-2</v>
      </c>
      <c r="L210" s="11">
        <v>8.8982749999999999E-2</v>
      </c>
      <c r="N210" s="328"/>
    </row>
    <row r="211" spans="8:14" x14ac:dyDescent="0.3">
      <c r="H211" s="466">
        <v>44651</v>
      </c>
      <c r="I211" s="11">
        <v>6.058566666666667E-2</v>
      </c>
      <c r="J211" s="11">
        <v>5.4490999999999998E-2</v>
      </c>
      <c r="K211" s="11">
        <v>4.3940400000000004E-2</v>
      </c>
      <c r="L211" s="11">
        <v>8.889975E-2</v>
      </c>
      <c r="N211" s="328"/>
    </row>
    <row r="212" spans="8:14" x14ac:dyDescent="0.3">
      <c r="H212" s="466">
        <v>44652</v>
      </c>
      <c r="I212" s="11">
        <v>6.0766333333333339E-2</v>
      </c>
      <c r="J212" s="11">
        <v>5.4523500000000003E-2</v>
      </c>
      <c r="K212" s="11">
        <v>4.3931000000000005E-2</v>
      </c>
      <c r="L212" s="11">
        <v>8.8425250000000011E-2</v>
      </c>
      <c r="N212" s="328"/>
    </row>
    <row r="213" spans="8:14" x14ac:dyDescent="0.3">
      <c r="H213" s="466">
        <v>44655</v>
      </c>
      <c r="I213" s="11">
        <v>6.1450999999999999E-2</v>
      </c>
      <c r="J213" s="11">
        <v>5.4892499999999997E-2</v>
      </c>
      <c r="K213" s="11">
        <v>4.3965600000000007E-2</v>
      </c>
      <c r="L213" s="11">
        <v>8.9441500000000007E-2</v>
      </c>
      <c r="N213" s="328"/>
    </row>
    <row r="214" spans="8:14" x14ac:dyDescent="0.3">
      <c r="H214" s="466">
        <v>44656</v>
      </c>
      <c r="I214" s="11">
        <v>6.1116833333333336E-2</v>
      </c>
      <c r="J214" s="11">
        <v>5.4669000000000002E-2</v>
      </c>
      <c r="K214" s="11">
        <v>4.38594E-2</v>
      </c>
      <c r="L214" s="11">
        <v>8.9679750000000003E-2</v>
      </c>
      <c r="N214" s="328"/>
    </row>
    <row r="215" spans="8:14" x14ac:dyDescent="0.3">
      <c r="H215" s="466">
        <v>44657</v>
      </c>
      <c r="I215" s="11">
        <v>6.0434166666666657E-2</v>
      </c>
      <c r="J215" s="11">
        <v>5.4202500000000001E-2</v>
      </c>
      <c r="K215" s="11">
        <v>4.38138E-2</v>
      </c>
      <c r="L215" s="11">
        <v>8.8107500000000005E-2</v>
      </c>
      <c r="N215" s="328"/>
    </row>
    <row r="216" spans="8:14" x14ac:dyDescent="0.3">
      <c r="H216" s="466">
        <v>44658</v>
      </c>
      <c r="I216" s="11">
        <v>6.0413833333333333E-2</v>
      </c>
      <c r="J216" s="11">
        <v>5.4110999999999999E-2</v>
      </c>
      <c r="K216" s="11">
        <v>4.3769599999999999E-2</v>
      </c>
      <c r="L216" s="11">
        <v>8.7989999999999999E-2</v>
      </c>
      <c r="N216" s="328"/>
    </row>
    <row r="217" spans="8:14" x14ac:dyDescent="0.3">
      <c r="H217" s="466">
        <v>44659</v>
      </c>
      <c r="I217" s="11">
        <v>6.0712500000000003E-2</v>
      </c>
      <c r="J217" s="11">
        <v>5.4308499999999996E-2</v>
      </c>
      <c r="K217" s="11">
        <v>4.3732399999999998E-2</v>
      </c>
      <c r="L217" s="11">
        <v>8.9036999999999991E-2</v>
      </c>
      <c r="N217" s="328"/>
    </row>
    <row r="218" spans="8:14" x14ac:dyDescent="0.3">
      <c r="H218" s="466">
        <v>44662</v>
      </c>
      <c r="I218" s="11">
        <v>5.9944499999999991E-2</v>
      </c>
      <c r="J218" s="11">
        <v>5.3913000000000003E-2</v>
      </c>
      <c r="K218" s="11">
        <v>4.3652799999999999E-2</v>
      </c>
      <c r="L218" s="11">
        <v>8.797350000000001E-2</v>
      </c>
      <c r="N218" s="328"/>
    </row>
    <row r="219" spans="8:14" x14ac:dyDescent="0.3">
      <c r="H219" s="466">
        <v>44663</v>
      </c>
      <c r="I219" s="11">
        <v>5.9991166666666658E-2</v>
      </c>
      <c r="J219" s="11">
        <v>5.3954000000000002E-2</v>
      </c>
      <c r="K219" s="11">
        <v>4.3674599999999994E-2</v>
      </c>
      <c r="L219" s="11">
        <v>8.8314500000000004E-2</v>
      </c>
      <c r="N219" s="328"/>
    </row>
    <row r="220" spans="8:14" x14ac:dyDescent="0.3">
      <c r="H220" s="466">
        <v>44664</v>
      </c>
      <c r="I220" s="11">
        <v>6.0338166666666658E-2</v>
      </c>
      <c r="J220" s="11">
        <v>5.4065000000000002E-2</v>
      </c>
      <c r="K220" s="11">
        <v>4.3685399999999999E-2</v>
      </c>
      <c r="L220" s="11">
        <v>8.7990750000000006E-2</v>
      </c>
      <c r="N220" s="328"/>
    </row>
    <row r="221" spans="8:14" x14ac:dyDescent="0.3">
      <c r="H221" s="466">
        <v>44665</v>
      </c>
      <c r="I221" s="11">
        <v>6.0037666666666663E-2</v>
      </c>
      <c r="J221" s="11">
        <v>5.4023500000000002E-2</v>
      </c>
      <c r="K221" s="11">
        <v>4.3658800000000005E-2</v>
      </c>
      <c r="L221" s="11">
        <v>8.8515750000000004E-2</v>
      </c>
      <c r="N221" s="328"/>
    </row>
    <row r="222" spans="8:14" x14ac:dyDescent="0.3">
      <c r="H222" s="466">
        <v>44670</v>
      </c>
      <c r="I222" s="11">
        <v>6.0361500000000005E-2</v>
      </c>
      <c r="J222" s="11">
        <v>5.3921499999999997E-2</v>
      </c>
      <c r="K222" s="11">
        <v>4.3595399999999999E-2</v>
      </c>
      <c r="L222" s="11">
        <v>8.8605249999999997E-2</v>
      </c>
      <c r="N222" s="328"/>
    </row>
    <row r="223" spans="8:14" x14ac:dyDescent="0.3">
      <c r="H223" s="466">
        <v>44671</v>
      </c>
      <c r="I223" s="11">
        <v>6.0295333333333333E-2</v>
      </c>
      <c r="J223" s="11">
        <v>5.3980500000000001E-2</v>
      </c>
      <c r="K223" s="11">
        <v>4.3618000000000004E-2</v>
      </c>
      <c r="L223" s="11">
        <v>8.8869249999999997E-2</v>
      </c>
      <c r="N223" s="328"/>
    </row>
    <row r="224" spans="8:14" x14ac:dyDescent="0.3">
      <c r="H224" s="466">
        <v>44672</v>
      </c>
      <c r="I224" s="11">
        <v>5.9735333333333335E-2</v>
      </c>
      <c r="J224" s="11">
        <v>5.3769999999999998E-2</v>
      </c>
      <c r="K224" s="11">
        <v>4.3520400000000001E-2</v>
      </c>
      <c r="L224" s="11">
        <v>8.8810249999999993E-2</v>
      </c>
      <c r="N224" s="328"/>
    </row>
    <row r="225" spans="8:14" x14ac:dyDescent="0.3">
      <c r="H225" s="466">
        <v>44673</v>
      </c>
      <c r="I225" s="11">
        <v>5.8827833333333329E-2</v>
      </c>
      <c r="J225" s="11">
        <v>5.3213999999999997E-2</v>
      </c>
      <c r="K225" s="11">
        <v>4.3452399999999995E-2</v>
      </c>
      <c r="L225" s="11">
        <v>8.6730250000000009E-2</v>
      </c>
      <c r="N225" s="328"/>
    </row>
    <row r="226" spans="8:14" x14ac:dyDescent="0.3">
      <c r="H226" s="466">
        <v>44676</v>
      </c>
      <c r="I226" s="11">
        <v>5.85655E-2</v>
      </c>
      <c r="J226" s="11">
        <v>5.2882999999999999E-2</v>
      </c>
      <c r="K226" s="11">
        <v>4.3498999999999996E-2</v>
      </c>
      <c r="L226" s="11">
        <v>8.5415749999999985E-2</v>
      </c>
      <c r="N226" s="328"/>
    </row>
    <row r="227" spans="8:14" x14ac:dyDescent="0.3">
      <c r="H227" s="466">
        <v>44677</v>
      </c>
      <c r="I227" s="11">
        <v>5.8014499999999997E-2</v>
      </c>
      <c r="J227" s="11">
        <v>5.2755499999999997E-2</v>
      </c>
      <c r="K227" s="11">
        <v>4.3495600000000002E-2</v>
      </c>
      <c r="L227" s="11">
        <v>8.5291499999999992E-2</v>
      </c>
      <c r="N227" s="328"/>
    </row>
    <row r="228" spans="8:14" x14ac:dyDescent="0.3">
      <c r="H228" s="466">
        <v>44678</v>
      </c>
      <c r="I228" s="11">
        <v>5.8361000000000003E-2</v>
      </c>
      <c r="J228" s="11">
        <v>5.2792499999999999E-2</v>
      </c>
      <c r="K228" s="11">
        <v>4.3444999999999998E-2</v>
      </c>
      <c r="L228" s="11">
        <v>8.6131750000000007E-2</v>
      </c>
      <c r="N228" s="328"/>
    </row>
    <row r="229" spans="8:14" x14ac:dyDescent="0.3">
      <c r="H229" s="466">
        <v>44679</v>
      </c>
      <c r="I229" s="11">
        <v>5.9216999999999999E-2</v>
      </c>
      <c r="J229" s="11">
        <v>5.2976499999999996E-2</v>
      </c>
      <c r="K229" s="11">
        <v>4.33756E-2</v>
      </c>
      <c r="L229" s="11">
        <v>8.6526500000000006E-2</v>
      </c>
      <c r="N229" s="328"/>
    </row>
    <row r="230" spans="8:14" x14ac:dyDescent="0.3">
      <c r="H230" s="466">
        <v>44680</v>
      </c>
      <c r="I230" s="11">
        <v>5.8573166666666669E-2</v>
      </c>
      <c r="J230" s="11">
        <v>5.2803000000000003E-2</v>
      </c>
      <c r="K230" s="11">
        <v>4.3318599999999999E-2</v>
      </c>
      <c r="L230" s="11">
        <v>8.6808499999999997E-2</v>
      </c>
      <c r="N230" s="328"/>
    </row>
    <row r="231" spans="8:14" x14ac:dyDescent="0.3">
      <c r="H231" s="466">
        <v>44683</v>
      </c>
      <c r="I231" s="11">
        <v>5.8365E-2</v>
      </c>
      <c r="J231" s="11">
        <v>5.2414000000000002E-2</v>
      </c>
      <c r="K231" s="11">
        <v>4.326880000000001E-2</v>
      </c>
      <c r="L231" s="11">
        <v>8.5015250000000001E-2</v>
      </c>
      <c r="N231" s="328"/>
    </row>
    <row r="232" spans="8:14" x14ac:dyDescent="0.3">
      <c r="H232" s="466">
        <v>44684</v>
      </c>
      <c r="I232" s="11">
        <v>5.854800000000001E-2</v>
      </c>
      <c r="J232" s="11">
        <v>5.2532999999999996E-2</v>
      </c>
      <c r="K232" s="11">
        <v>4.3228000000000003E-2</v>
      </c>
      <c r="L232" s="11">
        <v>8.6076000000000014E-2</v>
      </c>
      <c r="N232" s="328"/>
    </row>
    <row r="233" spans="8:14" x14ac:dyDescent="0.3">
      <c r="H233" s="466">
        <v>44685</v>
      </c>
      <c r="I233" s="11">
        <v>5.8887833333333341E-2</v>
      </c>
      <c r="J233" s="11">
        <v>5.2458500000000005E-2</v>
      </c>
      <c r="K233" s="11">
        <v>4.3224399999999996E-2</v>
      </c>
      <c r="L233" s="11">
        <v>8.5022249999999994E-2</v>
      </c>
      <c r="N233" s="328"/>
    </row>
    <row r="234" spans="8:14" x14ac:dyDescent="0.3">
      <c r="H234" s="466">
        <v>44686</v>
      </c>
      <c r="I234" s="11">
        <v>5.7924333333333335E-2</v>
      </c>
      <c r="J234" s="11">
        <v>5.2171499999999996E-2</v>
      </c>
      <c r="K234" s="11">
        <v>4.3153799999999999E-2</v>
      </c>
      <c r="L234" s="11">
        <v>8.5401500000000005E-2</v>
      </c>
      <c r="N234" s="328"/>
    </row>
    <row r="235" spans="8:14" x14ac:dyDescent="0.3">
      <c r="H235" s="466">
        <v>44687</v>
      </c>
      <c r="I235" s="11">
        <v>5.7327666666666666E-2</v>
      </c>
      <c r="J235" s="11">
        <v>5.1692000000000002E-2</v>
      </c>
      <c r="K235" s="11">
        <v>4.30474E-2</v>
      </c>
      <c r="L235" s="11">
        <v>8.394575E-2</v>
      </c>
      <c r="N235" s="328"/>
    </row>
    <row r="236" spans="8:14" x14ac:dyDescent="0.3">
      <c r="H236" s="466">
        <v>44690</v>
      </c>
      <c r="I236" s="11">
        <v>5.5911999999999996E-2</v>
      </c>
      <c r="J236" s="11">
        <v>5.0966999999999998E-2</v>
      </c>
      <c r="K236" s="11">
        <v>4.3006200000000001E-2</v>
      </c>
      <c r="L236" s="11">
        <v>8.1890750000000012E-2</v>
      </c>
      <c r="N236" s="328"/>
    </row>
    <row r="237" spans="8:14" x14ac:dyDescent="0.3">
      <c r="H237" s="466">
        <v>44691</v>
      </c>
      <c r="I237" s="11">
        <v>5.5922666666666669E-2</v>
      </c>
      <c r="J237" s="11">
        <v>5.0942500000000002E-2</v>
      </c>
      <c r="K237" s="11">
        <v>4.3046599999999997E-2</v>
      </c>
      <c r="L237" s="11">
        <v>8.1335499999999991E-2</v>
      </c>
      <c r="N237" s="328"/>
    </row>
    <row r="238" spans="8:14" x14ac:dyDescent="0.3">
      <c r="H238" s="466">
        <v>44692</v>
      </c>
      <c r="I238" s="11">
        <v>5.5861166666666677E-2</v>
      </c>
      <c r="J238" s="11">
        <v>5.1128E-2</v>
      </c>
      <c r="K238" s="11">
        <v>4.3077400000000002E-2</v>
      </c>
      <c r="L238" s="11">
        <v>8.2400499999999988E-2</v>
      </c>
      <c r="N238" s="328"/>
    </row>
    <row r="239" spans="8:14" x14ac:dyDescent="0.3">
      <c r="H239" s="466">
        <v>44693</v>
      </c>
      <c r="I239" s="11">
        <v>5.58735E-2</v>
      </c>
      <c r="J239" s="11">
        <v>5.1068000000000002E-2</v>
      </c>
      <c r="K239" s="11">
        <v>4.3140600000000001E-2</v>
      </c>
      <c r="L239" s="11">
        <v>8.1739000000000006E-2</v>
      </c>
      <c r="N239" s="328"/>
    </row>
    <row r="240" spans="8:14" x14ac:dyDescent="0.3">
      <c r="H240" s="466">
        <v>44694</v>
      </c>
      <c r="I240" s="11">
        <v>5.7013000000000001E-2</v>
      </c>
      <c r="J240" s="11">
        <v>5.1577999999999999E-2</v>
      </c>
      <c r="K240" s="11">
        <v>4.3105000000000004E-2</v>
      </c>
      <c r="L240" s="11">
        <v>8.3674999999999999E-2</v>
      </c>
      <c r="N240" s="328"/>
    </row>
    <row r="241" spans="8:14" x14ac:dyDescent="0.3">
      <c r="H241" s="466">
        <v>44697</v>
      </c>
      <c r="I241" s="11">
        <v>5.6826999999999996E-2</v>
      </c>
      <c r="J241" s="11">
        <v>5.1535999999999998E-2</v>
      </c>
      <c r="K241" s="11">
        <v>4.3109600000000005E-2</v>
      </c>
      <c r="L241" s="11">
        <v>8.3237999999999993E-2</v>
      </c>
      <c r="N241" s="328"/>
    </row>
    <row r="242" spans="8:14" x14ac:dyDescent="0.3">
      <c r="H242" s="466">
        <v>44698</v>
      </c>
      <c r="I242" s="11">
        <v>5.7239000000000005E-2</v>
      </c>
      <c r="J242" s="11">
        <v>5.1644499999999996E-2</v>
      </c>
      <c r="K242" s="11">
        <v>4.3041199999999995E-2</v>
      </c>
      <c r="L242" s="11">
        <v>8.3767750000000002E-2</v>
      </c>
      <c r="N242" s="328"/>
    </row>
    <row r="243" spans="8:14" x14ac:dyDescent="0.3">
      <c r="H243" s="466">
        <v>44699</v>
      </c>
      <c r="I243" s="11">
        <v>5.6225833333333336E-2</v>
      </c>
      <c r="J243" s="11">
        <v>5.1286499999999999E-2</v>
      </c>
      <c r="K243" s="11">
        <v>4.3012399999999999E-2</v>
      </c>
      <c r="L243" s="11">
        <v>8.2556999999999992E-2</v>
      </c>
      <c r="N243" s="328"/>
    </row>
    <row r="244" spans="8:14" x14ac:dyDescent="0.3">
      <c r="H244" s="466">
        <v>44700</v>
      </c>
      <c r="I244" s="11">
        <v>5.5741833333333345E-2</v>
      </c>
      <c r="J244" s="11">
        <v>5.1006999999999997E-2</v>
      </c>
      <c r="K244" s="11">
        <v>4.3029999999999999E-2</v>
      </c>
      <c r="L244" s="11">
        <v>8.1052999999999986E-2</v>
      </c>
      <c r="N244" s="328"/>
    </row>
    <row r="245" spans="8:14" x14ac:dyDescent="0.3">
      <c r="H245" s="466">
        <v>44701</v>
      </c>
      <c r="I245" s="11">
        <v>5.5661333333333333E-2</v>
      </c>
      <c r="J245" s="11">
        <v>5.0960999999999999E-2</v>
      </c>
      <c r="K245" s="11">
        <v>4.3019400000000006E-2</v>
      </c>
      <c r="L245" s="11">
        <v>8.082375E-2</v>
      </c>
      <c r="N245" s="328"/>
    </row>
    <row r="246" spans="8:14" x14ac:dyDescent="0.3">
      <c r="H246" s="466">
        <v>44704</v>
      </c>
      <c r="I246" s="11">
        <v>5.6136333333333337E-2</v>
      </c>
      <c r="J246" s="11">
        <v>5.1213999999999996E-2</v>
      </c>
      <c r="K246" s="11">
        <v>4.2985199999999994E-2</v>
      </c>
      <c r="L246" s="11">
        <v>8.1750749999999997E-2</v>
      </c>
      <c r="N246" s="328"/>
    </row>
    <row r="247" spans="8:14" x14ac:dyDescent="0.3">
      <c r="H247" s="466">
        <v>44705</v>
      </c>
      <c r="I247" s="11">
        <v>5.5347333333333325E-2</v>
      </c>
      <c r="J247" s="11">
        <v>5.0845000000000001E-2</v>
      </c>
      <c r="K247" s="11">
        <v>4.3001599999999994E-2</v>
      </c>
      <c r="L247" s="11">
        <v>7.9888749999999994E-2</v>
      </c>
      <c r="N247" s="328"/>
    </row>
    <row r="248" spans="8:14" x14ac:dyDescent="0.3">
      <c r="H248" s="466">
        <v>44706</v>
      </c>
      <c r="I248" s="11">
        <v>5.5932333333333327E-2</v>
      </c>
      <c r="J248" s="11">
        <v>5.1115500000000001E-2</v>
      </c>
      <c r="K248" s="11">
        <v>4.3029200000000004E-2</v>
      </c>
      <c r="L248" s="11">
        <v>8.1314999999999985E-2</v>
      </c>
      <c r="N248" s="328"/>
    </row>
    <row r="249" spans="8:14" x14ac:dyDescent="0.3">
      <c r="H249" s="466">
        <v>44707</v>
      </c>
      <c r="I249" s="11">
        <v>5.65265E-2</v>
      </c>
      <c r="J249" s="11">
        <v>5.1395999999999997E-2</v>
      </c>
      <c r="K249" s="11">
        <v>4.3047800000000004E-2</v>
      </c>
      <c r="L249" s="11">
        <v>8.255499999999999E-2</v>
      </c>
      <c r="N249" s="328"/>
    </row>
    <row r="250" spans="8:14" x14ac:dyDescent="0.3">
      <c r="H250" s="466">
        <v>44708</v>
      </c>
      <c r="I250" s="11">
        <v>5.7382666666666665E-2</v>
      </c>
      <c r="J250" s="11">
        <v>5.1819500000000004E-2</v>
      </c>
      <c r="K250" s="11">
        <v>4.30836E-2</v>
      </c>
      <c r="L250" s="11">
        <v>8.4074249999999989E-2</v>
      </c>
      <c r="N250" s="328"/>
    </row>
    <row r="251" spans="8:14" x14ac:dyDescent="0.3">
      <c r="H251" s="466">
        <v>44711</v>
      </c>
      <c r="I251" s="11">
        <v>5.758866666666667E-2</v>
      </c>
      <c r="J251" s="11">
        <v>5.1956000000000002E-2</v>
      </c>
      <c r="K251" s="11">
        <v>4.3041599999999999E-2</v>
      </c>
      <c r="L251" s="11">
        <v>8.4583499999999992E-2</v>
      </c>
      <c r="N251" s="328"/>
    </row>
    <row r="252" spans="8:14" x14ac:dyDescent="0.3">
      <c r="H252" s="466">
        <v>44712</v>
      </c>
      <c r="I252" s="11">
        <v>5.7416666666666664E-2</v>
      </c>
      <c r="J252" s="11">
        <v>5.1727499999999996E-2</v>
      </c>
      <c r="K252" s="11">
        <v>4.3015600000000001E-2</v>
      </c>
      <c r="L252" s="11">
        <v>8.3816500000000002E-2</v>
      </c>
      <c r="N252" s="328"/>
    </row>
    <row r="253" spans="8:14" x14ac:dyDescent="0.3">
      <c r="H253" s="466">
        <v>44713</v>
      </c>
      <c r="I253" s="11">
        <v>5.7183999999999992E-2</v>
      </c>
      <c r="J253" s="11">
        <v>5.1581500000000002E-2</v>
      </c>
      <c r="K253" s="11">
        <v>4.29644E-2</v>
      </c>
      <c r="L253" s="11">
        <v>8.3665750000000011E-2</v>
      </c>
      <c r="N253" s="328"/>
    </row>
    <row r="254" spans="8:14" x14ac:dyDescent="0.3">
      <c r="H254" s="466">
        <v>44714</v>
      </c>
      <c r="I254" s="11">
        <v>5.7646000000000003E-2</v>
      </c>
      <c r="J254" s="11">
        <v>5.1714000000000003E-2</v>
      </c>
      <c r="K254" s="11">
        <v>4.2946600000000001E-2</v>
      </c>
      <c r="L254" s="11">
        <v>8.3825750000000004E-2</v>
      </c>
      <c r="N254" s="328"/>
    </row>
    <row r="255" spans="8:14" x14ac:dyDescent="0.3">
      <c r="H255" s="466">
        <v>44715</v>
      </c>
      <c r="I255" s="11">
        <v>5.7157833333333345E-2</v>
      </c>
      <c r="J255" s="11">
        <v>5.1524E-2</v>
      </c>
      <c r="K255" s="11">
        <v>4.2922000000000002E-2</v>
      </c>
      <c r="L255" s="11">
        <v>8.3629250000000002E-2</v>
      </c>
      <c r="N255" s="328"/>
    </row>
    <row r="256" spans="8:14" x14ac:dyDescent="0.3">
      <c r="H256" s="466">
        <v>44718</v>
      </c>
      <c r="I256" s="11">
        <v>5.7462333333333337E-2</v>
      </c>
      <c r="J256" s="11">
        <v>5.1657999999999996E-2</v>
      </c>
      <c r="K256" s="11">
        <v>4.2889799999999999E-2</v>
      </c>
      <c r="L256" s="11">
        <v>8.4371749999999995E-2</v>
      </c>
      <c r="N256" s="328"/>
    </row>
    <row r="257" spans="8:14" x14ac:dyDescent="0.3">
      <c r="H257" s="466">
        <v>44719</v>
      </c>
      <c r="I257" s="11">
        <v>5.7681166666666665E-2</v>
      </c>
      <c r="J257" s="11">
        <v>5.1681500000000005E-2</v>
      </c>
      <c r="K257" s="11">
        <v>4.2901599999999998E-2</v>
      </c>
      <c r="L257" s="11">
        <v>8.4153249999999999E-2</v>
      </c>
      <c r="N257" s="328"/>
    </row>
    <row r="258" spans="8:14" x14ac:dyDescent="0.3">
      <c r="H258" s="466">
        <v>44720</v>
      </c>
      <c r="I258" s="11">
        <v>5.7339000000000001E-2</v>
      </c>
      <c r="J258" s="11">
        <v>5.1546499999999995E-2</v>
      </c>
      <c r="K258" s="11">
        <v>4.2845399999999999E-2</v>
      </c>
      <c r="L258" s="11">
        <v>8.4184249999999988E-2</v>
      </c>
      <c r="N258" s="328"/>
    </row>
    <row r="259" spans="8:14" x14ac:dyDescent="0.3">
      <c r="H259" s="466">
        <v>44721</v>
      </c>
      <c r="I259" s="11">
        <v>5.6530666666666674E-2</v>
      </c>
      <c r="J259" s="11">
        <v>5.1103000000000003E-2</v>
      </c>
      <c r="K259" s="11">
        <v>4.2730400000000002E-2</v>
      </c>
      <c r="L259" s="11">
        <v>8.3424750000000006E-2</v>
      </c>
      <c r="N259" s="328"/>
    </row>
    <row r="260" spans="8:14" x14ac:dyDescent="0.3">
      <c r="H260" s="466">
        <v>44722</v>
      </c>
      <c r="I260" s="11">
        <v>5.5589333333333331E-2</v>
      </c>
      <c r="J260" s="11">
        <v>5.0428000000000001E-2</v>
      </c>
      <c r="K260" s="11">
        <v>4.2582800000000004E-2</v>
      </c>
      <c r="L260" s="11">
        <v>8.0952999999999997E-2</v>
      </c>
      <c r="N260" s="328"/>
    </row>
    <row r="261" spans="8:14" x14ac:dyDescent="0.3">
      <c r="H261" s="466">
        <v>44725</v>
      </c>
      <c r="I261" s="11">
        <v>5.4302999999999997E-2</v>
      </c>
      <c r="J261" s="11">
        <v>4.9516999999999999E-2</v>
      </c>
      <c r="K261" s="11">
        <v>4.2308200000000004E-2</v>
      </c>
      <c r="L261" s="11">
        <v>7.9111749999999995E-2</v>
      </c>
      <c r="N261" s="328"/>
    </row>
    <row r="262" spans="8:14" x14ac:dyDescent="0.3">
      <c r="H262" s="466">
        <v>44726</v>
      </c>
      <c r="I262" s="11">
        <v>5.4019166666666667E-2</v>
      </c>
      <c r="J262" s="11">
        <v>4.9170500000000006E-2</v>
      </c>
      <c r="K262" s="11">
        <v>4.2198800000000002E-2</v>
      </c>
      <c r="L262" s="11">
        <v>7.8501500000000002E-2</v>
      </c>
      <c r="N262" s="328"/>
    </row>
    <row r="263" spans="8:14" x14ac:dyDescent="0.3">
      <c r="H263" s="466">
        <v>44727</v>
      </c>
      <c r="I263" s="11">
        <v>5.4567833333333336E-2</v>
      </c>
      <c r="J263" s="11">
        <v>4.9526500000000001E-2</v>
      </c>
      <c r="K263" s="11">
        <v>4.2298000000000002E-2</v>
      </c>
      <c r="L263" s="11">
        <v>7.9080750000000005E-2</v>
      </c>
      <c r="N263" s="328"/>
    </row>
    <row r="264" spans="8:14" x14ac:dyDescent="0.3">
      <c r="H264" s="466">
        <v>44728</v>
      </c>
      <c r="I264" s="11">
        <v>5.3349500000000001E-2</v>
      </c>
      <c r="J264" s="11">
        <v>4.8884999999999998E-2</v>
      </c>
      <c r="K264" s="11">
        <v>4.22294E-2</v>
      </c>
      <c r="L264" s="11">
        <v>7.663375E-2</v>
      </c>
      <c r="N264" s="328"/>
    </row>
    <row r="265" spans="8:14" x14ac:dyDescent="0.3">
      <c r="H265" s="466">
        <v>44729</v>
      </c>
      <c r="I265" s="11">
        <v>5.3177500000000009E-2</v>
      </c>
      <c r="J265" s="11">
        <v>4.8844499999999999E-2</v>
      </c>
      <c r="K265" s="11">
        <v>4.2243799999999998E-2</v>
      </c>
      <c r="L265" s="11">
        <v>7.6689750000000001E-2</v>
      </c>
      <c r="N265" s="328"/>
    </row>
    <row r="266" spans="8:14" x14ac:dyDescent="0.3">
      <c r="H266" s="466">
        <v>44732</v>
      </c>
      <c r="I266" s="11">
        <v>5.3283833333333336E-2</v>
      </c>
      <c r="J266" s="11">
        <v>4.8906500000000006E-2</v>
      </c>
      <c r="K266" s="11">
        <v>4.2189400000000002E-2</v>
      </c>
      <c r="L266" s="11">
        <v>7.717475E-2</v>
      </c>
      <c r="N266" s="328"/>
    </row>
    <row r="267" spans="8:14" x14ac:dyDescent="0.3">
      <c r="H267" s="466">
        <v>44733</v>
      </c>
      <c r="I267" s="11">
        <v>5.3937000000000006E-2</v>
      </c>
      <c r="J267" s="11">
        <v>4.9158E-2</v>
      </c>
      <c r="K267" s="11">
        <v>4.21816E-2</v>
      </c>
      <c r="L267" s="11">
        <v>7.7912000000000009E-2</v>
      </c>
      <c r="N267" s="328"/>
    </row>
    <row r="268" spans="8:14" x14ac:dyDescent="0.3">
      <c r="H268" s="466">
        <v>44734</v>
      </c>
      <c r="I268" s="11">
        <v>5.3823499999999996E-2</v>
      </c>
      <c r="J268" s="11">
        <v>4.9134499999999998E-2</v>
      </c>
      <c r="K268" s="11">
        <v>4.2246199999999998E-2</v>
      </c>
      <c r="L268" s="11">
        <v>7.7829499999999996E-2</v>
      </c>
      <c r="N268" s="328"/>
    </row>
    <row r="269" spans="8:14" x14ac:dyDescent="0.3">
      <c r="H269" s="466">
        <v>44735</v>
      </c>
      <c r="I269" s="11">
        <v>5.3967833333333333E-2</v>
      </c>
      <c r="J269" s="11">
        <v>4.9223500000000003E-2</v>
      </c>
      <c r="K269" s="11">
        <v>4.2345800000000003E-2</v>
      </c>
      <c r="L269" s="11">
        <v>7.7863249999999995E-2</v>
      </c>
      <c r="N269" s="328"/>
    </row>
    <row r="270" spans="8:14" x14ac:dyDescent="0.3">
      <c r="H270" s="466">
        <v>44736</v>
      </c>
      <c r="I270" s="11">
        <v>5.5009833333333341E-2</v>
      </c>
      <c r="J270" s="11">
        <v>4.97545E-2</v>
      </c>
      <c r="K270" s="11">
        <v>4.2365E-2</v>
      </c>
      <c r="L270" s="11">
        <v>7.983925E-2</v>
      </c>
      <c r="N270" s="328"/>
    </row>
    <row r="271" spans="8:14" x14ac:dyDescent="0.3">
      <c r="H271" s="466">
        <v>44739</v>
      </c>
      <c r="I271" s="11">
        <v>5.5005999999999999E-2</v>
      </c>
      <c r="J271" s="11">
        <v>4.9771499999999996E-2</v>
      </c>
      <c r="K271" s="11">
        <v>4.2312599999999999E-2</v>
      </c>
      <c r="L271" s="11">
        <v>8.0059500000000006E-2</v>
      </c>
      <c r="N271" s="328"/>
    </row>
    <row r="272" spans="8:14" x14ac:dyDescent="0.3">
      <c r="H272" s="466">
        <v>44740</v>
      </c>
      <c r="I272" s="11">
        <v>5.4662666666666672E-2</v>
      </c>
      <c r="J272" s="11">
        <v>4.9665000000000001E-2</v>
      </c>
      <c r="K272" s="11">
        <v>4.2252399999999996E-2</v>
      </c>
      <c r="L272" s="11">
        <v>8.0021499999999995E-2</v>
      </c>
      <c r="N272" s="328"/>
    </row>
    <row r="273" spans="8:14" x14ac:dyDescent="0.3">
      <c r="H273" s="466">
        <v>44741</v>
      </c>
      <c r="I273" s="11">
        <v>5.4523999999999996E-2</v>
      </c>
      <c r="J273" s="11">
        <v>4.9572000000000005E-2</v>
      </c>
      <c r="K273" s="11">
        <v>4.2277200000000001E-2</v>
      </c>
      <c r="L273" s="11">
        <v>7.9430749999999994E-2</v>
      </c>
      <c r="N273" s="328"/>
    </row>
    <row r="274" spans="8:14" x14ac:dyDescent="0.3">
      <c r="H274" s="466">
        <v>44742</v>
      </c>
      <c r="I274" s="11">
        <v>5.4272333333333339E-2</v>
      </c>
      <c r="J274" s="11">
        <v>4.9395500000000002E-2</v>
      </c>
      <c r="K274" s="11">
        <v>4.2349600000000001E-2</v>
      </c>
      <c r="L274" s="11">
        <v>7.8560249999999998E-2</v>
      </c>
      <c r="N274" s="328"/>
    </row>
    <row r="275" spans="8:14" x14ac:dyDescent="0.3">
      <c r="H275" s="466">
        <v>44743</v>
      </c>
      <c r="I275" s="11">
        <v>5.4406166666666672E-2</v>
      </c>
      <c r="J275" s="11">
        <v>4.9536999999999998E-2</v>
      </c>
      <c r="K275" s="11">
        <v>4.2428399999999998E-2</v>
      </c>
      <c r="L275" s="11">
        <v>7.9042250000000008E-2</v>
      </c>
      <c r="N275" s="328"/>
    </row>
    <row r="276" spans="8:14" x14ac:dyDescent="0.3">
      <c r="H276" s="466">
        <v>44746</v>
      </c>
      <c r="I276" s="11">
        <v>5.4438666666666663E-2</v>
      </c>
      <c r="J276" s="11">
        <v>4.9515000000000003E-2</v>
      </c>
      <c r="K276" s="11">
        <v>4.2388200000000001E-2</v>
      </c>
      <c r="L276" s="11">
        <v>7.9390999999999989E-2</v>
      </c>
      <c r="N276" s="328"/>
    </row>
    <row r="277" spans="8:14" x14ac:dyDescent="0.3">
      <c r="H277" s="466">
        <v>44748</v>
      </c>
      <c r="I277" s="11">
        <v>5.5200666666666676E-2</v>
      </c>
      <c r="J277" s="11">
        <v>4.9748000000000001E-2</v>
      </c>
      <c r="K277" s="11">
        <v>4.2449399999999998E-2</v>
      </c>
      <c r="L277" s="11">
        <v>8.0772750000000004E-2</v>
      </c>
      <c r="N277" s="328"/>
    </row>
    <row r="278" spans="8:14" x14ac:dyDescent="0.3">
      <c r="H278" s="466">
        <v>44749</v>
      </c>
      <c r="I278" s="11">
        <v>5.6053833333333331E-2</v>
      </c>
      <c r="J278" s="11">
        <v>5.0139500000000004E-2</v>
      </c>
      <c r="K278" s="11">
        <v>4.2415399999999999E-2</v>
      </c>
      <c r="L278" s="11">
        <v>8.2371E-2</v>
      </c>
      <c r="N278" s="328"/>
    </row>
    <row r="279" spans="8:14" x14ac:dyDescent="0.3">
      <c r="H279" s="466">
        <v>44750</v>
      </c>
      <c r="I279" s="11">
        <v>5.6267500000000005E-2</v>
      </c>
      <c r="J279" s="11">
        <v>5.0272999999999998E-2</v>
      </c>
      <c r="K279" s="11">
        <v>4.2414399999999998E-2</v>
      </c>
      <c r="L279" s="11">
        <v>8.2711750000000001E-2</v>
      </c>
      <c r="N279" s="328"/>
    </row>
    <row r="280" spans="8:14" x14ac:dyDescent="0.3">
      <c r="H280" s="466">
        <v>44753</v>
      </c>
      <c r="I280" s="11">
        <v>5.5901833333333338E-2</v>
      </c>
      <c r="J280" s="11">
        <v>5.0122E-2</v>
      </c>
      <c r="K280" s="11">
        <v>4.2456800000000003E-2</v>
      </c>
      <c r="L280" s="11">
        <v>8.2437750000000004E-2</v>
      </c>
      <c r="N280" s="328"/>
    </row>
    <row r="281" spans="8:14" x14ac:dyDescent="0.3">
      <c r="H281" s="466">
        <v>44754</v>
      </c>
      <c r="I281" s="11">
        <v>5.5835500000000003E-2</v>
      </c>
      <c r="J281" s="11">
        <v>5.0144999999999995E-2</v>
      </c>
      <c r="K281" s="11">
        <v>4.2500599999999999E-2</v>
      </c>
      <c r="L281" s="11">
        <v>8.2620249999999992E-2</v>
      </c>
      <c r="N281" s="328"/>
    </row>
    <row r="282" spans="8:14" x14ac:dyDescent="0.3">
      <c r="H282" s="466">
        <v>44755</v>
      </c>
      <c r="I282" s="11">
        <v>5.5437499999999994E-2</v>
      </c>
      <c r="J282" s="11">
        <v>4.9859500000000001E-2</v>
      </c>
      <c r="K282" s="11">
        <v>4.2468199999999998E-2</v>
      </c>
      <c r="L282" s="11">
        <v>8.1328750000000005E-2</v>
      </c>
      <c r="N282" s="328"/>
    </row>
    <row r="283" spans="8:14" x14ac:dyDescent="0.3">
      <c r="H283" s="466">
        <v>44756</v>
      </c>
      <c r="I283" s="11">
        <v>5.5187833333333346E-2</v>
      </c>
      <c r="J283" s="11">
        <v>4.9543500000000004E-2</v>
      </c>
      <c r="K283" s="11">
        <v>4.2418600000000001E-2</v>
      </c>
      <c r="L283" s="11">
        <v>8.0594249999999992E-2</v>
      </c>
      <c r="N283" s="328"/>
    </row>
    <row r="284" spans="8:14" x14ac:dyDescent="0.3">
      <c r="H284" s="466">
        <v>44757</v>
      </c>
      <c r="I284" s="11">
        <v>5.5659166666666676E-2</v>
      </c>
      <c r="J284" s="11">
        <v>4.9861000000000003E-2</v>
      </c>
      <c r="K284" s="11">
        <v>4.2424000000000003E-2</v>
      </c>
      <c r="L284" s="11">
        <v>8.2088250000000001E-2</v>
      </c>
      <c r="N284" s="328"/>
    </row>
    <row r="285" spans="8:14" x14ac:dyDescent="0.3">
      <c r="H285" s="466">
        <v>44760</v>
      </c>
      <c r="I285" s="11">
        <v>5.5646833333333333E-2</v>
      </c>
      <c r="J285" s="11">
        <v>4.9954999999999999E-2</v>
      </c>
      <c r="K285" s="11">
        <v>4.2405600000000002E-2</v>
      </c>
      <c r="L285" s="11">
        <v>8.2396999999999998E-2</v>
      </c>
      <c r="N285" s="328"/>
    </row>
    <row r="286" spans="8:14" x14ac:dyDescent="0.3">
      <c r="H286" s="466">
        <v>44761</v>
      </c>
      <c r="I286" s="11">
        <v>5.6039499999999999E-2</v>
      </c>
      <c r="J286" s="11">
        <v>5.0062999999999996E-2</v>
      </c>
      <c r="K286" s="11">
        <v>4.2383399999999995E-2</v>
      </c>
      <c r="L286" s="11">
        <v>8.24405E-2</v>
      </c>
      <c r="N286" s="328"/>
    </row>
    <row r="287" spans="8:14" x14ac:dyDescent="0.3">
      <c r="H287" s="466">
        <v>44762</v>
      </c>
      <c r="I287" s="11">
        <v>5.6571833333333342E-2</v>
      </c>
      <c r="J287" s="11">
        <v>5.0297500000000002E-2</v>
      </c>
      <c r="K287" s="11">
        <v>4.2415600000000005E-2</v>
      </c>
      <c r="L287" s="11">
        <v>8.344E-2</v>
      </c>
      <c r="N287" s="328"/>
    </row>
    <row r="288" spans="8:14" x14ac:dyDescent="0.3">
      <c r="H288" s="466">
        <v>44763</v>
      </c>
      <c r="I288" s="11">
        <v>5.6869666666666659E-2</v>
      </c>
      <c r="J288" s="11">
        <v>5.0408499999999995E-2</v>
      </c>
      <c r="K288" s="11">
        <v>4.2401999999999995E-2</v>
      </c>
      <c r="L288" s="11">
        <v>8.3864500000000008E-2</v>
      </c>
      <c r="N288" s="328"/>
    </row>
    <row r="289" spans="8:14" x14ac:dyDescent="0.3">
      <c r="H289" s="466">
        <v>44764</v>
      </c>
      <c r="I289" s="11">
        <v>5.6749666666666664E-2</v>
      </c>
      <c r="J289" s="11">
        <v>5.0623500000000002E-2</v>
      </c>
      <c r="K289" s="11">
        <v>4.2569800000000005E-2</v>
      </c>
      <c r="L289" s="11">
        <v>8.3827249999999992E-2</v>
      </c>
      <c r="N289" s="328"/>
    </row>
    <row r="290" spans="8:14" x14ac:dyDescent="0.3">
      <c r="H290" s="466">
        <v>44767</v>
      </c>
      <c r="I290" s="11">
        <v>5.6693E-2</v>
      </c>
      <c r="J290" s="11">
        <v>5.0685999999999995E-2</v>
      </c>
      <c r="K290" s="11">
        <v>4.2626200000000003E-2</v>
      </c>
      <c r="L290" s="11">
        <v>8.3844749999999996E-2</v>
      </c>
      <c r="N290" s="328"/>
    </row>
    <row r="291" spans="8:14" x14ac:dyDescent="0.3">
      <c r="H291" s="466">
        <v>44768</v>
      </c>
      <c r="I291" s="11">
        <v>5.6654499999999997E-2</v>
      </c>
      <c r="J291" s="11">
        <v>5.0724999999999999E-2</v>
      </c>
      <c r="K291" s="11">
        <v>4.2655600000000002E-2</v>
      </c>
      <c r="L291" s="11">
        <v>8.3591750000000006E-2</v>
      </c>
      <c r="N291" s="328"/>
    </row>
    <row r="292" spans="8:14" x14ac:dyDescent="0.3">
      <c r="H292" s="466">
        <v>44769</v>
      </c>
      <c r="I292" s="11">
        <v>5.7369833333333335E-2</v>
      </c>
      <c r="J292" s="11">
        <v>5.0967999999999999E-2</v>
      </c>
      <c r="K292" s="11">
        <v>4.2649199999999998E-2</v>
      </c>
      <c r="L292" s="11">
        <v>8.4467500000000001E-2</v>
      </c>
      <c r="N292" s="328"/>
    </row>
    <row r="293" spans="8:14" x14ac:dyDescent="0.3">
      <c r="H293" s="466">
        <v>44770</v>
      </c>
      <c r="I293" s="11">
        <v>5.8020500000000003E-2</v>
      </c>
      <c r="J293" s="11">
        <v>5.1428000000000001E-2</v>
      </c>
      <c r="K293" s="11">
        <v>4.2766600000000002E-2</v>
      </c>
      <c r="L293" s="11">
        <v>8.5613250000000002E-2</v>
      </c>
      <c r="N293" s="328"/>
    </row>
    <row r="294" spans="8:14" x14ac:dyDescent="0.3">
      <c r="H294" s="466">
        <v>44771</v>
      </c>
      <c r="I294" s="11">
        <v>5.8404666666666667E-2</v>
      </c>
      <c r="J294" s="11">
        <v>5.1714499999999997E-2</v>
      </c>
      <c r="K294" s="11">
        <v>4.2839599999999992E-2</v>
      </c>
      <c r="L294" s="11">
        <v>8.6258749999999995E-2</v>
      </c>
      <c r="N294" s="328"/>
    </row>
    <row r="295" spans="8:14" x14ac:dyDescent="0.3">
      <c r="H295" s="466">
        <v>44774</v>
      </c>
      <c r="I295" s="11">
        <v>5.829366666666666E-2</v>
      </c>
      <c r="J295" s="11">
        <v>5.1749000000000003E-2</v>
      </c>
      <c r="K295" s="11">
        <v>4.2875800000000006E-2</v>
      </c>
      <c r="L295" s="11">
        <v>8.6424999999999988E-2</v>
      </c>
      <c r="N295" s="328"/>
    </row>
    <row r="296" spans="8:14" x14ac:dyDescent="0.3">
      <c r="H296" s="466">
        <v>44775</v>
      </c>
      <c r="I296" s="11">
        <v>5.8172999999999996E-2</v>
      </c>
      <c r="J296" s="11">
        <v>5.1677500000000001E-2</v>
      </c>
      <c r="K296" s="11">
        <v>4.2858799999999996E-2</v>
      </c>
      <c r="L296" s="11">
        <v>8.6434500000000011E-2</v>
      </c>
      <c r="N296" s="328"/>
    </row>
    <row r="297" spans="8:14" x14ac:dyDescent="0.3">
      <c r="H297" s="466">
        <v>44776</v>
      </c>
      <c r="I297" s="11">
        <v>5.8687666666666659E-2</v>
      </c>
      <c r="J297" s="11">
        <v>5.1875999999999999E-2</v>
      </c>
      <c r="K297" s="11">
        <v>4.2838399999999999E-2</v>
      </c>
      <c r="L297" s="11">
        <v>8.7163500000000005E-2</v>
      </c>
      <c r="N297" s="328"/>
    </row>
    <row r="298" spans="8:14" x14ac:dyDescent="0.3">
      <c r="H298" s="466">
        <v>44777</v>
      </c>
      <c r="I298" s="11">
        <v>5.8738499999999999E-2</v>
      </c>
      <c r="J298" s="11">
        <v>5.1955000000000001E-2</v>
      </c>
      <c r="K298" s="11">
        <v>4.2898000000000006E-2</v>
      </c>
      <c r="L298" s="11">
        <v>8.6955000000000005E-2</v>
      </c>
      <c r="N298" s="328"/>
    </row>
    <row r="299" spans="8:14" x14ac:dyDescent="0.3">
      <c r="H299" s="466">
        <v>44778</v>
      </c>
      <c r="I299" s="11">
        <v>5.8512333333333326E-2</v>
      </c>
      <c r="J299" s="11">
        <v>5.1796500000000002E-2</v>
      </c>
      <c r="K299" s="11">
        <v>4.2848799999999999E-2</v>
      </c>
      <c r="L299" s="11">
        <v>8.6905249999999989E-2</v>
      </c>
      <c r="N299" s="328"/>
    </row>
    <row r="300" spans="8:14" x14ac:dyDescent="0.3">
      <c r="H300" s="466">
        <v>44781</v>
      </c>
      <c r="I300" s="11">
        <v>5.8815833333333338E-2</v>
      </c>
      <c r="J300" s="11">
        <v>5.2036499999999999E-2</v>
      </c>
      <c r="K300" s="11">
        <v>4.2879399999999998E-2</v>
      </c>
      <c r="L300" s="11">
        <v>8.7441249999999998E-2</v>
      </c>
      <c r="N300" s="328"/>
    </row>
    <row r="301" spans="8:14" x14ac:dyDescent="0.3">
      <c r="H301" s="466">
        <v>44782</v>
      </c>
      <c r="I301" s="11">
        <v>5.8395666666666679E-2</v>
      </c>
      <c r="J301" s="11">
        <v>5.1847000000000004E-2</v>
      </c>
      <c r="K301" s="11">
        <v>4.2876999999999998E-2</v>
      </c>
      <c r="L301" s="11">
        <v>8.6630000000000013E-2</v>
      </c>
      <c r="N301" s="328"/>
    </row>
    <row r="302" spans="8:14" x14ac:dyDescent="0.3">
      <c r="H302" s="466">
        <v>44783</v>
      </c>
      <c r="I302" s="11">
        <v>5.8982000000000014E-2</v>
      </c>
      <c r="J302" s="11">
        <v>5.20925E-2</v>
      </c>
      <c r="K302" s="11">
        <v>4.2899200000000005E-2</v>
      </c>
      <c r="L302" s="11">
        <v>8.7251999999999996E-2</v>
      </c>
      <c r="N302" s="328"/>
    </row>
    <row r="303" spans="8:14" x14ac:dyDescent="0.3">
      <c r="H303" s="466">
        <v>44784</v>
      </c>
      <c r="I303" s="11">
        <v>5.8983333333333332E-2</v>
      </c>
      <c r="J303" s="11">
        <v>5.21965E-2</v>
      </c>
      <c r="K303" s="11">
        <v>4.2905600000000002E-2</v>
      </c>
      <c r="L303" s="11">
        <v>8.7855249999999996E-2</v>
      </c>
      <c r="N303" s="328"/>
    </row>
    <row r="304" spans="8:14" x14ac:dyDescent="0.3">
      <c r="H304" s="466">
        <v>44785</v>
      </c>
      <c r="I304" s="11">
        <v>5.964666666666666E-2</v>
      </c>
      <c r="J304" s="11">
        <v>5.2461499999999994E-2</v>
      </c>
      <c r="K304" s="11">
        <v>4.2905400000000003E-2</v>
      </c>
      <c r="L304" s="11">
        <v>8.8579999999999992E-2</v>
      </c>
      <c r="N304" s="328"/>
    </row>
    <row r="305" spans="8:14" x14ac:dyDescent="0.3">
      <c r="H305" s="466">
        <v>44788</v>
      </c>
      <c r="I305" s="11">
        <v>6.0122666666666678E-2</v>
      </c>
      <c r="J305" s="11">
        <v>5.26545E-2</v>
      </c>
      <c r="K305" s="11">
        <v>4.2910999999999998E-2</v>
      </c>
      <c r="L305" s="11">
        <v>8.9537999999999993E-2</v>
      </c>
      <c r="N305" s="328"/>
    </row>
    <row r="306" spans="8:14" x14ac:dyDescent="0.3">
      <c r="H306" s="466">
        <v>44789</v>
      </c>
      <c r="I306" s="11">
        <v>6.0378999999999995E-2</v>
      </c>
      <c r="J306" s="11">
        <v>5.2670000000000002E-2</v>
      </c>
      <c r="K306" s="11">
        <v>4.2900800000000003E-2</v>
      </c>
      <c r="L306" s="11">
        <v>9.0055750000000004E-2</v>
      </c>
      <c r="N306" s="328"/>
    </row>
    <row r="307" spans="8:14" x14ac:dyDescent="0.3">
      <c r="H307" s="466">
        <v>44790</v>
      </c>
      <c r="I307" s="11">
        <v>5.9860333333333328E-2</v>
      </c>
      <c r="J307" s="11">
        <v>5.2306999999999999E-2</v>
      </c>
      <c r="K307" s="11">
        <v>4.2814999999999999E-2</v>
      </c>
      <c r="L307" s="11">
        <v>8.9319499999999996E-2</v>
      </c>
      <c r="N307" s="328"/>
    </row>
    <row r="308" spans="8:14" x14ac:dyDescent="0.3">
      <c r="H308" s="466">
        <v>44791</v>
      </c>
      <c r="I308" s="11">
        <v>6.0021833333333337E-2</v>
      </c>
      <c r="J308" s="11">
        <v>5.2362000000000006E-2</v>
      </c>
      <c r="K308" s="11">
        <v>4.2761800000000003E-2</v>
      </c>
      <c r="L308" s="11">
        <v>8.9941999999999994E-2</v>
      </c>
      <c r="N308" s="328"/>
    </row>
    <row r="309" spans="8:14" x14ac:dyDescent="0.3">
      <c r="H309" s="466">
        <v>44792</v>
      </c>
      <c r="I309" s="11">
        <v>5.9701333333333328E-2</v>
      </c>
      <c r="J309" s="11">
        <v>5.2066000000000001E-2</v>
      </c>
      <c r="K309" s="11">
        <v>4.2704000000000006E-2</v>
      </c>
      <c r="L309" s="11">
        <v>8.9390999999999998E-2</v>
      </c>
      <c r="N309" s="328"/>
    </row>
    <row r="310" spans="8:14" x14ac:dyDescent="0.3">
      <c r="H310" s="466">
        <v>44795</v>
      </c>
      <c r="I310" s="11">
        <v>5.913316666666666E-2</v>
      </c>
      <c r="J310" s="11">
        <v>5.1742499999999997E-2</v>
      </c>
      <c r="K310" s="11">
        <v>4.2625400000000001E-2</v>
      </c>
      <c r="L310" s="11">
        <v>8.88655E-2</v>
      </c>
      <c r="N310" s="328"/>
    </row>
    <row r="311" spans="8:14" x14ac:dyDescent="0.3">
      <c r="H311" s="466">
        <v>44796</v>
      </c>
      <c r="I311" s="11">
        <v>5.9193166666666658E-2</v>
      </c>
      <c r="J311" s="11">
        <v>5.1712499999999995E-2</v>
      </c>
      <c r="K311" s="11">
        <v>4.2629199999999999E-2</v>
      </c>
      <c r="L311" s="11">
        <v>8.81575E-2</v>
      </c>
      <c r="N311" s="328"/>
    </row>
    <row r="312" spans="8:14" x14ac:dyDescent="0.3">
      <c r="H312" s="466">
        <v>44797</v>
      </c>
      <c r="I312" s="11">
        <v>5.9286999999999999E-2</v>
      </c>
      <c r="J312" s="11">
        <v>5.1707000000000003E-2</v>
      </c>
      <c r="K312" s="11">
        <v>4.2594400000000004E-2</v>
      </c>
      <c r="L312" s="11">
        <v>8.8531749999999992E-2</v>
      </c>
      <c r="N312" s="328"/>
    </row>
    <row r="313" spans="8:14" x14ac:dyDescent="0.3">
      <c r="H313" s="466">
        <v>44798</v>
      </c>
      <c r="I313" s="11">
        <v>5.9645833333333322E-2</v>
      </c>
      <c r="J313" s="11">
        <v>5.1894999999999997E-2</v>
      </c>
      <c r="K313" s="11">
        <v>4.2630399999999999E-2</v>
      </c>
      <c r="L313" s="11">
        <v>8.8858250000000014E-2</v>
      </c>
      <c r="N313" s="328"/>
    </row>
    <row r="314" spans="8:14" x14ac:dyDescent="0.3">
      <c r="H314" s="466">
        <v>44799</v>
      </c>
      <c r="I314" s="11">
        <v>5.8505000000000001E-2</v>
      </c>
      <c r="J314" s="11">
        <v>5.1389499999999998E-2</v>
      </c>
      <c r="K314" s="11">
        <v>4.2575600000000005E-2</v>
      </c>
      <c r="L314" s="11">
        <v>8.7432499999999996E-2</v>
      </c>
      <c r="N314" s="328"/>
    </row>
    <row r="315" spans="8:14" x14ac:dyDescent="0.3">
      <c r="H315" s="466">
        <v>44803</v>
      </c>
      <c r="I315" s="11">
        <v>5.7356999999999998E-2</v>
      </c>
      <c r="J315" s="11">
        <v>5.0740999999999994E-2</v>
      </c>
      <c r="K315" s="11">
        <v>4.2488999999999999E-2</v>
      </c>
      <c r="L315" s="11">
        <v>8.523625E-2</v>
      </c>
      <c r="N315" s="328"/>
    </row>
    <row r="316" spans="8:14" x14ac:dyDescent="0.3">
      <c r="H316" s="466">
        <v>44804</v>
      </c>
      <c r="I316" s="11">
        <v>5.7094666666666662E-2</v>
      </c>
      <c r="J316" s="11">
        <v>5.0526000000000001E-2</v>
      </c>
      <c r="K316" s="11">
        <v>4.2433999999999999E-2</v>
      </c>
      <c r="L316" s="11">
        <v>8.4478750000000005E-2</v>
      </c>
      <c r="N316" s="328"/>
    </row>
    <row r="317" spans="8:14" x14ac:dyDescent="0.3">
      <c r="H317" s="466">
        <v>44806</v>
      </c>
      <c r="I317" s="11">
        <v>5.689516666666667E-2</v>
      </c>
      <c r="J317" s="11">
        <v>5.0488999999999999E-2</v>
      </c>
      <c r="K317" s="11">
        <v>4.2406399999999997E-2</v>
      </c>
      <c r="L317" s="11">
        <v>8.4885249999999995E-2</v>
      </c>
      <c r="N317" s="328"/>
    </row>
    <row r="318" spans="8:14" x14ac:dyDescent="0.3">
      <c r="H318" s="466">
        <v>44809</v>
      </c>
      <c r="I318" s="11">
        <v>5.6895499999999995E-2</v>
      </c>
      <c r="J318" s="11">
        <v>5.04065E-2</v>
      </c>
      <c r="K318" s="11">
        <v>4.2401399999999999E-2</v>
      </c>
      <c r="L318" s="11">
        <v>8.4579000000000001E-2</v>
      </c>
      <c r="N318" s="328"/>
    </row>
    <row r="319" spans="8:14" x14ac:dyDescent="0.3">
      <c r="H319" s="466">
        <v>44810</v>
      </c>
      <c r="I319" s="11">
        <v>5.6688000000000009E-2</v>
      </c>
      <c r="J319" s="11">
        <v>5.0268499999999994E-2</v>
      </c>
      <c r="K319" s="11">
        <v>4.2359600000000004E-2</v>
      </c>
      <c r="L319" s="11">
        <v>8.428250000000001E-2</v>
      </c>
      <c r="N319" s="328"/>
    </row>
    <row r="320" spans="8:14" x14ac:dyDescent="0.3">
      <c r="H320" s="466">
        <v>44811</v>
      </c>
      <c r="I320" s="11">
        <v>5.7024500000000006E-2</v>
      </c>
      <c r="J320" s="11">
        <v>5.03445E-2</v>
      </c>
      <c r="K320" s="11">
        <v>4.2394000000000001E-2</v>
      </c>
      <c r="L320" s="11">
        <v>8.410875000000001E-2</v>
      </c>
      <c r="N320" s="328"/>
    </row>
    <row r="321" spans="8:14" x14ac:dyDescent="0.3">
      <c r="H321" s="466">
        <v>44812</v>
      </c>
      <c r="I321" s="11">
        <v>5.7102166666666655E-2</v>
      </c>
      <c r="J321" s="11">
        <v>5.0398499999999999E-2</v>
      </c>
      <c r="K321" s="11">
        <v>4.2358600000000003E-2</v>
      </c>
      <c r="L321" s="11">
        <v>8.5223999999999994E-2</v>
      </c>
      <c r="N321" s="328"/>
    </row>
    <row r="322" spans="8:14" x14ac:dyDescent="0.3">
      <c r="H322" s="466">
        <v>44813</v>
      </c>
      <c r="I322" s="11">
        <v>5.7654833333333343E-2</v>
      </c>
      <c r="J322" s="11">
        <v>5.0644500000000002E-2</v>
      </c>
      <c r="K322" s="11">
        <v>4.2351000000000007E-2</v>
      </c>
      <c r="L322" s="11">
        <v>8.5952749999999994E-2</v>
      </c>
      <c r="N322" s="328"/>
    </row>
    <row r="323" spans="8:14" x14ac:dyDescent="0.3">
      <c r="H323" s="466">
        <v>44816</v>
      </c>
      <c r="I323" s="11">
        <v>5.7957666666666664E-2</v>
      </c>
      <c r="J323" s="11">
        <v>5.0901000000000002E-2</v>
      </c>
      <c r="K323" s="11">
        <v>4.2366599999999997E-2</v>
      </c>
      <c r="L323" s="11">
        <v>8.6480000000000001E-2</v>
      </c>
      <c r="N323" s="328"/>
    </row>
    <row r="324" spans="8:14" x14ac:dyDescent="0.3">
      <c r="H324" s="466">
        <v>44817</v>
      </c>
      <c r="I324" s="11">
        <v>5.6627333333333335E-2</v>
      </c>
      <c r="J324" s="11">
        <v>5.0377499999999999E-2</v>
      </c>
      <c r="K324" s="11">
        <v>4.2320000000000003E-2</v>
      </c>
      <c r="L324" s="11">
        <v>8.4923249999999992E-2</v>
      </c>
      <c r="N324" s="328"/>
    </row>
    <row r="325" spans="8:14" x14ac:dyDescent="0.3">
      <c r="H325" s="466">
        <v>44818</v>
      </c>
      <c r="I325" s="11">
        <v>5.691750000000001E-2</v>
      </c>
      <c r="J325" s="11">
        <v>5.0348000000000004E-2</v>
      </c>
      <c r="K325" s="11">
        <v>4.2311999999999995E-2</v>
      </c>
      <c r="L325" s="11">
        <v>8.4354999999999999E-2</v>
      </c>
      <c r="N325" s="328"/>
    </row>
    <row r="326" spans="8:14" x14ac:dyDescent="0.3">
      <c r="H326" s="466">
        <v>44820</v>
      </c>
      <c r="I326" s="11">
        <v>5.5944500000000008E-2</v>
      </c>
      <c r="J326" s="11">
        <v>4.9815499999999999E-2</v>
      </c>
      <c r="K326" s="11">
        <v>4.22738E-2</v>
      </c>
      <c r="L326" s="11">
        <v>8.2345999999999989E-2</v>
      </c>
      <c r="N326" s="328"/>
    </row>
    <row r="327" spans="8:14" x14ac:dyDescent="0.3">
      <c r="H327" s="466">
        <v>44823</v>
      </c>
      <c r="I327" s="11">
        <v>5.5965666666666664E-2</v>
      </c>
      <c r="J327" s="11">
        <v>4.9804000000000001E-2</v>
      </c>
      <c r="K327" s="11">
        <v>4.22482E-2</v>
      </c>
      <c r="L327" s="11">
        <v>8.2565500000000014E-2</v>
      </c>
      <c r="N327" s="328"/>
    </row>
    <row r="328" spans="8:14" x14ac:dyDescent="0.3">
      <c r="H328" s="466">
        <v>44824</v>
      </c>
      <c r="I328" s="11">
        <v>5.5671499999999992E-2</v>
      </c>
      <c r="J328" s="11">
        <v>4.9586999999999999E-2</v>
      </c>
      <c r="K328" s="11">
        <v>4.2190600000000002E-2</v>
      </c>
      <c r="L328" s="11">
        <v>8.2432500000000006E-2</v>
      </c>
      <c r="N328" s="328"/>
    </row>
    <row r="329" spans="8:14" x14ac:dyDescent="0.3">
      <c r="H329" s="466">
        <v>44825</v>
      </c>
      <c r="I329" s="11">
        <v>5.5673499999999994E-2</v>
      </c>
      <c r="J329" s="11">
        <v>4.9662999999999999E-2</v>
      </c>
      <c r="K329" s="11">
        <v>4.2176399999999996E-2</v>
      </c>
      <c r="L329" s="11">
        <v>8.3294750000000001E-2</v>
      </c>
      <c r="N329" s="328"/>
    </row>
    <row r="330" spans="8:14" x14ac:dyDescent="0.3">
      <c r="H330" s="466">
        <v>44826</v>
      </c>
      <c r="I330" s="11">
        <v>5.5098333333333326E-2</v>
      </c>
      <c r="J330" s="11">
        <v>4.9293499999999997E-2</v>
      </c>
      <c r="K330" s="11">
        <v>4.2130400000000005E-2</v>
      </c>
      <c r="L330" s="11">
        <v>8.1576250000000003E-2</v>
      </c>
      <c r="N330" s="328"/>
    </row>
    <row r="331" spans="8:14" x14ac:dyDescent="0.3">
      <c r="H331" s="466">
        <v>44827</v>
      </c>
      <c r="I331" s="11">
        <v>5.4489666666666658E-2</v>
      </c>
      <c r="J331" s="11">
        <v>4.8829499999999998E-2</v>
      </c>
      <c r="K331" s="11">
        <v>4.2039E-2</v>
      </c>
      <c r="L331" s="11">
        <v>8.0760999999999999E-2</v>
      </c>
      <c r="N331" s="328"/>
    </row>
    <row r="332" spans="8:14" x14ac:dyDescent="0.3">
      <c r="H332" s="466">
        <v>44830</v>
      </c>
      <c r="I332" s="11">
        <v>5.4450666666666654E-2</v>
      </c>
      <c r="J332" s="11">
        <v>4.8615999999999999E-2</v>
      </c>
      <c r="K332" s="11">
        <v>4.1954000000000005E-2</v>
      </c>
      <c r="L332" s="11">
        <v>8.1119499999999997E-2</v>
      </c>
      <c r="N332" s="328"/>
    </row>
    <row r="333" spans="8:14" x14ac:dyDescent="0.3">
      <c r="H333" s="466">
        <v>44831</v>
      </c>
      <c r="I333" s="11">
        <v>5.4424333333333332E-2</v>
      </c>
      <c r="J333" s="11">
        <v>4.84985E-2</v>
      </c>
      <c r="K333" s="11">
        <v>4.1891999999999999E-2</v>
      </c>
      <c r="L333" s="11">
        <v>8.0745249999999991E-2</v>
      </c>
      <c r="N333" s="328"/>
    </row>
    <row r="334" spans="8:14" x14ac:dyDescent="0.3">
      <c r="H334" s="466">
        <v>44832</v>
      </c>
      <c r="I334" s="11">
        <v>5.502399999999999E-2</v>
      </c>
      <c r="J334" s="11">
        <v>4.8645000000000001E-2</v>
      </c>
      <c r="K334" s="11">
        <v>4.1917999999999997E-2</v>
      </c>
      <c r="L334" s="11">
        <v>8.1093749999999992E-2</v>
      </c>
      <c r="N334" s="328"/>
    </row>
    <row r="335" spans="8:14" x14ac:dyDescent="0.3">
      <c r="H335" s="466">
        <v>44833</v>
      </c>
      <c r="I335" s="11">
        <v>5.3871666666666672E-2</v>
      </c>
      <c r="J335" s="11">
        <v>4.8066499999999998E-2</v>
      </c>
      <c r="K335" s="11">
        <v>4.1833799999999997E-2</v>
      </c>
      <c r="L335" s="11">
        <v>7.9192749999999992E-2</v>
      </c>
      <c r="N335" s="328"/>
    </row>
    <row r="336" spans="8:14" x14ac:dyDescent="0.3">
      <c r="H336" s="466">
        <v>44834</v>
      </c>
      <c r="I336" s="11">
        <v>5.3654500000000001E-2</v>
      </c>
      <c r="J336" s="11">
        <v>4.8136999999999999E-2</v>
      </c>
      <c r="K336" s="11">
        <v>4.1846599999999998E-2</v>
      </c>
      <c r="L336" s="11">
        <v>7.9599749999999997E-2</v>
      </c>
      <c r="N336" s="328"/>
    </row>
    <row r="337" spans="8:14" x14ac:dyDescent="0.3">
      <c r="H337" s="466">
        <v>44837</v>
      </c>
      <c r="I337" s="11">
        <v>5.4191333333333334E-2</v>
      </c>
      <c r="J337" s="11">
        <v>4.8481999999999997E-2</v>
      </c>
      <c r="K337" s="11">
        <v>4.1897200000000002E-2</v>
      </c>
      <c r="L337" s="11">
        <v>7.9640749999999996E-2</v>
      </c>
      <c r="N337" s="328"/>
    </row>
    <row r="338" spans="8:14" x14ac:dyDescent="0.3">
      <c r="H338" s="466">
        <v>44838</v>
      </c>
      <c r="I338" s="11">
        <v>5.5162500000000003E-2</v>
      </c>
      <c r="J338" s="11">
        <v>4.9101499999999999E-2</v>
      </c>
      <c r="K338" s="11">
        <v>4.1983199999999998E-2</v>
      </c>
      <c r="L338" s="11">
        <v>8.133449999999999E-2</v>
      </c>
      <c r="N338" s="328"/>
    </row>
    <row r="339" spans="8:14" x14ac:dyDescent="0.3">
      <c r="H339" s="466">
        <v>44839</v>
      </c>
      <c r="I339" s="11">
        <v>5.4993333333333339E-2</v>
      </c>
      <c r="J339" s="11">
        <v>4.8904000000000003E-2</v>
      </c>
      <c r="K339" s="11">
        <v>4.1934000000000006E-2</v>
      </c>
      <c r="L339" s="11">
        <v>8.1144250000000001E-2</v>
      </c>
      <c r="N339" s="328"/>
    </row>
    <row r="340" spans="8:14" x14ac:dyDescent="0.3">
      <c r="H340" s="466">
        <v>44840</v>
      </c>
      <c r="I340" s="11">
        <v>5.5032333333333343E-2</v>
      </c>
      <c r="J340" s="11">
        <v>4.8865499999999999E-2</v>
      </c>
      <c r="K340" s="11">
        <v>4.1882799999999998E-2</v>
      </c>
      <c r="L340" s="11">
        <v>8.1807999999999992E-2</v>
      </c>
      <c r="N340" s="328"/>
    </row>
    <row r="341" spans="8:14" x14ac:dyDescent="0.3">
      <c r="H341" s="466">
        <v>44841</v>
      </c>
      <c r="I341" s="11">
        <v>5.4184833333333342E-2</v>
      </c>
      <c r="J341" s="11">
        <v>4.8412499999999997E-2</v>
      </c>
      <c r="K341" s="11">
        <v>4.1831199999999999E-2</v>
      </c>
      <c r="L341" s="11">
        <v>8.0179750000000008E-2</v>
      </c>
      <c r="N341" s="328"/>
    </row>
    <row r="342" spans="8:14" x14ac:dyDescent="0.3">
      <c r="H342" s="466">
        <v>44844</v>
      </c>
      <c r="I342" s="11">
        <v>5.3981166666666663E-2</v>
      </c>
      <c r="J342" s="11">
        <v>4.8176999999999998E-2</v>
      </c>
      <c r="K342" s="11">
        <v>4.1823199999999991E-2</v>
      </c>
      <c r="L342" s="11">
        <v>7.9758749999999989E-2</v>
      </c>
      <c r="N342" s="328"/>
    </row>
    <row r="343" spans="8:14" x14ac:dyDescent="0.3">
      <c r="H343" s="466">
        <v>44845</v>
      </c>
      <c r="I343" s="11">
        <v>5.3608166666666658E-2</v>
      </c>
      <c r="J343" s="11">
        <v>4.7992000000000007E-2</v>
      </c>
      <c r="K343" s="11">
        <v>4.1799799999999998E-2</v>
      </c>
      <c r="L343" s="11">
        <v>7.9266000000000003E-2</v>
      </c>
      <c r="N343" s="328"/>
    </row>
    <row r="344" spans="8:14" x14ac:dyDescent="0.3">
      <c r="H344" s="466">
        <v>44846</v>
      </c>
      <c r="I344" s="11">
        <v>5.3531333333333327E-2</v>
      </c>
      <c r="J344" s="11">
        <v>4.78875E-2</v>
      </c>
      <c r="K344" s="11">
        <v>4.17796E-2</v>
      </c>
      <c r="L344" s="11">
        <v>7.8995750000000003E-2</v>
      </c>
      <c r="N344" s="328"/>
    </row>
    <row r="345" spans="8:14" x14ac:dyDescent="0.3">
      <c r="H345" s="466">
        <v>44847</v>
      </c>
      <c r="I345" s="11">
        <v>5.396716666666667E-2</v>
      </c>
      <c r="J345" s="11">
        <v>4.79995E-2</v>
      </c>
      <c r="K345" s="11">
        <v>4.1755200000000006E-2</v>
      </c>
      <c r="L345" s="11">
        <v>7.9170500000000005E-2</v>
      </c>
      <c r="N345" s="328"/>
    </row>
    <row r="346" spans="8:14" x14ac:dyDescent="0.3">
      <c r="H346" s="466">
        <v>44848</v>
      </c>
      <c r="I346" s="11">
        <v>5.3636666666666666E-2</v>
      </c>
      <c r="J346" s="11">
        <v>4.793E-2</v>
      </c>
      <c r="K346" s="11">
        <v>4.1719400000000004E-2</v>
      </c>
      <c r="L346" s="11">
        <v>7.9219250000000005E-2</v>
      </c>
      <c r="N346" s="328"/>
    </row>
    <row r="347" spans="8:14" x14ac:dyDescent="0.3">
      <c r="H347" s="466">
        <v>44851</v>
      </c>
      <c r="I347" s="11">
        <v>5.4336666666666672E-2</v>
      </c>
      <c r="J347" s="11">
        <v>4.8229000000000001E-2</v>
      </c>
      <c r="K347" s="11">
        <v>4.1761200000000005E-2</v>
      </c>
      <c r="L347" s="11">
        <v>8.0074499999999993E-2</v>
      </c>
      <c r="N347" s="328"/>
    </row>
    <row r="348" spans="8:14" x14ac:dyDescent="0.3">
      <c r="H348" s="466">
        <v>44852</v>
      </c>
      <c r="I348" s="11">
        <v>5.4398833333333334E-2</v>
      </c>
      <c r="J348" s="11">
        <v>4.8292500000000002E-2</v>
      </c>
      <c r="K348" s="11">
        <v>4.1717999999999998E-2</v>
      </c>
      <c r="L348" s="11">
        <v>8.0259749999999991E-2</v>
      </c>
      <c r="N348" s="328"/>
    </row>
    <row r="349" spans="8:14" x14ac:dyDescent="0.3">
      <c r="H349" s="466">
        <v>44853</v>
      </c>
      <c r="I349" s="11">
        <v>5.4325666666666661E-2</v>
      </c>
      <c r="J349" s="11">
        <v>4.8169500000000004E-2</v>
      </c>
      <c r="K349" s="11">
        <v>4.1661999999999998E-2</v>
      </c>
      <c r="L349" s="11">
        <v>8.042500000000001E-2</v>
      </c>
      <c r="N349" s="328"/>
    </row>
    <row r="350" spans="8:14" x14ac:dyDescent="0.3">
      <c r="H350" s="466">
        <v>44854</v>
      </c>
      <c r="I350" s="11">
        <v>5.4232000000000002E-2</v>
      </c>
      <c r="J350" s="11">
        <v>4.8171499999999999E-2</v>
      </c>
      <c r="K350" s="11">
        <v>4.1638399999999999E-2</v>
      </c>
      <c r="L350" s="11">
        <v>8.0616999999999994E-2</v>
      </c>
      <c r="N350" s="328"/>
    </row>
    <row r="351" spans="8:14" x14ac:dyDescent="0.3">
      <c r="H351" s="466">
        <v>44855</v>
      </c>
      <c r="I351" s="11">
        <v>5.4722500000000007E-2</v>
      </c>
      <c r="J351" s="11">
        <v>4.8247999999999999E-2</v>
      </c>
      <c r="K351" s="11">
        <v>4.16546E-2</v>
      </c>
      <c r="L351" s="11">
        <v>8.0281500000000006E-2</v>
      </c>
      <c r="N351" s="328"/>
    </row>
    <row r="352" spans="8:14" x14ac:dyDescent="0.3">
      <c r="H352" s="466">
        <v>44858</v>
      </c>
      <c r="I352" s="11">
        <v>5.4721166666666675E-2</v>
      </c>
      <c r="J352" s="11">
        <v>4.8365999999999999E-2</v>
      </c>
      <c r="K352" s="11">
        <v>4.1677000000000006E-2</v>
      </c>
      <c r="L352" s="11">
        <v>8.1145999999999996E-2</v>
      </c>
      <c r="N352" s="328"/>
    </row>
    <row r="353" spans="8:14" x14ac:dyDescent="0.3">
      <c r="H353" s="466">
        <v>44859</v>
      </c>
      <c r="I353" s="11">
        <v>5.5260999999999998E-2</v>
      </c>
      <c r="J353" s="11">
        <v>4.8708500000000002E-2</v>
      </c>
      <c r="K353" s="11">
        <v>4.1736000000000002E-2</v>
      </c>
      <c r="L353" s="11">
        <v>8.1992000000000009E-2</v>
      </c>
      <c r="N353" s="328"/>
    </row>
    <row r="354" spans="8:14" x14ac:dyDescent="0.3">
      <c r="H354" s="466">
        <v>44860</v>
      </c>
      <c r="I354" s="11">
        <v>5.4999666666666669E-2</v>
      </c>
      <c r="J354" s="11">
        <v>4.8804E-2</v>
      </c>
      <c r="K354" s="11">
        <v>4.1772999999999998E-2</v>
      </c>
      <c r="L354" s="11">
        <v>8.2077499999999998E-2</v>
      </c>
      <c r="N354" s="328"/>
    </row>
    <row r="355" spans="8:14" x14ac:dyDescent="0.3">
      <c r="H355" s="466">
        <v>44861</v>
      </c>
      <c r="I355" s="11">
        <v>5.4812333333333324E-2</v>
      </c>
      <c r="J355" s="11">
        <v>4.8888500000000001E-2</v>
      </c>
      <c r="K355" s="11">
        <v>4.1839000000000001E-2</v>
      </c>
      <c r="L355" s="11">
        <v>8.2049750000000005E-2</v>
      </c>
      <c r="N355" s="328"/>
    </row>
    <row r="356" spans="8:14" x14ac:dyDescent="0.3">
      <c r="H356" s="466">
        <v>44862</v>
      </c>
      <c r="I356" s="11">
        <v>5.541016666666667E-2</v>
      </c>
      <c r="J356" s="11">
        <v>4.8953499999999997E-2</v>
      </c>
      <c r="K356" s="11">
        <v>4.1816399999999997E-2</v>
      </c>
      <c r="L356" s="11">
        <v>8.2503249999999986E-2</v>
      </c>
      <c r="N356" s="328"/>
    </row>
    <row r="357" spans="8:14" x14ac:dyDescent="0.3">
      <c r="H357" s="466">
        <v>44865</v>
      </c>
      <c r="I357" s="11">
        <v>5.5522166666666671E-2</v>
      </c>
      <c r="J357" s="11">
        <v>4.9040500000000001E-2</v>
      </c>
      <c r="K357" s="11">
        <v>4.1819599999999998E-2</v>
      </c>
      <c r="L357" s="11">
        <v>8.3225500000000008E-2</v>
      </c>
      <c r="N357" s="328"/>
    </row>
    <row r="358" spans="8:14" x14ac:dyDescent="0.3">
      <c r="H358" s="466">
        <v>44867</v>
      </c>
      <c r="I358" s="11">
        <v>5.5071000000000002E-2</v>
      </c>
      <c r="J358" s="11">
        <v>4.9034999999999995E-2</v>
      </c>
      <c r="K358" s="11">
        <v>4.1840599999999999E-2</v>
      </c>
      <c r="L358" s="11">
        <v>8.2633499999999999E-2</v>
      </c>
      <c r="N358" s="328"/>
    </row>
    <row r="359" spans="8:14" x14ac:dyDescent="0.3">
      <c r="H359" s="466">
        <v>44868</v>
      </c>
      <c r="I359" s="11">
        <v>5.4935000000000005E-2</v>
      </c>
      <c r="J359" s="11">
        <v>4.8864500000000005E-2</v>
      </c>
      <c r="K359" s="11">
        <v>4.1806200000000002E-2</v>
      </c>
      <c r="L359" s="11">
        <v>8.177775000000001E-2</v>
      </c>
      <c r="N359" s="328"/>
    </row>
    <row r="360" spans="8:14" x14ac:dyDescent="0.3">
      <c r="H360" s="466">
        <v>44869</v>
      </c>
      <c r="I360" s="11">
        <v>5.5084333333333325E-2</v>
      </c>
      <c r="J360" s="11">
        <v>4.9033999999999994E-2</v>
      </c>
      <c r="K360" s="11">
        <v>4.1831799999999995E-2</v>
      </c>
      <c r="L360" s="11">
        <v>8.1135249999999992E-2</v>
      </c>
      <c r="N360" s="328"/>
    </row>
    <row r="361" spans="8:14" x14ac:dyDescent="0.3">
      <c r="H361" s="466">
        <v>44872</v>
      </c>
      <c r="I361" s="11">
        <v>5.5164999999999999E-2</v>
      </c>
      <c r="J361" s="11">
        <v>4.9105499999999996E-2</v>
      </c>
      <c r="K361" s="11">
        <v>4.1830800000000001E-2</v>
      </c>
      <c r="L361" s="11">
        <v>8.1536749999999991E-2</v>
      </c>
      <c r="N361" s="328"/>
    </row>
    <row r="362" spans="8:14" x14ac:dyDescent="0.3">
      <c r="H362" s="466">
        <v>44873</v>
      </c>
      <c r="I362" s="11">
        <v>5.5488333333333334E-2</v>
      </c>
      <c r="J362" s="11">
        <v>4.9346500000000001E-2</v>
      </c>
      <c r="K362" s="11">
        <v>4.1846200000000007E-2</v>
      </c>
      <c r="L362" s="11">
        <v>8.2331000000000015E-2</v>
      </c>
      <c r="N362" s="328"/>
    </row>
    <row r="363" spans="8:14" x14ac:dyDescent="0.3">
      <c r="H363" s="466">
        <v>44874</v>
      </c>
      <c r="I363" s="11">
        <v>5.4759499999999996E-2</v>
      </c>
      <c r="J363" s="11">
        <v>4.91435E-2</v>
      </c>
      <c r="K363" s="11">
        <v>4.1857799999999994E-2</v>
      </c>
      <c r="L363" s="11">
        <v>8.1367250000000002E-2</v>
      </c>
      <c r="N363" s="328"/>
    </row>
    <row r="364" spans="8:14" x14ac:dyDescent="0.3">
      <c r="H364" s="466">
        <v>44875</v>
      </c>
      <c r="I364" s="11">
        <v>5.6513500000000001E-2</v>
      </c>
      <c r="J364" s="11">
        <v>4.9978000000000002E-2</v>
      </c>
      <c r="K364" s="11">
        <v>4.1997199999999998E-2</v>
      </c>
      <c r="L364" s="11">
        <v>8.3464499999999997E-2</v>
      </c>
      <c r="N364" s="328"/>
    </row>
    <row r="365" spans="8:14" x14ac:dyDescent="0.3">
      <c r="H365" s="466">
        <v>44876</v>
      </c>
      <c r="I365" s="11">
        <v>5.6145333333333332E-2</v>
      </c>
      <c r="J365" s="11">
        <v>4.99275E-2</v>
      </c>
      <c r="K365" s="11">
        <v>4.1999599999999991E-2</v>
      </c>
      <c r="L365" s="11">
        <v>8.3336499999999994E-2</v>
      </c>
      <c r="N365" s="328"/>
    </row>
    <row r="366" spans="8:14" x14ac:dyDescent="0.3">
      <c r="H366" s="466">
        <v>44879</v>
      </c>
      <c r="I366" s="11">
        <v>5.6107666666666667E-2</v>
      </c>
      <c r="J366" s="11">
        <v>4.9993999999999997E-2</v>
      </c>
      <c r="K366" s="11">
        <v>4.2020800000000004E-2</v>
      </c>
      <c r="L366" s="11">
        <v>8.3559999999999995E-2</v>
      </c>
      <c r="N366" s="328"/>
    </row>
    <row r="367" spans="8:14" x14ac:dyDescent="0.3">
      <c r="H367" s="466">
        <v>44880</v>
      </c>
      <c r="I367" s="11">
        <v>5.6275499999999999E-2</v>
      </c>
      <c r="J367" s="11">
        <v>5.0169499999999999E-2</v>
      </c>
      <c r="K367" s="11">
        <v>4.2038800000000001E-2</v>
      </c>
      <c r="L367" s="11">
        <v>8.3968749999999981E-2</v>
      </c>
      <c r="N367" s="328"/>
    </row>
    <row r="368" spans="8:14" x14ac:dyDescent="0.3">
      <c r="H368" s="466">
        <v>44881</v>
      </c>
      <c r="I368" s="11">
        <v>5.5769333333333337E-2</v>
      </c>
      <c r="J368" s="11">
        <v>4.9992500000000002E-2</v>
      </c>
      <c r="K368" s="11">
        <v>4.2092200000000003E-2</v>
      </c>
      <c r="L368" s="11">
        <v>8.2858999999999988E-2</v>
      </c>
      <c r="N368" s="328"/>
    </row>
    <row r="369" spans="8:14" x14ac:dyDescent="0.3">
      <c r="H369" s="466">
        <v>44883</v>
      </c>
      <c r="I369" s="11">
        <v>5.5911999999999996E-2</v>
      </c>
      <c r="J369" s="11">
        <v>5.0006999999999996E-2</v>
      </c>
      <c r="K369" s="11">
        <v>4.2083200000000001E-2</v>
      </c>
      <c r="L369" s="11">
        <v>8.2994750000000006E-2</v>
      </c>
      <c r="N369" s="328"/>
    </row>
    <row r="370" spans="8:14" x14ac:dyDescent="0.3">
      <c r="H370" s="466">
        <v>44886</v>
      </c>
      <c r="I370" s="11">
        <v>5.6040499999999993E-2</v>
      </c>
      <c r="J370" s="11">
        <v>5.0051999999999999E-2</v>
      </c>
      <c r="K370" s="11">
        <v>4.20916E-2</v>
      </c>
      <c r="L370" s="11">
        <v>8.3251500000000006E-2</v>
      </c>
      <c r="N370" s="328"/>
    </row>
    <row r="371" spans="8:14" x14ac:dyDescent="0.3">
      <c r="H371" s="466">
        <v>44887</v>
      </c>
      <c r="I371" s="11">
        <v>5.6411166666666658E-2</v>
      </c>
      <c r="J371" s="11">
        <v>5.0214500000000002E-2</v>
      </c>
      <c r="K371" s="11">
        <v>4.2131399999999999E-2</v>
      </c>
      <c r="L371" s="11">
        <v>8.3784250000000005E-2</v>
      </c>
      <c r="N371" s="328"/>
    </row>
    <row r="372" spans="8:14" x14ac:dyDescent="0.3">
      <c r="H372" s="466">
        <v>44888</v>
      </c>
      <c r="I372" s="11">
        <v>5.6549166666666657E-2</v>
      </c>
      <c r="J372" s="11">
        <v>5.0349499999999998E-2</v>
      </c>
      <c r="K372" s="11">
        <v>4.2165599999999998E-2</v>
      </c>
      <c r="L372" s="11">
        <v>8.4041499999999991E-2</v>
      </c>
      <c r="N372" s="328"/>
    </row>
    <row r="373" spans="8:14" x14ac:dyDescent="0.3">
      <c r="H373" s="466">
        <v>44889</v>
      </c>
      <c r="I373" s="11">
        <v>5.6517833333333344E-2</v>
      </c>
      <c r="J373" s="11">
        <v>5.0463499999999994E-2</v>
      </c>
      <c r="K373" s="11">
        <v>4.22026E-2</v>
      </c>
      <c r="L373" s="11">
        <v>8.4298999999999999E-2</v>
      </c>
      <c r="N373" s="328"/>
    </row>
    <row r="374" spans="8:14" x14ac:dyDescent="0.3">
      <c r="H374" s="466">
        <v>44890</v>
      </c>
      <c r="I374" s="11">
        <v>5.6510499999999991E-2</v>
      </c>
      <c r="J374" s="11">
        <v>5.04E-2</v>
      </c>
      <c r="K374" s="11">
        <v>4.2202200000000002E-2</v>
      </c>
      <c r="L374" s="11">
        <v>8.4104999999999999E-2</v>
      </c>
      <c r="N374" s="328"/>
    </row>
    <row r="375" spans="8:14" x14ac:dyDescent="0.3">
      <c r="H375" s="466">
        <v>44893</v>
      </c>
      <c r="I375" s="11">
        <v>5.5861166666666677E-2</v>
      </c>
      <c r="J375" s="11">
        <v>5.0134999999999999E-2</v>
      </c>
      <c r="K375" s="11">
        <v>4.2187799999999998E-2</v>
      </c>
      <c r="L375" s="11">
        <v>8.3495750000000007E-2</v>
      </c>
      <c r="N375" s="328"/>
    </row>
    <row r="376" spans="8:14" x14ac:dyDescent="0.3">
      <c r="H376" s="466">
        <v>44894</v>
      </c>
      <c r="I376" s="11">
        <v>5.6066166666666667E-2</v>
      </c>
      <c r="J376" s="11">
        <v>5.0277500000000003E-2</v>
      </c>
      <c r="K376" s="11">
        <v>4.2210799999999993E-2</v>
      </c>
      <c r="L376" s="11">
        <v>8.3049499999999998E-2</v>
      </c>
      <c r="N376" s="328"/>
    </row>
    <row r="377" spans="8:14" x14ac:dyDescent="0.3">
      <c r="H377" s="466">
        <v>44895</v>
      </c>
      <c r="I377" s="11">
        <v>5.6833833333333333E-2</v>
      </c>
      <c r="J377" s="11">
        <v>5.0572499999999999E-2</v>
      </c>
      <c r="K377" s="11">
        <v>4.2257000000000003E-2</v>
      </c>
      <c r="L377" s="11">
        <v>8.3660250000000019E-2</v>
      </c>
      <c r="N377" s="328"/>
    </row>
    <row r="378" spans="8:14" x14ac:dyDescent="0.3">
      <c r="H378" s="466">
        <v>44896</v>
      </c>
      <c r="I378" s="11">
        <v>5.6926833333333336E-2</v>
      </c>
      <c r="J378" s="11">
        <v>5.08365E-2</v>
      </c>
      <c r="K378" s="11">
        <v>4.2339200000000007E-2</v>
      </c>
      <c r="L378" s="11">
        <v>8.4539500000000004E-2</v>
      </c>
      <c r="N378" s="328"/>
    </row>
    <row r="379" spans="8:14" x14ac:dyDescent="0.3">
      <c r="H379" s="466">
        <v>44897</v>
      </c>
      <c r="I379" s="11">
        <v>5.6652000000000001E-2</v>
      </c>
      <c r="J379" s="11">
        <v>5.0714500000000003E-2</v>
      </c>
      <c r="K379" s="11">
        <v>4.2349600000000001E-2</v>
      </c>
      <c r="L379" s="11">
        <v>8.4137000000000003E-2</v>
      </c>
      <c r="N379" s="328"/>
    </row>
    <row r="380" spans="8:14" x14ac:dyDescent="0.3">
      <c r="H380" s="466">
        <v>44900</v>
      </c>
      <c r="I380" s="11">
        <v>5.5988000000000003E-2</v>
      </c>
      <c r="J380" s="11">
        <v>5.0465000000000003E-2</v>
      </c>
      <c r="K380" s="11">
        <v>4.2344399999999997E-2</v>
      </c>
      <c r="L380" s="11">
        <v>8.3368499999999998E-2</v>
      </c>
      <c r="N380" s="328"/>
    </row>
    <row r="381" spans="8:14" x14ac:dyDescent="0.3">
      <c r="H381" s="466">
        <v>44901</v>
      </c>
      <c r="I381" s="11">
        <v>5.5649999999999998E-2</v>
      </c>
      <c r="J381" s="11">
        <v>5.03715E-2</v>
      </c>
      <c r="K381" s="11">
        <v>4.2359800000000003E-2</v>
      </c>
      <c r="L381" s="11">
        <v>8.225650000000001E-2</v>
      </c>
      <c r="N381" s="328"/>
    </row>
    <row r="382" spans="8:14" x14ac:dyDescent="0.3">
      <c r="H382" s="466">
        <v>44902</v>
      </c>
      <c r="I382" s="11">
        <v>5.5456666666666675E-2</v>
      </c>
      <c r="J382" s="11">
        <v>5.0335500000000005E-2</v>
      </c>
      <c r="K382" s="11">
        <v>4.2407199999999999E-2</v>
      </c>
      <c r="L382" s="11">
        <v>8.1797750000000002E-2</v>
      </c>
      <c r="N382" s="328"/>
    </row>
    <row r="383" spans="8:14" x14ac:dyDescent="0.3">
      <c r="H383" s="466">
        <v>44903</v>
      </c>
      <c r="I383" s="11">
        <v>5.5640500000000002E-2</v>
      </c>
      <c r="J383" s="11">
        <v>5.0373500000000002E-2</v>
      </c>
      <c r="K383" s="11">
        <v>4.2408399999999999E-2</v>
      </c>
      <c r="L383" s="11">
        <v>8.1915749999999996E-2</v>
      </c>
      <c r="N383" s="328"/>
    </row>
    <row r="384" spans="8:14" x14ac:dyDescent="0.3">
      <c r="H384" s="466">
        <v>44904</v>
      </c>
      <c r="I384" s="11">
        <v>5.554633333333333E-2</v>
      </c>
      <c r="J384" s="11">
        <v>5.03715E-2</v>
      </c>
      <c r="K384" s="11">
        <v>4.2394399999999999E-2</v>
      </c>
      <c r="L384" s="11">
        <v>8.2311250000000002E-2</v>
      </c>
      <c r="N384" s="328"/>
    </row>
    <row r="385" spans="8:14" x14ac:dyDescent="0.3">
      <c r="H385" s="466">
        <v>44907</v>
      </c>
      <c r="I385" s="11">
        <v>5.5648000000000003E-2</v>
      </c>
      <c r="J385" s="11">
        <v>5.0292499999999997E-2</v>
      </c>
      <c r="K385" s="11">
        <v>4.2362200000000003E-2</v>
      </c>
      <c r="L385" s="11">
        <v>8.2010250000000007E-2</v>
      </c>
      <c r="N385" s="328"/>
    </row>
    <row r="386" spans="8:14" x14ac:dyDescent="0.3">
      <c r="H386" s="466">
        <v>44908</v>
      </c>
      <c r="I386" s="11">
        <v>5.6198833333333337E-2</v>
      </c>
      <c r="J386" s="11">
        <v>5.0649E-2</v>
      </c>
      <c r="K386" s="11">
        <v>4.2399599999999996E-2</v>
      </c>
      <c r="L386" s="11">
        <v>8.3219000000000001E-2</v>
      </c>
      <c r="N386" s="328"/>
    </row>
    <row r="387" spans="8:14" x14ac:dyDescent="0.3">
      <c r="H387" s="466">
        <v>44909</v>
      </c>
      <c r="I387" s="11">
        <v>5.5839666666666669E-2</v>
      </c>
      <c r="J387" s="11">
        <v>5.0523999999999999E-2</v>
      </c>
      <c r="K387" s="11">
        <v>4.2384199999999997E-2</v>
      </c>
      <c r="L387" s="11">
        <v>8.3005000000000009E-2</v>
      </c>
      <c r="N387" s="328"/>
    </row>
    <row r="388" spans="8:14" x14ac:dyDescent="0.3">
      <c r="H388" s="466">
        <v>44910</v>
      </c>
      <c r="I388" s="11">
        <v>5.4690999999999997E-2</v>
      </c>
      <c r="J388" s="11">
        <v>4.9848000000000003E-2</v>
      </c>
      <c r="K388" s="11">
        <v>4.2329400000000003E-2</v>
      </c>
      <c r="L388" s="11">
        <v>8.0221500000000001E-2</v>
      </c>
      <c r="N388" s="328"/>
    </row>
    <row r="389" spans="8:14" x14ac:dyDescent="0.3">
      <c r="H389" s="466">
        <v>44911</v>
      </c>
      <c r="I389" s="11">
        <v>5.4261499999999997E-2</v>
      </c>
      <c r="J389" s="11">
        <v>4.9590999999999996E-2</v>
      </c>
      <c r="K389" s="11">
        <v>4.2272799999999999E-2</v>
      </c>
      <c r="L389" s="11">
        <v>7.9507500000000009E-2</v>
      </c>
      <c r="N389" s="328"/>
    </row>
    <row r="390" spans="8:14" x14ac:dyDescent="0.3">
      <c r="H390" s="466">
        <v>44914</v>
      </c>
      <c r="I390" s="11">
        <v>5.406816666666666E-2</v>
      </c>
      <c r="J390" s="11">
        <v>4.9502500000000005E-2</v>
      </c>
      <c r="K390" s="11">
        <v>4.2243799999999998E-2</v>
      </c>
      <c r="L390" s="11">
        <v>7.9151000000000013E-2</v>
      </c>
      <c r="N390" s="328"/>
    </row>
    <row r="391" spans="8:14" x14ac:dyDescent="0.3">
      <c r="H391" s="466">
        <v>44915</v>
      </c>
      <c r="I391" s="11">
        <v>5.4055499999999999E-2</v>
      </c>
      <c r="J391" s="11">
        <v>4.9440999999999999E-2</v>
      </c>
      <c r="K391" s="11">
        <v>4.2213800000000003E-2</v>
      </c>
      <c r="L391" s="11">
        <v>7.8898250000000003E-2</v>
      </c>
      <c r="N391" s="328"/>
    </row>
    <row r="392" spans="8:14" x14ac:dyDescent="0.3">
      <c r="H392" s="466">
        <v>44916</v>
      </c>
      <c r="I392" s="11">
        <v>5.4575000000000005E-2</v>
      </c>
      <c r="J392" s="11">
        <v>4.9694500000000003E-2</v>
      </c>
      <c r="K392" s="11">
        <v>4.2222399999999993E-2</v>
      </c>
      <c r="L392" s="11">
        <v>8.0332500000000001E-2</v>
      </c>
      <c r="N392" s="328"/>
    </row>
    <row r="393" spans="8:14" x14ac:dyDescent="0.3">
      <c r="H393" s="466">
        <v>44917</v>
      </c>
      <c r="I393" s="11">
        <v>5.4076333333333337E-2</v>
      </c>
      <c r="J393" s="11">
        <v>4.9458000000000002E-2</v>
      </c>
      <c r="K393" s="11">
        <v>4.2215000000000003E-2</v>
      </c>
      <c r="L393" s="11">
        <v>7.9128249999999997E-2</v>
      </c>
      <c r="N393" s="328"/>
    </row>
    <row r="394" spans="8:14" x14ac:dyDescent="0.3">
      <c r="H394" s="466">
        <v>44918</v>
      </c>
      <c r="I394" s="11">
        <v>5.422366666666667E-2</v>
      </c>
      <c r="J394" s="11">
        <v>4.9478499999999995E-2</v>
      </c>
      <c r="K394" s="11">
        <v>4.21968E-2</v>
      </c>
      <c r="L394" s="11">
        <v>7.9306750000000009E-2</v>
      </c>
      <c r="N394" s="328"/>
    </row>
    <row r="395" spans="8:14" x14ac:dyDescent="0.3">
      <c r="H395" s="466">
        <v>44922</v>
      </c>
      <c r="I395" s="11">
        <v>5.4174833333333332E-2</v>
      </c>
      <c r="J395" s="11">
        <v>4.9430000000000002E-2</v>
      </c>
      <c r="K395" s="11">
        <v>4.2174200000000002E-2</v>
      </c>
      <c r="L395" s="11">
        <v>7.9288750000000005E-2</v>
      </c>
      <c r="N395" s="328"/>
    </row>
    <row r="396" spans="8:14" x14ac:dyDescent="0.3">
      <c r="H396" s="466">
        <v>44923</v>
      </c>
      <c r="I396" s="11">
        <v>5.3797833333333329E-2</v>
      </c>
      <c r="J396" s="11">
        <v>4.9239000000000005E-2</v>
      </c>
      <c r="K396" s="11">
        <v>4.2169999999999999E-2</v>
      </c>
      <c r="L396" s="11">
        <v>7.8864249999999997E-2</v>
      </c>
      <c r="N396" s="328"/>
    </row>
    <row r="397" spans="8:14" x14ac:dyDescent="0.3">
      <c r="H397" s="466">
        <v>44924</v>
      </c>
      <c r="I397" s="11">
        <v>5.4272000000000008E-2</v>
      </c>
      <c r="J397" s="11">
        <v>4.9443500000000001E-2</v>
      </c>
      <c r="K397" s="11">
        <v>4.2195999999999997E-2</v>
      </c>
      <c r="L397" s="11">
        <v>7.9518000000000005E-2</v>
      </c>
      <c r="N397" s="328"/>
    </row>
    <row r="398" spans="8:14" x14ac:dyDescent="0.3">
      <c r="H398" s="466">
        <v>44925</v>
      </c>
      <c r="I398" s="11">
        <v>5.4029833333333332E-2</v>
      </c>
      <c r="J398" s="11">
        <v>4.9283999999999994E-2</v>
      </c>
      <c r="K398" s="11">
        <v>4.2178199999999999E-2</v>
      </c>
      <c r="L398" s="11">
        <v>7.8921249999999998E-2</v>
      </c>
      <c r="N398" s="328"/>
    </row>
    <row r="399" spans="8:14" x14ac:dyDescent="0.3">
      <c r="N399" s="328"/>
    </row>
  </sheetData>
  <mergeCells count="43">
    <mergeCell ref="D12:E12"/>
    <mergeCell ref="D13:E13"/>
    <mergeCell ref="B17:B18"/>
    <mergeCell ref="C17:D17"/>
    <mergeCell ref="D7:E7"/>
    <mergeCell ref="D8:E8"/>
    <mergeCell ref="D9:E9"/>
    <mergeCell ref="D10:E10"/>
    <mergeCell ref="D11:E11"/>
    <mergeCell ref="C3:D3"/>
    <mergeCell ref="E3:G3"/>
    <mergeCell ref="D4:E4"/>
    <mergeCell ref="D5:E5"/>
    <mergeCell ref="D6:E6"/>
    <mergeCell ref="B117:C117"/>
    <mergeCell ref="C61:C62"/>
    <mergeCell ref="D61:D62"/>
    <mergeCell ref="E61:E62"/>
    <mergeCell ref="F61:F62"/>
    <mergeCell ref="D116:G116"/>
    <mergeCell ref="H116:K116"/>
    <mergeCell ref="B47:B48"/>
    <mergeCell ref="C47:C48"/>
    <mergeCell ref="D47:D48"/>
    <mergeCell ref="E47:E48"/>
    <mergeCell ref="F47:F48"/>
    <mergeCell ref="G47:G48"/>
    <mergeCell ref="C60:F60"/>
    <mergeCell ref="B61:B62"/>
    <mergeCell ref="E129:F129"/>
    <mergeCell ref="E130:F130"/>
    <mergeCell ref="E131:F131"/>
    <mergeCell ref="E132:F132"/>
    <mergeCell ref="B126:B127"/>
    <mergeCell ref="C126:E126"/>
    <mergeCell ref="F126:G126"/>
    <mergeCell ref="E127:F127"/>
    <mergeCell ref="E128:F128"/>
    <mergeCell ref="B118:C118"/>
    <mergeCell ref="B119:C119"/>
    <mergeCell ref="B120:C120"/>
    <mergeCell ref="B121:C121"/>
    <mergeCell ref="B122:C122"/>
  </mergeCells>
  <hyperlinks>
    <hyperlink ref="F137" location="_ftn1" display="_ftn1"/>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AG74"/>
  <sheetViews>
    <sheetView zoomScale="80" zoomScaleNormal="80" workbookViewId="0">
      <selection sqref="A1:A1048576"/>
    </sheetView>
  </sheetViews>
  <sheetFormatPr defaultRowHeight="16.5" x14ac:dyDescent="0.3"/>
  <cols>
    <col min="1" max="1" width="8.42578125" style="773" customWidth="1"/>
    <col min="2" max="2" width="18.28515625" style="3" customWidth="1"/>
    <col min="3" max="3" width="19.7109375" style="3" customWidth="1"/>
    <col min="4" max="4" width="24.7109375" style="3" customWidth="1"/>
    <col min="5" max="5" width="21.42578125" style="3" customWidth="1"/>
    <col min="6" max="7" width="9.140625" style="3"/>
    <col min="8" max="8" width="16.140625" style="3" customWidth="1"/>
    <col min="9" max="9" width="11.28515625" style="3" bestFit="1" customWidth="1"/>
    <col min="10" max="10" width="10.5703125" style="3" customWidth="1"/>
    <col min="11" max="11" width="14.28515625" style="3" customWidth="1"/>
    <col min="12" max="12" width="10.5703125" style="3" customWidth="1"/>
    <col min="13" max="13" width="11.140625" style="3" customWidth="1"/>
    <col min="14" max="14" width="12.85546875" style="3" customWidth="1"/>
    <col min="15" max="15" width="25.7109375" style="3" customWidth="1"/>
    <col min="16" max="17" width="9.140625" style="3"/>
    <col min="18" max="18" width="12" style="3" bestFit="1" customWidth="1"/>
    <col min="19" max="16384" width="9.140625" style="3"/>
  </cols>
  <sheetData>
    <row r="2" spans="1:9" ht="17.25" thickBot="1" x14ac:dyDescent="0.35">
      <c r="A2" s="778"/>
      <c r="B2" s="6" t="s">
        <v>2011</v>
      </c>
    </row>
    <row r="3" spans="1:9" ht="50.25" thickBot="1" x14ac:dyDescent="0.35">
      <c r="B3" s="69" t="s">
        <v>149</v>
      </c>
      <c r="C3" s="59" t="s">
        <v>1044</v>
      </c>
      <c r="D3" s="59" t="s">
        <v>1045</v>
      </c>
    </row>
    <row r="4" spans="1:9" ht="17.25" thickBot="1" x14ac:dyDescent="0.35">
      <c r="B4" s="327">
        <v>2021</v>
      </c>
      <c r="C4" s="49">
        <v>658303</v>
      </c>
      <c r="D4" s="49">
        <v>1107519</v>
      </c>
      <c r="H4" s="12"/>
      <c r="I4" s="12"/>
    </row>
    <row r="5" spans="1:9" ht="17.25" thickBot="1" x14ac:dyDescent="0.35">
      <c r="B5" s="327">
        <v>2022</v>
      </c>
      <c r="C5" s="49">
        <v>659930</v>
      </c>
      <c r="D5" s="49">
        <v>1112955</v>
      </c>
      <c r="H5" s="12"/>
      <c r="I5" s="12"/>
    </row>
    <row r="6" spans="1:9" x14ac:dyDescent="0.3">
      <c r="B6" s="5" t="s">
        <v>2015</v>
      </c>
    </row>
    <row r="8" spans="1:9" ht="17.25" thickBot="1" x14ac:dyDescent="0.35">
      <c r="A8" s="778"/>
      <c r="B8" s="6" t="s">
        <v>2012</v>
      </c>
    </row>
    <row r="9" spans="1:9" ht="17.25" thickBot="1" x14ac:dyDescent="0.35">
      <c r="B9" s="69" t="s">
        <v>82</v>
      </c>
      <c r="C9" s="59">
        <v>2021</v>
      </c>
      <c r="D9" s="59">
        <v>2022</v>
      </c>
    </row>
    <row r="10" spans="1:9" ht="17.25" thickBot="1" x14ac:dyDescent="0.35">
      <c r="B10" s="831" t="s">
        <v>83</v>
      </c>
      <c r="C10" s="49">
        <v>327417</v>
      </c>
      <c r="D10" s="49">
        <v>325969</v>
      </c>
    </row>
    <row r="11" spans="1:9" ht="17.25" thickBot="1" x14ac:dyDescent="0.35">
      <c r="B11" s="832"/>
      <c r="C11" s="50">
        <v>0.49740000000000001</v>
      </c>
      <c r="D11" s="50">
        <v>0.49390000000000001</v>
      </c>
    </row>
    <row r="12" spans="1:9" ht="17.25" thickBot="1" x14ac:dyDescent="0.35">
      <c r="B12" s="831" t="s">
        <v>84</v>
      </c>
      <c r="C12" s="49">
        <v>253194</v>
      </c>
      <c r="D12" s="49">
        <v>255713</v>
      </c>
    </row>
    <row r="13" spans="1:9" ht="17.25" thickBot="1" x14ac:dyDescent="0.35">
      <c r="B13" s="832"/>
      <c r="C13" s="50">
        <v>0.3846</v>
      </c>
      <c r="D13" s="50">
        <v>0.38750000000000001</v>
      </c>
    </row>
    <row r="14" spans="1:9" ht="17.25" thickBot="1" x14ac:dyDescent="0.35">
      <c r="B14" s="831" t="s">
        <v>85</v>
      </c>
      <c r="C14" s="49">
        <v>57326</v>
      </c>
      <c r="D14" s="49">
        <v>57993</v>
      </c>
    </row>
    <row r="15" spans="1:9" ht="17.25" thickBot="1" x14ac:dyDescent="0.35">
      <c r="B15" s="832"/>
      <c r="C15" s="50">
        <v>8.7099999999999997E-2</v>
      </c>
      <c r="D15" s="50">
        <v>8.7900000000000006E-2</v>
      </c>
    </row>
    <row r="16" spans="1:9" ht="17.25" thickBot="1" x14ac:dyDescent="0.35">
      <c r="B16" s="831" t="s">
        <v>86</v>
      </c>
      <c r="C16" s="49">
        <v>21192</v>
      </c>
      <c r="D16" s="49">
        <v>21179</v>
      </c>
    </row>
    <row r="17" spans="1:33" ht="17.25" thickBot="1" x14ac:dyDescent="0.35">
      <c r="B17" s="832"/>
      <c r="C17" s="50">
        <v>3.2199999999999999E-2</v>
      </c>
      <c r="D17" s="50">
        <v>3.0700000000000002E-2</v>
      </c>
    </row>
    <row r="18" spans="1:33" x14ac:dyDescent="0.3">
      <c r="B18" s="5" t="s">
        <v>2015</v>
      </c>
    </row>
    <row r="19" spans="1:33" x14ac:dyDescent="0.3">
      <c r="B19" s="5"/>
      <c r="J19" s="226"/>
      <c r="K19" s="226"/>
      <c r="L19" s="12"/>
      <c r="M19" s="12"/>
    </row>
    <row r="20" spans="1:33" x14ac:dyDescent="0.3">
      <c r="A20" s="778"/>
      <c r="B20" s="707" t="s">
        <v>88</v>
      </c>
      <c r="J20" s="226"/>
      <c r="K20" s="226"/>
      <c r="L20" s="12"/>
      <c r="M20" s="12"/>
    </row>
    <row r="21" spans="1:33" x14ac:dyDescent="0.3">
      <c r="B21" s="5"/>
      <c r="J21" s="226"/>
      <c r="K21" s="226"/>
      <c r="L21" s="12"/>
      <c r="M21" s="12"/>
    </row>
    <row r="22" spans="1:33" x14ac:dyDescent="0.3">
      <c r="B22" s="5"/>
      <c r="J22" s="226"/>
      <c r="K22" s="226"/>
      <c r="L22" s="12"/>
      <c r="M22" s="12"/>
    </row>
    <row r="23" spans="1:33" x14ac:dyDescent="0.3">
      <c r="B23" s="5"/>
      <c r="J23" s="226"/>
      <c r="K23" s="226"/>
      <c r="L23" s="12"/>
      <c r="M23" s="12"/>
    </row>
    <row r="24" spans="1:33" x14ac:dyDescent="0.3">
      <c r="B24" s="5"/>
      <c r="J24" s="226"/>
      <c r="K24" s="226"/>
      <c r="L24" s="12"/>
      <c r="M24" s="12"/>
    </row>
    <row r="25" spans="1:33" x14ac:dyDescent="0.3">
      <c r="B25" s="5"/>
      <c r="J25" s="226"/>
      <c r="K25" s="226"/>
      <c r="L25" s="12"/>
      <c r="M25" s="12"/>
    </row>
    <row r="26" spans="1:33" x14ac:dyDescent="0.3">
      <c r="B26" s="5"/>
      <c r="J26" s="226"/>
      <c r="K26" s="226"/>
      <c r="L26" s="12"/>
      <c r="M26" s="12"/>
    </row>
    <row r="27" spans="1:33" x14ac:dyDescent="0.3">
      <c r="B27" s="5"/>
      <c r="J27" s="226"/>
      <c r="K27" s="226"/>
      <c r="L27" s="12"/>
      <c r="M27" s="12"/>
    </row>
    <row r="28" spans="1:33" x14ac:dyDescent="0.3">
      <c r="B28" s="5"/>
      <c r="I28" s="3" t="s">
        <v>81</v>
      </c>
      <c r="J28" s="837">
        <v>2021</v>
      </c>
      <c r="K28" s="837"/>
      <c r="L28" s="837"/>
      <c r="M28" s="837"/>
      <c r="N28" s="837"/>
      <c r="O28" s="837"/>
      <c r="P28" s="837"/>
      <c r="Q28" s="837"/>
      <c r="R28" s="837"/>
      <c r="S28" s="837"/>
      <c r="T28" s="837"/>
      <c r="U28" s="837"/>
      <c r="V28" s="829">
        <v>2022</v>
      </c>
      <c r="W28" s="829"/>
      <c r="X28" s="829"/>
      <c r="Y28" s="829"/>
      <c r="Z28" s="829"/>
      <c r="AA28" s="829"/>
      <c r="AB28" s="829"/>
      <c r="AC28" s="829"/>
      <c r="AD28" s="829"/>
      <c r="AE28" s="829"/>
      <c r="AF28" s="829"/>
      <c r="AG28" s="829"/>
    </row>
    <row r="29" spans="1:33" x14ac:dyDescent="0.3">
      <c r="B29" s="5"/>
      <c r="I29" s="10" t="s">
        <v>687</v>
      </c>
      <c r="J29" s="11" t="s">
        <v>89</v>
      </c>
      <c r="K29" s="11" t="s">
        <v>90</v>
      </c>
      <c r="L29" s="11" t="s">
        <v>91</v>
      </c>
      <c r="M29" s="11" t="s">
        <v>92</v>
      </c>
      <c r="N29" s="11" t="s">
        <v>93</v>
      </c>
      <c r="O29" s="11" t="s">
        <v>94</v>
      </c>
      <c r="P29" s="11" t="s">
        <v>95</v>
      </c>
      <c r="Q29" s="11" t="s">
        <v>96</v>
      </c>
      <c r="R29" s="11" t="s">
        <v>97</v>
      </c>
      <c r="S29" s="11" t="s">
        <v>98</v>
      </c>
      <c r="T29" s="11" t="s">
        <v>99</v>
      </c>
      <c r="U29" s="11" t="s">
        <v>100</v>
      </c>
      <c r="V29" s="11" t="s">
        <v>89</v>
      </c>
      <c r="W29" s="11" t="s">
        <v>90</v>
      </c>
      <c r="X29" s="11" t="s">
        <v>91</v>
      </c>
      <c r="Y29" s="11" t="s">
        <v>92</v>
      </c>
      <c r="Z29" s="11" t="s">
        <v>93</v>
      </c>
      <c r="AA29" s="11" t="s">
        <v>94</v>
      </c>
      <c r="AB29" s="11" t="s">
        <v>95</v>
      </c>
      <c r="AC29" s="11" t="s">
        <v>96</v>
      </c>
      <c r="AD29" s="11" t="s">
        <v>97</v>
      </c>
      <c r="AE29" s="11" t="s">
        <v>98</v>
      </c>
      <c r="AF29" s="11" t="s">
        <v>99</v>
      </c>
      <c r="AG29" s="11" t="s">
        <v>100</v>
      </c>
    </row>
    <row r="30" spans="1:33" ht="66" x14ac:dyDescent="0.3">
      <c r="B30" s="5"/>
      <c r="I30" s="194" t="s">
        <v>592</v>
      </c>
      <c r="J30" s="112">
        <v>141170</v>
      </c>
      <c r="K30" s="112">
        <v>141710</v>
      </c>
      <c r="L30" s="112">
        <v>141586</v>
      </c>
      <c r="M30" s="112">
        <v>142019</v>
      </c>
      <c r="N30" s="112">
        <v>142037</v>
      </c>
      <c r="O30" s="112">
        <v>142001</v>
      </c>
      <c r="P30" s="112">
        <v>141275</v>
      </c>
      <c r="Q30" s="112">
        <v>140857</v>
      </c>
      <c r="R30" s="112">
        <v>140098</v>
      </c>
      <c r="S30" s="112">
        <v>140137</v>
      </c>
      <c r="T30" s="112">
        <v>139246</v>
      </c>
      <c r="U30" s="112">
        <v>139317</v>
      </c>
      <c r="V30" s="112">
        <v>138635</v>
      </c>
      <c r="W30" s="112">
        <v>140194</v>
      </c>
      <c r="X30" s="112">
        <v>140219</v>
      </c>
      <c r="Y30" s="112">
        <v>140905</v>
      </c>
      <c r="Z30" s="112">
        <v>141345</v>
      </c>
      <c r="AA30" s="112">
        <v>141047</v>
      </c>
      <c r="AB30" s="112">
        <v>140296</v>
      </c>
      <c r="AC30" s="112">
        <v>140125</v>
      </c>
      <c r="AD30" s="112">
        <v>139089</v>
      </c>
      <c r="AE30" s="112">
        <v>138851</v>
      </c>
      <c r="AF30" s="112">
        <v>138133</v>
      </c>
      <c r="AG30" s="112">
        <v>138080</v>
      </c>
    </row>
    <row r="31" spans="1:33" ht="99" x14ac:dyDescent="0.3">
      <c r="B31" s="5"/>
      <c r="I31" s="194" t="s">
        <v>1663</v>
      </c>
      <c r="J31" s="112">
        <v>150837</v>
      </c>
      <c r="K31" s="112">
        <v>152348</v>
      </c>
      <c r="L31" s="112">
        <v>153383</v>
      </c>
      <c r="M31" s="112">
        <v>154828</v>
      </c>
      <c r="N31" s="112">
        <v>155882</v>
      </c>
      <c r="O31" s="112">
        <v>156586</v>
      </c>
      <c r="P31" s="112">
        <v>156528</v>
      </c>
      <c r="Q31" s="112">
        <v>156930</v>
      </c>
      <c r="R31" s="112">
        <v>157036</v>
      </c>
      <c r="S31" s="112">
        <v>157363</v>
      </c>
      <c r="T31" s="112">
        <v>156678</v>
      </c>
      <c r="U31" s="112">
        <v>157460</v>
      </c>
      <c r="V31" s="112">
        <v>157571</v>
      </c>
      <c r="W31" s="11"/>
      <c r="X31" s="11"/>
      <c r="Y31" s="11"/>
      <c r="Z31" s="11"/>
      <c r="AA31" s="11"/>
      <c r="AB31" s="11"/>
      <c r="AC31" s="11"/>
      <c r="AD31" s="11"/>
      <c r="AE31" s="11"/>
      <c r="AF31" s="11"/>
      <c r="AG31" s="11"/>
    </row>
    <row r="32" spans="1:33" x14ac:dyDescent="0.3">
      <c r="B32" s="5" t="s">
        <v>2015</v>
      </c>
      <c r="J32" s="226"/>
      <c r="K32" s="226"/>
      <c r="L32" s="12"/>
      <c r="M32" s="12"/>
    </row>
    <row r="33" spans="1:19" ht="15.75" customHeight="1" x14ac:dyDescent="0.3"/>
    <row r="35" spans="1:19" x14ac:dyDescent="0.3">
      <c r="A35" s="778"/>
      <c r="B35" s="6" t="s">
        <v>102</v>
      </c>
    </row>
    <row r="36" spans="1:19" x14ac:dyDescent="0.3">
      <c r="B36" s="6"/>
    </row>
    <row r="37" spans="1:19" ht="49.5" x14ac:dyDescent="0.3">
      <c r="K37" s="14"/>
      <c r="L37" s="110" t="s">
        <v>103</v>
      </c>
      <c r="M37" s="110" t="s">
        <v>104</v>
      </c>
      <c r="N37" s="110" t="s">
        <v>105</v>
      </c>
      <c r="O37" s="110" t="s">
        <v>106</v>
      </c>
      <c r="P37" s="110" t="s">
        <v>107</v>
      </c>
      <c r="Q37" s="110" t="s">
        <v>108</v>
      </c>
      <c r="R37" s="110" t="s">
        <v>109</v>
      </c>
      <c r="S37" s="110" t="s">
        <v>1664</v>
      </c>
    </row>
    <row r="38" spans="1:19" x14ac:dyDescent="0.3">
      <c r="K38" s="11" t="s">
        <v>89</v>
      </c>
      <c r="L38" s="74">
        <v>59</v>
      </c>
      <c r="M38" s="74">
        <v>1</v>
      </c>
      <c r="N38" s="74">
        <v>0</v>
      </c>
      <c r="O38" s="74">
        <v>3</v>
      </c>
      <c r="P38" s="74">
        <v>142</v>
      </c>
      <c r="Q38" s="74">
        <v>2</v>
      </c>
      <c r="R38" s="74">
        <v>1</v>
      </c>
      <c r="S38" s="73">
        <v>0</v>
      </c>
    </row>
    <row r="39" spans="1:19" x14ac:dyDescent="0.3">
      <c r="K39" s="11" t="s">
        <v>90</v>
      </c>
      <c r="L39" s="74">
        <v>60</v>
      </c>
      <c r="M39" s="74">
        <v>1</v>
      </c>
      <c r="N39" s="74">
        <v>0</v>
      </c>
      <c r="O39" s="74">
        <v>3</v>
      </c>
      <c r="P39" s="74">
        <v>162</v>
      </c>
      <c r="Q39" s="74">
        <v>2</v>
      </c>
      <c r="R39" s="74">
        <v>0</v>
      </c>
      <c r="S39" s="73">
        <v>0</v>
      </c>
    </row>
    <row r="40" spans="1:19" x14ac:dyDescent="0.3">
      <c r="K40" s="11" t="s">
        <v>91</v>
      </c>
      <c r="L40" s="74">
        <v>56</v>
      </c>
      <c r="M40" s="74">
        <v>1</v>
      </c>
      <c r="N40" s="74">
        <v>3</v>
      </c>
      <c r="O40" s="74">
        <v>2</v>
      </c>
      <c r="P40" s="74">
        <v>143</v>
      </c>
      <c r="Q40" s="74">
        <v>1</v>
      </c>
      <c r="R40" s="74">
        <v>1</v>
      </c>
      <c r="S40" s="73">
        <v>0</v>
      </c>
    </row>
    <row r="41" spans="1:19" x14ac:dyDescent="0.3">
      <c r="K41" s="11" t="s">
        <v>92</v>
      </c>
      <c r="L41" s="74">
        <v>57</v>
      </c>
      <c r="M41" s="74">
        <v>0</v>
      </c>
      <c r="N41" s="74">
        <v>3</v>
      </c>
      <c r="O41" s="74">
        <v>2</v>
      </c>
      <c r="P41" s="74">
        <v>180</v>
      </c>
      <c r="Q41" s="74">
        <v>1</v>
      </c>
      <c r="R41" s="74">
        <v>0</v>
      </c>
      <c r="S41" s="73">
        <v>0</v>
      </c>
    </row>
    <row r="42" spans="1:19" x14ac:dyDescent="0.3">
      <c r="K42" s="11" t="s">
        <v>93</v>
      </c>
      <c r="L42" s="74">
        <v>62</v>
      </c>
      <c r="M42" s="74">
        <v>0</v>
      </c>
      <c r="N42" s="74">
        <v>2</v>
      </c>
      <c r="O42" s="74">
        <v>0</v>
      </c>
      <c r="P42" s="74">
        <v>210</v>
      </c>
      <c r="Q42" s="74">
        <v>2</v>
      </c>
      <c r="R42" s="74">
        <v>2</v>
      </c>
      <c r="S42" s="73">
        <v>0</v>
      </c>
    </row>
    <row r="43" spans="1:19" x14ac:dyDescent="0.3">
      <c r="K43" s="11" t="s">
        <v>94</v>
      </c>
      <c r="L43" s="74">
        <v>69</v>
      </c>
      <c r="M43" s="74">
        <v>0</v>
      </c>
      <c r="N43" s="74">
        <v>1</v>
      </c>
      <c r="O43" s="74">
        <v>0</v>
      </c>
      <c r="P43" s="74">
        <v>271</v>
      </c>
      <c r="Q43" s="74">
        <v>2</v>
      </c>
      <c r="R43" s="74">
        <v>1</v>
      </c>
      <c r="S43" s="73">
        <v>0</v>
      </c>
    </row>
    <row r="44" spans="1:19" x14ac:dyDescent="0.3">
      <c r="K44" s="11" t="s">
        <v>95</v>
      </c>
      <c r="L44" s="74">
        <v>68</v>
      </c>
      <c r="M44" s="74">
        <v>0</v>
      </c>
      <c r="N44" s="74">
        <v>1</v>
      </c>
      <c r="O44" s="74">
        <v>0</v>
      </c>
      <c r="P44" s="74">
        <v>260</v>
      </c>
      <c r="Q44" s="74">
        <v>4</v>
      </c>
      <c r="R44" s="74">
        <v>0</v>
      </c>
      <c r="S44" s="73">
        <v>0</v>
      </c>
    </row>
    <row r="45" spans="1:19" x14ac:dyDescent="0.3">
      <c r="K45" s="11" t="s">
        <v>96</v>
      </c>
      <c r="L45" s="74">
        <v>58</v>
      </c>
      <c r="M45" s="74">
        <v>0</v>
      </c>
      <c r="N45" s="74">
        <v>2</v>
      </c>
      <c r="O45" s="74">
        <v>0</v>
      </c>
      <c r="P45" s="74">
        <v>276</v>
      </c>
      <c r="Q45" s="74">
        <v>6</v>
      </c>
      <c r="R45" s="74">
        <v>2</v>
      </c>
      <c r="S45" s="73">
        <v>0</v>
      </c>
    </row>
    <row r="46" spans="1:19" x14ac:dyDescent="0.3">
      <c r="K46" s="11" t="s">
        <v>97</v>
      </c>
      <c r="L46" s="74">
        <v>55</v>
      </c>
      <c r="M46" s="74">
        <v>0</v>
      </c>
      <c r="N46" s="74">
        <v>3</v>
      </c>
      <c r="O46" s="74">
        <v>1</v>
      </c>
      <c r="P46" s="74">
        <v>253</v>
      </c>
      <c r="Q46" s="74">
        <v>5</v>
      </c>
      <c r="R46" s="74">
        <v>2</v>
      </c>
      <c r="S46" s="73">
        <v>0</v>
      </c>
    </row>
    <row r="47" spans="1:19" x14ac:dyDescent="0.3">
      <c r="K47" s="11" t="s">
        <v>98</v>
      </c>
      <c r="L47" s="74">
        <v>60</v>
      </c>
      <c r="M47" s="74">
        <v>1</v>
      </c>
      <c r="N47" s="74">
        <v>6</v>
      </c>
      <c r="O47" s="74">
        <v>3</v>
      </c>
      <c r="P47" s="74">
        <v>263</v>
      </c>
      <c r="Q47" s="74">
        <v>2</v>
      </c>
      <c r="R47" s="74">
        <v>2</v>
      </c>
      <c r="S47" s="73">
        <v>0</v>
      </c>
    </row>
    <row r="48" spans="1:19" x14ac:dyDescent="0.3">
      <c r="K48" s="11" t="s">
        <v>99</v>
      </c>
      <c r="L48" s="74">
        <v>67</v>
      </c>
      <c r="M48" s="74">
        <v>1</v>
      </c>
      <c r="N48" s="74">
        <v>5</v>
      </c>
      <c r="O48" s="74">
        <v>4</v>
      </c>
      <c r="P48" s="74">
        <v>248</v>
      </c>
      <c r="Q48" s="74">
        <v>3</v>
      </c>
      <c r="R48" s="74">
        <v>3</v>
      </c>
      <c r="S48" s="73">
        <v>0</v>
      </c>
    </row>
    <row r="49" spans="1:19" x14ac:dyDescent="0.3">
      <c r="K49" s="11" t="s">
        <v>100</v>
      </c>
      <c r="L49" s="74">
        <v>67</v>
      </c>
      <c r="M49" s="74">
        <v>2</v>
      </c>
      <c r="N49" s="74">
        <v>5</v>
      </c>
      <c r="O49" s="74">
        <v>5</v>
      </c>
      <c r="P49" s="74">
        <v>231</v>
      </c>
      <c r="Q49" s="74">
        <v>2</v>
      </c>
      <c r="R49" s="74">
        <v>1</v>
      </c>
      <c r="S49" s="73">
        <v>0</v>
      </c>
    </row>
    <row r="50" spans="1:19" x14ac:dyDescent="0.3">
      <c r="K50" s="10" t="s">
        <v>101</v>
      </c>
      <c r="L50" s="326">
        <v>61.5</v>
      </c>
      <c r="M50" s="326">
        <v>0.58333333333333337</v>
      </c>
      <c r="N50" s="326">
        <v>2.5833333333333335</v>
      </c>
      <c r="O50" s="326">
        <v>1.9166666666666667</v>
      </c>
      <c r="P50" s="326">
        <v>219.91666666666666</v>
      </c>
      <c r="Q50" s="326">
        <v>2.6666666666666665</v>
      </c>
      <c r="R50" s="326">
        <v>1.25</v>
      </c>
      <c r="S50" s="73">
        <v>0</v>
      </c>
    </row>
    <row r="55" spans="1:19" x14ac:dyDescent="0.3">
      <c r="B55" s="5" t="s">
        <v>2015</v>
      </c>
    </row>
    <row r="56" spans="1:19" x14ac:dyDescent="0.3">
      <c r="B56" s="15"/>
    </row>
    <row r="57" spans="1:19" ht="17.25" thickBot="1" x14ac:dyDescent="0.35">
      <c r="A57" s="778"/>
      <c r="B57" s="6" t="s">
        <v>2013</v>
      </c>
    </row>
    <row r="58" spans="1:19" ht="50.25" thickBot="1" x14ac:dyDescent="0.35">
      <c r="B58" s="69" t="s">
        <v>110</v>
      </c>
      <c r="C58" s="59" t="s">
        <v>1665</v>
      </c>
    </row>
    <row r="59" spans="1:19" ht="17.25" thickBot="1" x14ac:dyDescent="0.35">
      <c r="B59" s="236" t="s">
        <v>746</v>
      </c>
      <c r="C59" s="51">
        <v>0</v>
      </c>
    </row>
    <row r="60" spans="1:19" ht="17.25" thickBot="1" x14ac:dyDescent="0.35">
      <c r="B60" s="236" t="s">
        <v>755</v>
      </c>
      <c r="C60" s="51">
        <v>0</v>
      </c>
    </row>
    <row r="61" spans="1:19" ht="17.25" thickBot="1" x14ac:dyDescent="0.35">
      <c r="B61" s="236" t="s">
        <v>763</v>
      </c>
      <c r="C61" s="51">
        <v>0</v>
      </c>
    </row>
    <row r="62" spans="1:19" ht="17.25" thickBot="1" x14ac:dyDescent="0.35">
      <c r="B62" s="236" t="s">
        <v>757</v>
      </c>
      <c r="C62" s="401">
        <v>13</v>
      </c>
    </row>
    <row r="63" spans="1:19" ht="17.25" thickBot="1" x14ac:dyDescent="0.35">
      <c r="B63" s="236" t="s">
        <v>774</v>
      </c>
      <c r="C63" s="401">
        <v>11</v>
      </c>
    </row>
    <row r="64" spans="1:19" ht="17.25" thickBot="1" x14ac:dyDescent="0.35">
      <c r="B64" s="236" t="s">
        <v>753</v>
      </c>
      <c r="C64" s="401">
        <v>11</v>
      </c>
    </row>
    <row r="65" spans="1:5" x14ac:dyDescent="0.3">
      <c r="B65" s="5" t="s">
        <v>2015</v>
      </c>
    </row>
    <row r="67" spans="1:5" ht="17.25" thickBot="1" x14ac:dyDescent="0.35">
      <c r="A67" s="778"/>
      <c r="B67" s="6" t="s">
        <v>2014</v>
      </c>
    </row>
    <row r="68" spans="1:5" ht="16.5" customHeight="1" x14ac:dyDescent="0.3">
      <c r="B68" s="802" t="s">
        <v>149</v>
      </c>
      <c r="C68" s="833" t="s">
        <v>1046</v>
      </c>
      <c r="D68" s="834"/>
      <c r="E68" s="802" t="s">
        <v>1047</v>
      </c>
    </row>
    <row r="69" spans="1:5" ht="48" customHeight="1" thickBot="1" x14ac:dyDescent="0.35">
      <c r="A69" s="781"/>
      <c r="B69" s="830"/>
      <c r="C69" s="835" t="s">
        <v>117</v>
      </c>
      <c r="D69" s="836"/>
      <c r="E69" s="830"/>
    </row>
    <row r="70" spans="1:5" ht="17.25" thickBot="1" x14ac:dyDescent="0.35">
      <c r="B70" s="803"/>
      <c r="C70" s="48" t="s">
        <v>118</v>
      </c>
      <c r="D70" s="48" t="s">
        <v>119</v>
      </c>
      <c r="E70" s="803"/>
    </row>
    <row r="71" spans="1:5" ht="17.25" thickBot="1" x14ac:dyDescent="0.35">
      <c r="B71" s="327">
        <v>2021</v>
      </c>
      <c r="C71" s="779" t="s">
        <v>2351</v>
      </c>
      <c r="D71" s="779">
        <v>49976</v>
      </c>
      <c r="E71" s="780">
        <v>610</v>
      </c>
    </row>
    <row r="72" spans="1:5" ht="17.25" thickBot="1" x14ac:dyDescent="0.35">
      <c r="B72" s="327">
        <v>2022</v>
      </c>
      <c r="C72" s="49">
        <v>54793</v>
      </c>
      <c r="D72" s="49">
        <v>51687</v>
      </c>
      <c r="E72" s="51">
        <v>598</v>
      </c>
    </row>
    <row r="73" spans="1:5" x14ac:dyDescent="0.3">
      <c r="B73" s="5" t="s">
        <v>2015</v>
      </c>
    </row>
    <row r="74" spans="1:5" x14ac:dyDescent="0.3">
      <c r="B74" s="3" t="s">
        <v>2352</v>
      </c>
    </row>
  </sheetData>
  <mergeCells count="10">
    <mergeCell ref="V28:AG28"/>
    <mergeCell ref="E68:E70"/>
    <mergeCell ref="B10:B11"/>
    <mergeCell ref="B12:B13"/>
    <mergeCell ref="B14:B15"/>
    <mergeCell ref="B16:B17"/>
    <mergeCell ref="B68:B70"/>
    <mergeCell ref="C68:D68"/>
    <mergeCell ref="C69:D69"/>
    <mergeCell ref="J28:U2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Y27"/>
  <sheetViews>
    <sheetView zoomScale="80" zoomScaleNormal="80" workbookViewId="0">
      <selection sqref="A1:A1048576"/>
    </sheetView>
  </sheetViews>
  <sheetFormatPr defaultRowHeight="16.5" x14ac:dyDescent="0.3"/>
  <cols>
    <col min="1" max="1" width="9.140625" style="773"/>
    <col min="2" max="4" width="9.140625" style="3"/>
    <col min="5" max="5" width="12.42578125" style="3" customWidth="1"/>
    <col min="6" max="6" width="14.28515625" style="3" customWidth="1"/>
    <col min="7" max="15" width="9.140625" style="3"/>
    <col min="16" max="16" width="10.7109375" style="3" customWidth="1"/>
    <col min="17" max="17" width="11.85546875" style="3" customWidth="1"/>
    <col min="18" max="20" width="16.28515625" style="3" bestFit="1" customWidth="1"/>
    <col min="21" max="21" width="12.5703125" style="3" customWidth="1"/>
    <col min="22" max="22" width="10.7109375" style="3" customWidth="1"/>
    <col min="23" max="23" width="13.85546875" style="3" customWidth="1"/>
    <col min="24" max="24" width="16" style="3" customWidth="1"/>
    <col min="25" max="16384" width="9.140625" style="3"/>
  </cols>
  <sheetData>
    <row r="2" spans="1:25" x14ac:dyDescent="0.3">
      <c r="A2" s="778"/>
      <c r="B2" s="9" t="s">
        <v>1718</v>
      </c>
    </row>
    <row r="3" spans="1:25" x14ac:dyDescent="0.3">
      <c r="P3" s="77"/>
      <c r="Q3" s="829">
        <v>2021</v>
      </c>
      <c r="R3" s="829"/>
      <c r="S3" s="829"/>
      <c r="T3" s="829"/>
      <c r="U3" s="829">
        <v>2022</v>
      </c>
      <c r="V3" s="829"/>
      <c r="W3" s="829"/>
      <c r="X3" s="829"/>
    </row>
    <row r="4" spans="1:25" ht="66" x14ac:dyDescent="0.3">
      <c r="P4" s="78"/>
      <c r="Q4" s="16" t="s">
        <v>1429</v>
      </c>
      <c r="R4" s="16" t="s">
        <v>1430</v>
      </c>
      <c r="S4" s="16" t="s">
        <v>1431</v>
      </c>
      <c r="T4" s="16" t="s">
        <v>1432</v>
      </c>
      <c r="U4" s="16" t="s">
        <v>1717</v>
      </c>
      <c r="V4" s="16" t="s">
        <v>1714</v>
      </c>
      <c r="W4" s="16" t="s">
        <v>1715</v>
      </c>
      <c r="X4" s="16" t="s">
        <v>1716</v>
      </c>
    </row>
    <row r="5" spans="1:25" x14ac:dyDescent="0.3">
      <c r="P5" s="78" t="s">
        <v>89</v>
      </c>
      <c r="Q5" s="13">
        <v>6835</v>
      </c>
      <c r="R5" s="13">
        <v>904</v>
      </c>
      <c r="S5" s="13">
        <v>4451</v>
      </c>
      <c r="T5" s="13">
        <v>500</v>
      </c>
      <c r="U5" s="13">
        <v>6291</v>
      </c>
      <c r="V5" s="13">
        <v>1074</v>
      </c>
      <c r="W5" s="13">
        <v>4147</v>
      </c>
      <c r="X5" s="13">
        <v>580</v>
      </c>
      <c r="Y5" s="12"/>
    </row>
    <row r="6" spans="1:25" x14ac:dyDescent="0.3">
      <c r="P6" s="10" t="s">
        <v>90</v>
      </c>
      <c r="Q6" s="13">
        <v>6825</v>
      </c>
      <c r="R6" s="13">
        <v>931</v>
      </c>
      <c r="S6" s="13">
        <v>4457</v>
      </c>
      <c r="T6" s="13">
        <v>509</v>
      </c>
      <c r="U6" s="13">
        <v>6648</v>
      </c>
      <c r="V6" s="13">
        <v>1156</v>
      </c>
      <c r="W6" s="13">
        <v>4405</v>
      </c>
      <c r="X6" s="13">
        <v>617</v>
      </c>
      <c r="Y6" s="12"/>
    </row>
    <row r="7" spans="1:25" x14ac:dyDescent="0.3">
      <c r="P7" s="10" t="s">
        <v>91</v>
      </c>
      <c r="Q7" s="13">
        <v>6839</v>
      </c>
      <c r="R7" s="13">
        <v>938</v>
      </c>
      <c r="S7" s="13">
        <v>4467</v>
      </c>
      <c r="T7" s="13">
        <v>513</v>
      </c>
      <c r="U7" s="13">
        <v>7005</v>
      </c>
      <c r="V7" s="13">
        <v>1276</v>
      </c>
      <c r="W7" s="13">
        <v>4667</v>
      </c>
      <c r="X7" s="13">
        <v>679</v>
      </c>
      <c r="Y7" s="12"/>
    </row>
    <row r="8" spans="1:25" x14ac:dyDescent="0.3">
      <c r="P8" s="10" t="s">
        <v>92</v>
      </c>
      <c r="Q8" s="13">
        <v>6790</v>
      </c>
      <c r="R8" s="13">
        <v>940</v>
      </c>
      <c r="S8" s="13">
        <v>4414</v>
      </c>
      <c r="T8" s="13">
        <v>517</v>
      </c>
      <c r="U8" s="13">
        <v>7172</v>
      </c>
      <c r="V8" s="13">
        <v>1360</v>
      </c>
      <c r="W8" s="13">
        <v>4783</v>
      </c>
      <c r="X8" s="13">
        <v>724</v>
      </c>
      <c r="Y8" s="12"/>
    </row>
    <row r="9" spans="1:25" x14ac:dyDescent="0.3">
      <c r="P9" s="10" t="s">
        <v>93</v>
      </c>
      <c r="Q9" s="13">
        <v>6822</v>
      </c>
      <c r="R9" s="13">
        <v>952</v>
      </c>
      <c r="S9" s="13">
        <v>4431</v>
      </c>
      <c r="T9" s="13">
        <v>524</v>
      </c>
      <c r="U9" s="13">
        <v>7361</v>
      </c>
      <c r="V9" s="13">
        <v>1412</v>
      </c>
      <c r="W9" s="13">
        <v>4909</v>
      </c>
      <c r="X9" s="13">
        <v>754</v>
      </c>
      <c r="Y9" s="12"/>
    </row>
    <row r="10" spans="1:25" x14ac:dyDescent="0.3">
      <c r="P10" s="10" t="s">
        <v>94</v>
      </c>
      <c r="Q10" s="13">
        <v>6780</v>
      </c>
      <c r="R10" s="13">
        <v>963</v>
      </c>
      <c r="S10" s="13">
        <v>4413</v>
      </c>
      <c r="T10" s="13">
        <v>527</v>
      </c>
      <c r="U10" s="13">
        <v>7510</v>
      </c>
      <c r="V10" s="13">
        <v>1449</v>
      </c>
      <c r="W10" s="13">
        <v>5013</v>
      </c>
      <c r="X10" s="13">
        <v>775</v>
      </c>
      <c r="Y10" s="12"/>
    </row>
    <row r="11" spans="1:25" x14ac:dyDescent="0.3">
      <c r="P11" s="10" t="s">
        <v>95</v>
      </c>
      <c r="Q11" s="13">
        <v>6735</v>
      </c>
      <c r="R11" s="13">
        <v>1007</v>
      </c>
      <c r="S11" s="13">
        <v>4384</v>
      </c>
      <c r="T11" s="13">
        <v>544</v>
      </c>
      <c r="U11" s="13">
        <v>7627</v>
      </c>
      <c r="V11" s="13">
        <v>1513</v>
      </c>
      <c r="W11" s="13">
        <v>5104</v>
      </c>
      <c r="X11" s="13">
        <v>804</v>
      </c>
      <c r="Y11" s="12"/>
    </row>
    <row r="12" spans="1:25" x14ac:dyDescent="0.3">
      <c r="P12" s="10" t="s">
        <v>96</v>
      </c>
      <c r="Q12" s="13">
        <v>6698</v>
      </c>
      <c r="R12" s="13">
        <v>1040</v>
      </c>
      <c r="S12" s="13">
        <v>4357</v>
      </c>
      <c r="T12" s="13">
        <v>563</v>
      </c>
      <c r="U12" s="13">
        <v>7832</v>
      </c>
      <c r="V12" s="13">
        <v>1544</v>
      </c>
      <c r="W12" s="13">
        <v>5226</v>
      </c>
      <c r="X12" s="13">
        <v>832</v>
      </c>
      <c r="Y12" s="12"/>
    </row>
    <row r="13" spans="1:25" x14ac:dyDescent="0.3">
      <c r="P13" s="10" t="s">
        <v>97</v>
      </c>
      <c r="Q13" s="13">
        <v>6721</v>
      </c>
      <c r="R13" s="13">
        <v>1062</v>
      </c>
      <c r="S13" s="13">
        <v>4356</v>
      </c>
      <c r="T13" s="13">
        <v>574</v>
      </c>
      <c r="U13" s="13">
        <v>7947</v>
      </c>
      <c r="V13" s="13">
        <v>1601</v>
      </c>
      <c r="W13" s="13">
        <v>5305</v>
      </c>
      <c r="X13" s="13">
        <v>861</v>
      </c>
      <c r="Y13" s="12"/>
    </row>
    <row r="14" spans="1:25" x14ac:dyDescent="0.3">
      <c r="P14" s="10" t="s">
        <v>98</v>
      </c>
      <c r="Q14" s="13">
        <v>6399</v>
      </c>
      <c r="R14" s="13">
        <v>1028</v>
      </c>
      <c r="S14" s="13">
        <v>4193</v>
      </c>
      <c r="T14" s="13">
        <v>563</v>
      </c>
      <c r="U14" s="13">
        <v>7673</v>
      </c>
      <c r="V14" s="13">
        <v>1566</v>
      </c>
      <c r="W14" s="13">
        <v>5180</v>
      </c>
      <c r="X14" s="13">
        <v>853</v>
      </c>
      <c r="Y14" s="12"/>
    </row>
    <row r="15" spans="1:25" x14ac:dyDescent="0.3">
      <c r="P15" s="10" t="s">
        <v>99</v>
      </c>
      <c r="Q15" s="13">
        <v>6351</v>
      </c>
      <c r="R15" s="13">
        <v>1033</v>
      </c>
      <c r="S15" s="13">
        <v>4172</v>
      </c>
      <c r="T15" s="13">
        <v>567</v>
      </c>
      <c r="U15" s="13">
        <v>7820</v>
      </c>
      <c r="V15" s="13">
        <v>1593</v>
      </c>
      <c r="W15" s="13">
        <v>5293</v>
      </c>
      <c r="X15" s="13">
        <v>872</v>
      </c>
      <c r="Y15" s="12"/>
    </row>
    <row r="16" spans="1:25" x14ac:dyDescent="0.3">
      <c r="B16" s="5" t="s">
        <v>2015</v>
      </c>
      <c r="P16" s="10" t="s">
        <v>100</v>
      </c>
      <c r="Q16" s="13">
        <v>6374</v>
      </c>
      <c r="R16" s="13">
        <v>1054</v>
      </c>
      <c r="S16" s="13">
        <v>4190</v>
      </c>
      <c r="T16" s="13">
        <v>568</v>
      </c>
      <c r="U16" s="13">
        <v>7977</v>
      </c>
      <c r="V16" s="13">
        <v>1657</v>
      </c>
      <c r="W16" s="13">
        <v>5392</v>
      </c>
      <c r="X16" s="13">
        <v>911</v>
      </c>
      <c r="Y16" s="12"/>
    </row>
    <row r="17" spans="4:25" hidden="1" x14ac:dyDescent="0.3">
      <c r="P17" s="10" t="s">
        <v>101</v>
      </c>
      <c r="Q17" s="13">
        <f>AVERAGE(Q5:Q16)</f>
        <v>6680.75</v>
      </c>
      <c r="R17" s="13">
        <f t="shared" ref="R17:X17" si="0">AVERAGE(R5:R16)</f>
        <v>987.66666666666663</v>
      </c>
      <c r="S17" s="13">
        <f>AVERAGE(S5:S16)</f>
        <v>4357.083333333333</v>
      </c>
      <c r="T17" s="13">
        <f t="shared" si="0"/>
        <v>539.08333333333337</v>
      </c>
      <c r="U17" s="13">
        <f t="shared" si="0"/>
        <v>7405.25</v>
      </c>
      <c r="V17" s="13">
        <f t="shared" si="0"/>
        <v>1433.4166666666667</v>
      </c>
      <c r="W17" s="13">
        <f t="shared" si="0"/>
        <v>4952</v>
      </c>
      <c r="X17" s="13">
        <f t="shared" si="0"/>
        <v>771.83333333333337</v>
      </c>
      <c r="Y17" s="12"/>
    </row>
    <row r="18" spans="4:25" x14ac:dyDescent="0.3">
      <c r="U18" s="12"/>
      <c r="V18" s="12"/>
      <c r="W18" s="12"/>
      <c r="X18" s="12"/>
      <c r="Y18" s="12"/>
    </row>
    <row r="19" spans="4:25" x14ac:dyDescent="0.3">
      <c r="U19" s="7"/>
      <c r="V19" s="7"/>
      <c r="W19" s="7"/>
      <c r="X19" s="7"/>
    </row>
    <row r="22" spans="4:25" x14ac:dyDescent="0.3">
      <c r="D22" s="381"/>
      <c r="E22" s="382"/>
      <c r="F22" s="382"/>
      <c r="G22" s="383"/>
      <c r="H22" s="383"/>
    </row>
    <row r="23" spans="4:25" x14ac:dyDescent="0.3">
      <c r="D23" s="384"/>
      <c r="E23" s="385"/>
      <c r="F23" s="385"/>
      <c r="G23" s="385"/>
      <c r="H23" s="386"/>
      <c r="J23" s="387"/>
    </row>
    <row r="24" spans="4:25" x14ac:dyDescent="0.3">
      <c r="D24" s="384"/>
      <c r="E24" s="385"/>
      <c r="F24" s="385"/>
      <c r="G24" s="385"/>
      <c r="H24" s="386"/>
      <c r="J24" s="387"/>
    </row>
    <row r="25" spans="4:25" x14ac:dyDescent="0.3">
      <c r="D25" s="384"/>
      <c r="E25" s="385"/>
      <c r="F25" s="385"/>
      <c r="G25" s="385"/>
      <c r="H25" s="386"/>
      <c r="J25" s="387"/>
    </row>
    <row r="26" spans="4:25" x14ac:dyDescent="0.3">
      <c r="D26" s="384"/>
      <c r="E26" s="385"/>
      <c r="F26" s="385"/>
      <c r="G26" s="385"/>
      <c r="H26" s="386"/>
      <c r="J26" s="387"/>
    </row>
    <row r="27" spans="4:25" x14ac:dyDescent="0.3">
      <c r="D27" s="388"/>
      <c r="E27" s="389"/>
      <c r="F27" s="389"/>
      <c r="G27" s="389"/>
      <c r="H27" s="390"/>
      <c r="J27" s="387"/>
    </row>
  </sheetData>
  <mergeCells count="2">
    <mergeCell ref="Q3:T3"/>
    <mergeCell ref="U3:X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1:AG324"/>
  <sheetViews>
    <sheetView zoomScale="80" zoomScaleNormal="80" workbookViewId="0">
      <selection activeCell="F17" sqref="F17"/>
    </sheetView>
  </sheetViews>
  <sheetFormatPr defaultRowHeight="16.5" x14ac:dyDescent="0.3"/>
  <cols>
    <col min="1" max="1" width="9.28515625" style="773" customWidth="1"/>
    <col min="2" max="2" width="51.28515625" style="3" customWidth="1"/>
    <col min="3" max="3" width="39.28515625" style="3" customWidth="1"/>
    <col min="4" max="4" width="18.42578125" style="3" customWidth="1"/>
    <col min="5" max="5" width="9.42578125" style="3" bestFit="1" customWidth="1"/>
    <col min="6" max="6" width="21.140625" style="3" customWidth="1"/>
    <col min="7" max="7" width="26.140625" style="3" customWidth="1"/>
    <col min="8" max="8" width="14" style="3" customWidth="1"/>
    <col min="9" max="9" width="14.140625" style="3" customWidth="1"/>
    <col min="10" max="10" width="13.5703125" style="3" customWidth="1"/>
    <col min="11" max="11" width="13.42578125" style="3" customWidth="1"/>
    <col min="12" max="12" width="12.28515625" style="3" customWidth="1"/>
    <col min="13" max="13" width="10" style="3" bestFit="1" customWidth="1"/>
    <col min="14" max="14" width="15.42578125" style="3" customWidth="1"/>
    <col min="15" max="15" width="16.7109375" style="3" customWidth="1"/>
    <col min="16" max="16" width="11.28515625" style="3" bestFit="1" customWidth="1"/>
    <col min="17" max="17" width="10.42578125" style="3" bestFit="1" customWidth="1"/>
    <col min="18" max="16384" width="9.140625" style="3"/>
  </cols>
  <sheetData>
    <row r="1" spans="1:3" x14ac:dyDescent="0.3">
      <c r="A1" s="778"/>
      <c r="B1" s="42" t="s">
        <v>679</v>
      </c>
    </row>
    <row r="2" spans="1:3" ht="17.25" thickBot="1" x14ac:dyDescent="0.35">
      <c r="A2" s="782"/>
      <c r="B2" s="42" t="s">
        <v>2016</v>
      </c>
    </row>
    <row r="3" spans="1:3" ht="17.25" thickBot="1" x14ac:dyDescent="0.35">
      <c r="B3" s="716" t="s">
        <v>1049</v>
      </c>
      <c r="C3" s="717"/>
    </row>
    <row r="4" spans="1:3" ht="17.25" thickBot="1" x14ac:dyDescent="0.35">
      <c r="B4" s="718" t="s">
        <v>2017</v>
      </c>
      <c r="C4" s="719">
        <v>68.8</v>
      </c>
    </row>
    <row r="5" spans="1:3" ht="17.25" thickBot="1" x14ac:dyDescent="0.35">
      <c r="B5" s="718" t="s">
        <v>2018</v>
      </c>
      <c r="C5" s="72" t="s">
        <v>2019</v>
      </c>
    </row>
    <row r="6" spans="1:3" ht="17.25" thickBot="1" x14ac:dyDescent="0.35">
      <c r="B6" s="718" t="s">
        <v>2020</v>
      </c>
      <c r="C6" s="72" t="s">
        <v>2021</v>
      </c>
    </row>
    <row r="7" spans="1:3" ht="17.25" thickBot="1" x14ac:dyDescent="0.35">
      <c r="B7" s="718" t="s">
        <v>2022</v>
      </c>
      <c r="C7" s="719">
        <v>119.6</v>
      </c>
    </row>
    <row r="8" spans="1:3" ht="17.25" thickBot="1" x14ac:dyDescent="0.35">
      <c r="B8" s="718" t="s">
        <v>2023</v>
      </c>
      <c r="C8" s="72" t="s">
        <v>2024</v>
      </c>
    </row>
    <row r="9" spans="1:3" ht="17.25" thickBot="1" x14ac:dyDescent="0.35">
      <c r="B9" s="718" t="s">
        <v>2025</v>
      </c>
      <c r="C9" s="72" t="s">
        <v>2026</v>
      </c>
    </row>
    <row r="10" spans="1:3" ht="17.25" thickBot="1" x14ac:dyDescent="0.35">
      <c r="B10" s="720" t="s">
        <v>688</v>
      </c>
      <c r="C10" s="721"/>
    </row>
    <row r="11" spans="1:3" ht="17.25" thickBot="1" x14ac:dyDescent="0.35">
      <c r="B11" s="710" t="s">
        <v>1209</v>
      </c>
      <c r="C11" s="722"/>
    </row>
    <row r="12" spans="1:3" ht="17.25" thickBot="1" x14ac:dyDescent="0.35">
      <c r="B12" s="462" t="s">
        <v>1207</v>
      </c>
      <c r="C12" s="722" t="s">
        <v>2027</v>
      </c>
    </row>
    <row r="13" spans="1:3" ht="50.25" thickBot="1" x14ac:dyDescent="0.35">
      <c r="B13" s="718" t="s">
        <v>2028</v>
      </c>
      <c r="C13" s="722" t="s">
        <v>2029</v>
      </c>
    </row>
    <row r="14" spans="1:3" ht="33.75" thickBot="1" x14ac:dyDescent="0.35">
      <c r="B14" s="718" t="s">
        <v>2030</v>
      </c>
      <c r="C14" s="722" t="s">
        <v>2031</v>
      </c>
    </row>
    <row r="15" spans="1:3" ht="30" customHeight="1" thickBot="1" x14ac:dyDescent="0.35">
      <c r="B15" s="718" t="s">
        <v>2032</v>
      </c>
      <c r="C15" s="722" t="s">
        <v>2031</v>
      </c>
    </row>
    <row r="16" spans="1:3" ht="17.25" thickBot="1" x14ac:dyDescent="0.35">
      <c r="B16" s="718" t="s">
        <v>2033</v>
      </c>
      <c r="C16" s="722"/>
    </row>
    <row r="17" spans="1:4" ht="35.25" customHeight="1" thickBot="1" x14ac:dyDescent="0.35">
      <c r="B17" s="710" t="s">
        <v>1208</v>
      </c>
      <c r="C17" s="722" t="s">
        <v>2034</v>
      </c>
    </row>
    <row r="18" spans="1:4" ht="17.25" thickBot="1" x14ac:dyDescent="0.35">
      <c r="B18" s="718" t="s">
        <v>2035</v>
      </c>
      <c r="C18" s="723">
        <v>70.400000000000006</v>
      </c>
    </row>
    <row r="19" spans="1:4" ht="17.25" thickBot="1" x14ac:dyDescent="0.35">
      <c r="B19" s="718" t="s">
        <v>2036</v>
      </c>
      <c r="C19" s="723">
        <v>19.3</v>
      </c>
    </row>
    <row r="20" spans="1:4" ht="17.25" thickBot="1" x14ac:dyDescent="0.35">
      <c r="B20" s="710" t="s">
        <v>689</v>
      </c>
      <c r="C20" s="722"/>
    </row>
    <row r="21" spans="1:4" ht="17.25" thickBot="1" x14ac:dyDescent="0.35">
      <c r="B21" s="462" t="s">
        <v>692</v>
      </c>
      <c r="C21" s="723">
        <v>59.4</v>
      </c>
    </row>
    <row r="22" spans="1:4" ht="17.25" thickBot="1" x14ac:dyDescent="0.35">
      <c r="B22" s="718" t="s">
        <v>2037</v>
      </c>
      <c r="C22" s="723">
        <v>94.8</v>
      </c>
    </row>
    <row r="23" spans="1:4" ht="17.25" thickBot="1" x14ac:dyDescent="0.35">
      <c r="B23" s="718" t="s">
        <v>2038</v>
      </c>
      <c r="C23" s="722"/>
    </row>
    <row r="24" spans="1:4" ht="17.25" thickBot="1" x14ac:dyDescent="0.35">
      <c r="B24" s="462" t="s">
        <v>690</v>
      </c>
      <c r="C24" s="722" t="s">
        <v>2039</v>
      </c>
    </row>
    <row r="25" spans="1:4" ht="17.25" thickBot="1" x14ac:dyDescent="0.35">
      <c r="B25" s="462" t="s">
        <v>691</v>
      </c>
      <c r="C25" s="722" t="s">
        <v>2040</v>
      </c>
    </row>
    <row r="26" spans="1:4" x14ac:dyDescent="0.3">
      <c r="B26" s="43" t="s">
        <v>179</v>
      </c>
    </row>
    <row r="28" spans="1:4" ht="17.25" thickBot="1" x14ac:dyDescent="0.35">
      <c r="A28" s="782"/>
      <c r="B28" s="6" t="s">
        <v>2050</v>
      </c>
    </row>
    <row r="29" spans="1:4" ht="17.25" thickBot="1" x14ac:dyDescent="0.35">
      <c r="B29" s="63"/>
      <c r="C29" s="695">
        <v>2021</v>
      </c>
      <c r="D29" s="696">
        <v>2022</v>
      </c>
    </row>
    <row r="30" spans="1:4" ht="17.25" thickBot="1" x14ac:dyDescent="0.35">
      <c r="B30" s="60" t="s">
        <v>2041</v>
      </c>
      <c r="C30" s="58" t="s">
        <v>2042</v>
      </c>
      <c r="D30" s="176">
        <v>63441</v>
      </c>
    </row>
    <row r="31" spans="1:4" ht="17.25" thickBot="1" x14ac:dyDescent="0.35">
      <c r="B31" s="724" t="s">
        <v>120</v>
      </c>
      <c r="C31" s="58" t="s">
        <v>2043</v>
      </c>
      <c r="D31" s="176">
        <v>35933</v>
      </c>
    </row>
    <row r="32" spans="1:4" ht="17.25" thickBot="1" x14ac:dyDescent="0.35">
      <c r="B32" s="60" t="s">
        <v>121</v>
      </c>
      <c r="C32" s="64">
        <v>126273</v>
      </c>
      <c r="D32" s="176">
        <v>137307</v>
      </c>
    </row>
    <row r="33" spans="1:28" ht="17.25" thickBot="1" x14ac:dyDescent="0.35">
      <c r="B33" s="724" t="s">
        <v>122</v>
      </c>
      <c r="C33" s="58" t="s">
        <v>2044</v>
      </c>
      <c r="D33" s="176">
        <v>47489</v>
      </c>
    </row>
    <row r="34" spans="1:28" ht="17.25" thickBot="1" x14ac:dyDescent="0.35">
      <c r="B34" s="60" t="s">
        <v>1050</v>
      </c>
      <c r="C34" s="71" t="s">
        <v>2045</v>
      </c>
      <c r="D34" s="176">
        <v>118525527</v>
      </c>
      <c r="U34" s="12"/>
      <c r="V34" s="12"/>
      <c r="W34" s="12"/>
      <c r="X34" s="12"/>
      <c r="Y34" s="12"/>
      <c r="Z34" s="12"/>
      <c r="AA34" s="12"/>
    </row>
    <row r="35" spans="1:28" ht="17.25" thickBot="1" x14ac:dyDescent="0.35">
      <c r="B35" s="60" t="s">
        <v>1051</v>
      </c>
      <c r="C35" s="58">
        <v>144.51</v>
      </c>
      <c r="D35" s="72">
        <v>156.19999999999999</v>
      </c>
      <c r="U35" s="12"/>
      <c r="V35" s="12"/>
      <c r="W35" s="12"/>
    </row>
    <row r="36" spans="1:28" x14ac:dyDescent="0.3">
      <c r="B36" s="5" t="s">
        <v>2047</v>
      </c>
      <c r="U36" s="12"/>
      <c r="V36" s="12"/>
      <c r="W36" s="12"/>
    </row>
    <row r="38" spans="1:28" x14ac:dyDescent="0.3">
      <c r="A38" s="782"/>
      <c r="B38" s="9" t="s">
        <v>2051</v>
      </c>
    </row>
    <row r="39" spans="1:28" ht="49.5" x14ac:dyDescent="0.3">
      <c r="G39" s="110" t="s">
        <v>19</v>
      </c>
      <c r="H39" s="110">
        <v>2021</v>
      </c>
      <c r="I39" s="110" t="s">
        <v>2052</v>
      </c>
      <c r="J39" s="110" t="s">
        <v>2053</v>
      </c>
    </row>
    <row r="40" spans="1:28" x14ac:dyDescent="0.3">
      <c r="F40" s="17"/>
      <c r="G40" s="10" t="s">
        <v>89</v>
      </c>
      <c r="H40" s="10">
        <v>60822</v>
      </c>
      <c r="I40" s="74">
        <v>57332</v>
      </c>
      <c r="J40" s="74">
        <v>57332</v>
      </c>
      <c r="K40" s="17"/>
      <c r="L40" s="17"/>
      <c r="M40" s="17"/>
      <c r="N40" s="17"/>
      <c r="O40" s="17"/>
      <c r="P40" s="17"/>
    </row>
    <row r="41" spans="1:28" x14ac:dyDescent="0.3">
      <c r="G41" s="10" t="s">
        <v>90</v>
      </c>
      <c r="H41" s="10">
        <v>60628</v>
      </c>
      <c r="I41" s="74">
        <v>57645</v>
      </c>
      <c r="J41" s="74">
        <v>57645</v>
      </c>
    </row>
    <row r="42" spans="1:28" x14ac:dyDescent="0.3">
      <c r="G42" s="10" t="s">
        <v>91</v>
      </c>
      <c r="H42" s="10">
        <v>60494</v>
      </c>
      <c r="I42" s="74">
        <v>59627</v>
      </c>
      <c r="J42" s="74">
        <v>59627</v>
      </c>
    </row>
    <row r="43" spans="1:28" x14ac:dyDescent="0.3">
      <c r="G43" s="10" t="s">
        <v>92</v>
      </c>
      <c r="H43" s="10">
        <v>60381</v>
      </c>
      <c r="I43" s="74">
        <v>59781</v>
      </c>
      <c r="J43" s="74">
        <v>76536</v>
      </c>
    </row>
    <row r="44" spans="1:28" x14ac:dyDescent="0.3">
      <c r="G44" s="10" t="s">
        <v>93</v>
      </c>
      <c r="H44" s="10">
        <v>58732</v>
      </c>
      <c r="I44" s="74">
        <v>59547</v>
      </c>
      <c r="J44" s="74">
        <v>81430</v>
      </c>
    </row>
    <row r="45" spans="1:28" x14ac:dyDescent="0.3">
      <c r="G45" s="10" t="s">
        <v>94</v>
      </c>
      <c r="H45" s="10">
        <v>57752</v>
      </c>
      <c r="I45" s="74">
        <v>59506</v>
      </c>
      <c r="J45" s="74">
        <v>59507</v>
      </c>
    </row>
    <row r="46" spans="1:28" x14ac:dyDescent="0.3">
      <c r="G46" s="10" t="s">
        <v>95</v>
      </c>
      <c r="H46" s="10">
        <v>56631</v>
      </c>
      <c r="I46" s="74">
        <v>58738</v>
      </c>
      <c r="J46" s="74">
        <v>58738</v>
      </c>
    </row>
    <row r="47" spans="1:28" x14ac:dyDescent="0.3">
      <c r="G47" s="10" t="s">
        <v>96</v>
      </c>
      <c r="H47" s="10">
        <v>57747</v>
      </c>
      <c r="I47" s="74">
        <v>57999</v>
      </c>
      <c r="J47" s="74">
        <v>57999</v>
      </c>
      <c r="W47" s="12"/>
      <c r="X47" s="12"/>
      <c r="Y47" s="12"/>
      <c r="Z47" s="12"/>
      <c r="AA47" s="12"/>
      <c r="AB47" s="12"/>
    </row>
    <row r="48" spans="1:28" x14ac:dyDescent="0.3">
      <c r="G48" s="10" t="s">
        <v>97</v>
      </c>
      <c r="H48" s="10">
        <v>58718</v>
      </c>
      <c r="I48" s="74">
        <v>57623</v>
      </c>
      <c r="J48" s="74">
        <v>57623</v>
      </c>
    </row>
    <row r="49" spans="1:29" x14ac:dyDescent="0.3">
      <c r="G49" s="10" t="s">
        <v>98</v>
      </c>
      <c r="H49" s="10">
        <v>58368</v>
      </c>
      <c r="I49" s="74">
        <v>57447</v>
      </c>
      <c r="J49" s="74">
        <v>64198</v>
      </c>
    </row>
    <row r="50" spans="1:29" x14ac:dyDescent="0.3">
      <c r="G50" s="10" t="s">
        <v>99</v>
      </c>
      <c r="H50" s="10">
        <v>57775</v>
      </c>
      <c r="I50" s="74">
        <v>56988</v>
      </c>
      <c r="J50" s="74">
        <v>64783</v>
      </c>
    </row>
    <row r="51" spans="1:29" x14ac:dyDescent="0.3">
      <c r="G51" s="10" t="s">
        <v>100</v>
      </c>
      <c r="H51" s="10">
        <v>57651</v>
      </c>
      <c r="I51" s="74">
        <v>57394</v>
      </c>
      <c r="J51" s="74">
        <v>65876</v>
      </c>
    </row>
    <row r="52" spans="1:29" x14ac:dyDescent="0.3">
      <c r="G52" s="9" t="s">
        <v>101</v>
      </c>
      <c r="H52" s="351">
        <v>58808.25</v>
      </c>
      <c r="I52" s="351">
        <v>58302.25</v>
      </c>
      <c r="J52" s="3">
        <v>63441.166666666664</v>
      </c>
    </row>
    <row r="53" spans="1:29" x14ac:dyDescent="0.3">
      <c r="G53" s="9"/>
      <c r="H53" s="351"/>
      <c r="I53" s="351"/>
    </row>
    <row r="54" spans="1:29" x14ac:dyDescent="0.3">
      <c r="B54" s="5" t="s">
        <v>2048</v>
      </c>
    </row>
    <row r="55" spans="1:29" x14ac:dyDescent="0.3">
      <c r="B55" s="5"/>
    </row>
    <row r="56" spans="1:29" ht="17.25" thickBot="1" x14ac:dyDescent="0.35">
      <c r="B56" s="9" t="s">
        <v>2054</v>
      </c>
    </row>
    <row r="57" spans="1:29" ht="17.25" thickBot="1" x14ac:dyDescent="0.35">
      <c r="B57" s="725"/>
      <c r="C57" s="703" t="s">
        <v>2055</v>
      </c>
      <c r="D57" s="703" t="s">
        <v>2056</v>
      </c>
      <c r="E57" s="726" t="s">
        <v>2057</v>
      </c>
      <c r="F57" s="726" t="s">
        <v>2058</v>
      </c>
      <c r="G57" s="726" t="s">
        <v>2059</v>
      </c>
      <c r="H57" s="726" t="s">
        <v>2060</v>
      </c>
      <c r="I57" s="726" t="s">
        <v>2061</v>
      </c>
      <c r="J57" s="726" t="s">
        <v>2062</v>
      </c>
      <c r="K57" s="726" t="s">
        <v>2063</v>
      </c>
      <c r="L57" s="726" t="s">
        <v>2064</v>
      </c>
      <c r="M57" s="726" t="s">
        <v>2065</v>
      </c>
      <c r="N57" s="726" t="s">
        <v>2066</v>
      </c>
    </row>
    <row r="58" spans="1:29" ht="17.25" thickBot="1" x14ac:dyDescent="0.35">
      <c r="B58" s="509" t="s">
        <v>2067</v>
      </c>
      <c r="C58" s="444">
        <v>57332</v>
      </c>
      <c r="D58" s="444">
        <v>57645</v>
      </c>
      <c r="E58" s="444">
        <v>59627</v>
      </c>
      <c r="F58" s="444">
        <v>76536</v>
      </c>
      <c r="G58" s="444">
        <v>81430</v>
      </c>
      <c r="H58" s="444">
        <v>59507</v>
      </c>
      <c r="I58" s="444">
        <v>58738</v>
      </c>
      <c r="J58" s="444">
        <v>57999</v>
      </c>
      <c r="K58" s="444">
        <v>57623</v>
      </c>
      <c r="L58" s="444">
        <v>64198</v>
      </c>
      <c r="M58" s="444">
        <v>64783</v>
      </c>
      <c r="N58" s="444">
        <v>65876</v>
      </c>
    </row>
    <row r="59" spans="1:29" ht="17.25" thickBot="1" x14ac:dyDescent="0.35">
      <c r="B59" s="509" t="s">
        <v>2070</v>
      </c>
      <c r="C59" s="454">
        <v>0</v>
      </c>
      <c r="D59" s="454">
        <v>0</v>
      </c>
      <c r="E59" s="454">
        <v>0</v>
      </c>
      <c r="F59" s="444">
        <v>16755</v>
      </c>
      <c r="G59" s="444">
        <v>21883</v>
      </c>
      <c r="H59" s="454">
        <v>1</v>
      </c>
      <c r="I59" s="454">
        <v>0</v>
      </c>
      <c r="J59" s="454">
        <v>0</v>
      </c>
      <c r="K59" s="454">
        <v>0</v>
      </c>
      <c r="L59" s="444">
        <v>6751</v>
      </c>
      <c r="M59" s="444">
        <v>7795</v>
      </c>
      <c r="N59" s="444">
        <v>8482</v>
      </c>
    </row>
    <row r="60" spans="1:29" ht="17.25" thickBot="1" x14ac:dyDescent="0.35">
      <c r="B60" s="509" t="s">
        <v>2068</v>
      </c>
      <c r="C60" s="727"/>
      <c r="D60" s="727"/>
      <c r="E60" s="727"/>
      <c r="F60" s="728">
        <v>0.22</v>
      </c>
      <c r="G60" s="728">
        <v>0.27</v>
      </c>
      <c r="H60" s="728">
        <v>0</v>
      </c>
      <c r="I60" s="727"/>
      <c r="J60" s="727"/>
      <c r="K60" s="727"/>
      <c r="L60" s="728">
        <v>0.11</v>
      </c>
      <c r="M60" s="728">
        <v>0.12</v>
      </c>
      <c r="N60" s="728">
        <v>0.13</v>
      </c>
    </row>
    <row r="61" spans="1:29" x14ac:dyDescent="0.3">
      <c r="B61" s="5" t="s">
        <v>2069</v>
      </c>
      <c r="C61"/>
      <c r="D61"/>
      <c r="E61"/>
      <c r="F61"/>
      <c r="G61"/>
      <c r="H61"/>
      <c r="I61"/>
      <c r="J61"/>
      <c r="K61"/>
      <c r="L61"/>
      <c r="M61"/>
      <c r="N61"/>
    </row>
    <row r="63" spans="1:29" x14ac:dyDescent="0.3">
      <c r="A63" s="782"/>
      <c r="B63" s="9" t="s">
        <v>2071</v>
      </c>
      <c r="O63" s="18"/>
      <c r="P63" s="18"/>
      <c r="Q63" s="18"/>
      <c r="R63" s="18"/>
      <c r="S63" s="17"/>
      <c r="T63" s="17"/>
      <c r="U63" s="18"/>
      <c r="V63" s="18"/>
      <c r="W63" s="18"/>
    </row>
    <row r="64" spans="1:29" ht="49.5" x14ac:dyDescent="0.3">
      <c r="G64" s="110" t="s">
        <v>19</v>
      </c>
      <c r="H64" s="183" t="s">
        <v>123</v>
      </c>
      <c r="I64" s="183" t="s">
        <v>124</v>
      </c>
      <c r="J64" s="183" t="s">
        <v>125</v>
      </c>
      <c r="K64" s="183" t="s">
        <v>126</v>
      </c>
      <c r="L64" s="183" t="s">
        <v>127</v>
      </c>
      <c r="M64" s="183" t="s">
        <v>128</v>
      </c>
      <c r="N64" s="183" t="s">
        <v>118</v>
      </c>
      <c r="P64" s="33"/>
      <c r="Q64" s="33"/>
      <c r="R64" s="33"/>
      <c r="S64" s="31"/>
      <c r="T64" s="31"/>
      <c r="U64" s="33"/>
      <c r="V64" s="33"/>
      <c r="W64" s="33"/>
      <c r="X64" s="31"/>
      <c r="Y64" s="31"/>
      <c r="Z64" s="31"/>
      <c r="AA64" s="31"/>
      <c r="AB64" s="31"/>
      <c r="AC64" s="31"/>
    </row>
    <row r="65" spans="2:29" x14ac:dyDescent="0.3">
      <c r="G65" s="10" t="s">
        <v>89</v>
      </c>
      <c r="H65" s="112">
        <v>33747</v>
      </c>
      <c r="I65" s="112">
        <v>6750</v>
      </c>
      <c r="J65" s="112">
        <v>233</v>
      </c>
      <c r="K65" s="112">
        <v>4811</v>
      </c>
      <c r="L65" s="112">
        <v>9593</v>
      </c>
      <c r="M65" s="112">
        <v>2198</v>
      </c>
      <c r="N65" s="112">
        <v>57332</v>
      </c>
      <c r="O65" s="12"/>
      <c r="P65" s="33"/>
      <c r="Q65" s="33"/>
      <c r="R65" s="33"/>
      <c r="S65" s="31"/>
      <c r="T65" s="33"/>
      <c r="U65" s="33"/>
      <c r="V65" s="33"/>
      <c r="W65" s="33"/>
      <c r="X65" s="31"/>
      <c r="Y65" s="31"/>
      <c r="Z65" s="31"/>
      <c r="AA65" s="31"/>
      <c r="AB65" s="31"/>
      <c r="AC65" s="31"/>
    </row>
    <row r="66" spans="2:29" x14ac:dyDescent="0.3">
      <c r="G66" s="10" t="s">
        <v>90</v>
      </c>
      <c r="H66" s="112">
        <v>33981</v>
      </c>
      <c r="I66" s="112">
        <v>6748</v>
      </c>
      <c r="J66" s="112">
        <v>235</v>
      </c>
      <c r="K66" s="112">
        <v>4797</v>
      </c>
      <c r="L66" s="112">
        <v>9644</v>
      </c>
      <c r="M66" s="112">
        <v>2240</v>
      </c>
      <c r="N66" s="112">
        <v>57645</v>
      </c>
      <c r="O66" s="12"/>
      <c r="P66" s="33"/>
      <c r="Q66" s="33"/>
      <c r="R66" s="33"/>
      <c r="S66" s="31"/>
      <c r="T66" s="33"/>
      <c r="U66" s="33"/>
      <c r="V66" s="33"/>
      <c r="W66" s="33"/>
      <c r="X66" s="31"/>
      <c r="Y66" s="31"/>
      <c r="Z66" s="31"/>
      <c r="AA66" s="31"/>
      <c r="AB66" s="31"/>
      <c r="AC66" s="31"/>
    </row>
    <row r="67" spans="2:29" x14ac:dyDescent="0.3">
      <c r="G67" s="10" t="s">
        <v>91</v>
      </c>
      <c r="H67" s="112">
        <v>34247</v>
      </c>
      <c r="I67" s="112">
        <v>7179</v>
      </c>
      <c r="J67" s="112">
        <v>261</v>
      </c>
      <c r="K67" s="112">
        <v>4834</v>
      </c>
      <c r="L67" s="112">
        <v>10644</v>
      </c>
      <c r="M67" s="112">
        <v>2462</v>
      </c>
      <c r="N67" s="112">
        <v>59627</v>
      </c>
      <c r="O67" s="12"/>
      <c r="P67" s="33"/>
      <c r="Q67" s="33"/>
      <c r="R67" s="33"/>
      <c r="S67" s="31"/>
      <c r="T67" s="33"/>
      <c r="U67" s="33"/>
      <c r="V67" s="33"/>
      <c r="W67" s="33"/>
      <c r="X67" s="31"/>
      <c r="Y67" s="31"/>
      <c r="Z67" s="31"/>
      <c r="AA67" s="31"/>
      <c r="AB67" s="31"/>
      <c r="AC67" s="31"/>
    </row>
    <row r="68" spans="2:29" x14ac:dyDescent="0.3">
      <c r="E68" s="245"/>
      <c r="G68" s="10" t="s">
        <v>92</v>
      </c>
      <c r="H68" s="112">
        <v>39841</v>
      </c>
      <c r="I68" s="112">
        <v>16699</v>
      </c>
      <c r="J68" s="112">
        <v>288</v>
      </c>
      <c r="K68" s="112">
        <v>5495</v>
      </c>
      <c r="L68" s="112">
        <v>11691</v>
      </c>
      <c r="M68" s="112">
        <v>2522</v>
      </c>
      <c r="N68" s="112">
        <v>76536</v>
      </c>
      <c r="O68" s="12"/>
      <c r="P68" s="33"/>
      <c r="Q68" s="33"/>
      <c r="R68" s="33"/>
      <c r="S68" s="31"/>
      <c r="T68" s="33"/>
      <c r="U68" s="33"/>
      <c r="V68" s="33"/>
      <c r="W68" s="33"/>
      <c r="X68" s="31"/>
      <c r="Y68" s="31"/>
      <c r="Z68" s="31"/>
      <c r="AA68" s="31"/>
      <c r="AB68" s="31"/>
      <c r="AC68" s="31"/>
    </row>
    <row r="69" spans="2:29" x14ac:dyDescent="0.3">
      <c r="E69" s="245"/>
      <c r="G69" s="10" t="s">
        <v>93</v>
      </c>
      <c r="H69" s="112">
        <v>41933</v>
      </c>
      <c r="I69" s="112">
        <v>18983</v>
      </c>
      <c r="J69" s="112">
        <v>301</v>
      </c>
      <c r="K69" s="112">
        <v>5721</v>
      </c>
      <c r="L69" s="112">
        <v>11975</v>
      </c>
      <c r="M69" s="112">
        <v>2517</v>
      </c>
      <c r="N69" s="112">
        <v>81430</v>
      </c>
      <c r="O69" s="12"/>
      <c r="P69" s="33"/>
      <c r="Q69" s="33"/>
      <c r="R69" s="33"/>
      <c r="S69" s="31"/>
      <c r="T69" s="33"/>
      <c r="U69" s="33"/>
      <c r="V69" s="33"/>
      <c r="W69" s="33"/>
      <c r="X69" s="31"/>
      <c r="Y69" s="31"/>
      <c r="Z69" s="31"/>
      <c r="AA69" s="31"/>
      <c r="AB69" s="31"/>
      <c r="AC69" s="31"/>
    </row>
    <row r="70" spans="2:29" x14ac:dyDescent="0.3">
      <c r="E70" s="245"/>
      <c r="G70" s="10" t="s">
        <v>94</v>
      </c>
      <c r="H70" s="112">
        <v>33895</v>
      </c>
      <c r="I70" s="112">
        <v>7186</v>
      </c>
      <c r="J70" s="112">
        <v>276</v>
      </c>
      <c r="K70" s="112">
        <v>4710</v>
      </c>
      <c r="L70" s="112">
        <v>10940</v>
      </c>
      <c r="M70" s="112">
        <v>2500</v>
      </c>
      <c r="N70" s="112">
        <v>59507</v>
      </c>
      <c r="O70" s="12"/>
      <c r="P70" s="33"/>
      <c r="Q70" s="33"/>
      <c r="R70" s="33"/>
      <c r="S70" s="31"/>
      <c r="T70" s="33"/>
      <c r="U70" s="33"/>
      <c r="V70" s="33"/>
      <c r="W70" s="33"/>
      <c r="X70" s="31"/>
      <c r="Y70" s="31"/>
      <c r="Z70" s="31"/>
      <c r="AA70" s="31"/>
      <c r="AB70" s="31"/>
      <c r="AC70" s="31"/>
    </row>
    <row r="71" spans="2:29" x14ac:dyDescent="0.3">
      <c r="E71" s="245"/>
      <c r="G71" s="10" t="s">
        <v>95</v>
      </c>
      <c r="H71" s="112">
        <v>33475</v>
      </c>
      <c r="I71" s="112">
        <v>7036</v>
      </c>
      <c r="J71" s="112">
        <v>266</v>
      </c>
      <c r="K71" s="112">
        <v>4652</v>
      </c>
      <c r="L71" s="112">
        <v>10842</v>
      </c>
      <c r="M71" s="112">
        <v>2467</v>
      </c>
      <c r="N71" s="112">
        <v>58738</v>
      </c>
      <c r="O71" s="12"/>
      <c r="P71" s="12"/>
      <c r="Q71" s="12"/>
      <c r="R71" s="12"/>
      <c r="T71" s="33"/>
      <c r="U71" s="12"/>
      <c r="V71" s="12"/>
      <c r="W71" s="12"/>
    </row>
    <row r="72" spans="2:29" x14ac:dyDescent="0.3">
      <c r="E72" s="245"/>
      <c r="G72" s="10" t="s">
        <v>96</v>
      </c>
      <c r="H72" s="112">
        <v>32958</v>
      </c>
      <c r="I72" s="112">
        <v>6931</v>
      </c>
      <c r="J72" s="112">
        <v>264</v>
      </c>
      <c r="K72" s="112">
        <v>4586</v>
      </c>
      <c r="L72" s="112">
        <v>10794</v>
      </c>
      <c r="M72" s="112">
        <v>2466</v>
      </c>
      <c r="N72" s="112">
        <v>57999</v>
      </c>
      <c r="O72" s="12"/>
      <c r="P72" s="12"/>
      <c r="Q72" s="12"/>
      <c r="R72" s="12"/>
      <c r="T72" s="33"/>
      <c r="U72" s="12"/>
      <c r="V72" s="12"/>
      <c r="W72" s="12"/>
    </row>
    <row r="73" spans="2:29" x14ac:dyDescent="0.3">
      <c r="E73" s="245"/>
      <c r="G73" s="10" t="s">
        <v>97</v>
      </c>
      <c r="H73" s="112">
        <v>32695</v>
      </c>
      <c r="I73" s="112">
        <v>6881</v>
      </c>
      <c r="J73" s="112">
        <v>254</v>
      </c>
      <c r="K73" s="112">
        <v>4611</v>
      </c>
      <c r="L73" s="112">
        <v>10716</v>
      </c>
      <c r="M73" s="112">
        <v>2466</v>
      </c>
      <c r="N73" s="112">
        <v>57623</v>
      </c>
      <c r="O73" s="12"/>
      <c r="P73" s="33"/>
      <c r="Q73" s="33"/>
      <c r="R73" s="33"/>
      <c r="S73" s="33"/>
      <c r="T73" s="33"/>
      <c r="U73" s="33"/>
      <c r="V73" s="33"/>
      <c r="W73" s="12"/>
    </row>
    <row r="74" spans="2:29" x14ac:dyDescent="0.3">
      <c r="G74" s="10" t="s">
        <v>98</v>
      </c>
      <c r="H74" s="112">
        <v>35448</v>
      </c>
      <c r="I74" s="112">
        <v>9718</v>
      </c>
      <c r="J74" s="112">
        <v>266</v>
      </c>
      <c r="K74" s="112">
        <v>5089</v>
      </c>
      <c r="L74" s="112">
        <v>11206</v>
      </c>
      <c r="M74" s="112">
        <v>2471</v>
      </c>
      <c r="N74" s="112">
        <v>64198</v>
      </c>
      <c r="O74" s="12"/>
      <c r="P74" s="33"/>
      <c r="Q74" s="33"/>
      <c r="R74" s="33"/>
      <c r="S74" s="33"/>
      <c r="T74" s="33"/>
      <c r="U74" s="33"/>
      <c r="V74" s="33"/>
      <c r="W74" s="12"/>
    </row>
    <row r="75" spans="2:29" x14ac:dyDescent="0.3">
      <c r="G75" s="10" t="s">
        <v>99</v>
      </c>
      <c r="H75" s="112">
        <v>35760</v>
      </c>
      <c r="I75" s="112">
        <v>9999</v>
      </c>
      <c r="J75" s="112">
        <v>269</v>
      </c>
      <c r="K75" s="112">
        <v>5131</v>
      </c>
      <c r="L75" s="112">
        <v>11178</v>
      </c>
      <c r="M75" s="112">
        <v>2446</v>
      </c>
      <c r="N75" s="112">
        <v>64783</v>
      </c>
      <c r="O75" s="12"/>
      <c r="P75" s="33"/>
      <c r="Q75" s="33"/>
      <c r="R75" s="33"/>
      <c r="S75" s="33"/>
      <c r="T75" s="33"/>
      <c r="U75" s="33"/>
      <c r="V75" s="33"/>
    </row>
    <row r="76" spans="2:29" x14ac:dyDescent="0.3">
      <c r="G76" s="10" t="s">
        <v>100</v>
      </c>
      <c r="H76" s="112">
        <v>36544</v>
      </c>
      <c r="I76" s="112">
        <v>10152</v>
      </c>
      <c r="J76" s="112">
        <v>273</v>
      </c>
      <c r="K76" s="112">
        <v>5189</v>
      </c>
      <c r="L76" s="112">
        <v>11258</v>
      </c>
      <c r="M76" s="112">
        <v>2460</v>
      </c>
      <c r="N76" s="112">
        <v>65876</v>
      </c>
      <c r="O76" s="12"/>
      <c r="P76" s="31"/>
      <c r="Q76" s="31"/>
      <c r="R76" s="31"/>
      <c r="S76" s="31"/>
      <c r="T76" s="33"/>
      <c r="U76" s="31"/>
      <c r="V76" s="31"/>
    </row>
    <row r="77" spans="2:29" x14ac:dyDescent="0.3">
      <c r="G77" s="10" t="s">
        <v>2072</v>
      </c>
      <c r="H77" s="240">
        <f>AVERAGE(H65:H76)</f>
        <v>35377</v>
      </c>
      <c r="I77" s="240">
        <f t="shared" ref="I77:N77" si="0">AVERAGE(I65:I76)</f>
        <v>9521.8333333333339</v>
      </c>
      <c r="J77" s="240">
        <f t="shared" si="0"/>
        <v>265.5</v>
      </c>
      <c r="K77" s="240">
        <f t="shared" si="0"/>
        <v>4968.833333333333</v>
      </c>
      <c r="L77" s="240">
        <f t="shared" si="0"/>
        <v>10873.416666666666</v>
      </c>
      <c r="M77" s="240">
        <f t="shared" si="0"/>
        <v>2434.5833333333335</v>
      </c>
      <c r="N77" s="240">
        <f t="shared" si="0"/>
        <v>63441.166666666664</v>
      </c>
      <c r="O77" s="12"/>
      <c r="P77" s="33"/>
      <c r="Q77" s="33"/>
      <c r="R77" s="33"/>
      <c r="S77" s="33"/>
      <c r="T77" s="33"/>
      <c r="U77" s="31"/>
      <c r="V77" s="31"/>
    </row>
    <row r="78" spans="2:29" x14ac:dyDescent="0.3">
      <c r="G78" s="10" t="s">
        <v>2073</v>
      </c>
      <c r="H78" s="191">
        <f>H77/$N$77</f>
        <v>0.55763476396766565</v>
      </c>
      <c r="I78" s="191">
        <f t="shared" ref="I78:N78" si="1">I77/$N$77</f>
        <v>0.15008919024713188</v>
      </c>
      <c r="J78" s="191">
        <f t="shared" si="1"/>
        <v>4.1849797844196856E-3</v>
      </c>
      <c r="K78" s="191">
        <f t="shared" si="1"/>
        <v>7.8321909800944181E-2</v>
      </c>
      <c r="L78" s="191">
        <f t="shared" si="1"/>
        <v>0.17139370597955586</v>
      </c>
      <c r="M78" s="191">
        <f t="shared" si="1"/>
        <v>3.8375450220282839E-2</v>
      </c>
      <c r="N78" s="191">
        <f t="shared" si="1"/>
        <v>1</v>
      </c>
      <c r="P78" s="33"/>
      <c r="Q78" s="33"/>
      <c r="R78" s="33"/>
      <c r="S78" s="33"/>
      <c r="T78" s="33"/>
      <c r="U78" s="33"/>
      <c r="V78" s="33"/>
    </row>
    <row r="79" spans="2:29" x14ac:dyDescent="0.3">
      <c r="B79" s="5" t="s">
        <v>2048</v>
      </c>
      <c r="G79" s="10" t="s">
        <v>2072</v>
      </c>
      <c r="H79" s="420">
        <f>H77/$N$77*100</f>
        <v>55.763476396766563</v>
      </c>
      <c r="I79" s="420">
        <f t="shared" ref="I79:N79" si="2">I77/$N$77*100</f>
        <v>15.008919024713189</v>
      </c>
      <c r="J79" s="420">
        <f t="shared" si="2"/>
        <v>0.41849797844196857</v>
      </c>
      <c r="K79" s="420">
        <f t="shared" si="2"/>
        <v>7.8321909800944178</v>
      </c>
      <c r="L79" s="420">
        <f t="shared" si="2"/>
        <v>17.139370597955587</v>
      </c>
      <c r="M79" s="420">
        <f t="shared" si="2"/>
        <v>3.8375450220282841</v>
      </c>
      <c r="N79" s="420">
        <f t="shared" si="2"/>
        <v>100</v>
      </c>
      <c r="P79" s="33"/>
      <c r="Q79" s="33"/>
      <c r="R79" s="33"/>
      <c r="S79" s="33"/>
      <c r="T79" s="33"/>
      <c r="U79" s="33"/>
      <c r="V79" s="33"/>
    </row>
    <row r="80" spans="2:29" x14ac:dyDescent="0.3">
      <c r="P80" s="33"/>
      <c r="Q80" s="33"/>
      <c r="R80" s="33"/>
      <c r="S80" s="33"/>
      <c r="T80" s="33"/>
      <c r="U80" s="33"/>
      <c r="V80" s="33"/>
    </row>
    <row r="81" spans="1:22" x14ac:dyDescent="0.3">
      <c r="P81" s="338"/>
      <c r="Q81" s="31"/>
      <c r="R81" s="31"/>
      <c r="S81" s="31"/>
      <c r="T81" s="31"/>
      <c r="U81" s="31"/>
      <c r="V81" s="31"/>
    </row>
    <row r="82" spans="1:22" x14ac:dyDescent="0.3">
      <c r="A82" s="782"/>
      <c r="B82" s="19" t="s">
        <v>1399</v>
      </c>
      <c r="P82" s="338"/>
      <c r="Q82" s="31"/>
      <c r="R82" s="31"/>
      <c r="S82" s="31"/>
      <c r="T82" s="31"/>
      <c r="U82" s="31"/>
      <c r="V82" s="31"/>
    </row>
    <row r="83" spans="1:22" x14ac:dyDescent="0.3">
      <c r="G83" s="75"/>
      <c r="P83" s="338"/>
      <c r="Q83" s="31"/>
      <c r="R83" s="31"/>
      <c r="S83" s="31"/>
      <c r="T83" s="31"/>
      <c r="U83" s="31"/>
      <c r="V83" s="31"/>
    </row>
    <row r="84" spans="1:22" x14ac:dyDescent="0.3">
      <c r="G84" s="46" t="s">
        <v>19</v>
      </c>
      <c r="H84" s="829">
        <v>2021</v>
      </c>
      <c r="I84" s="829"/>
      <c r="J84" s="829"/>
      <c r="K84" s="829">
        <v>2022</v>
      </c>
      <c r="L84" s="829"/>
      <c r="M84" s="829"/>
      <c r="P84" s="338"/>
      <c r="Q84" s="31"/>
      <c r="R84" s="31"/>
      <c r="S84" s="31"/>
      <c r="T84" s="31"/>
      <c r="U84" s="31"/>
      <c r="V84" s="31"/>
    </row>
    <row r="85" spans="1:22" ht="49.5" x14ac:dyDescent="0.3">
      <c r="G85" s="111" t="s">
        <v>161</v>
      </c>
      <c r="H85" s="110" t="s">
        <v>130</v>
      </c>
      <c r="I85" s="110" t="s">
        <v>131</v>
      </c>
      <c r="J85" s="110" t="s">
        <v>132</v>
      </c>
      <c r="K85" s="110" t="s">
        <v>130</v>
      </c>
      <c r="L85" s="110" t="s">
        <v>131</v>
      </c>
      <c r="M85" s="110" t="s">
        <v>132</v>
      </c>
      <c r="P85" s="31"/>
      <c r="Q85" s="31"/>
      <c r="R85" s="31"/>
      <c r="S85" s="31"/>
      <c r="T85" s="31"/>
      <c r="U85" s="31"/>
      <c r="V85" s="31"/>
    </row>
    <row r="86" spans="1:22" x14ac:dyDescent="0.3">
      <c r="G86" s="10" t="s">
        <v>133</v>
      </c>
      <c r="H86" s="13">
        <v>723714</v>
      </c>
      <c r="I86" s="13">
        <v>1937</v>
      </c>
      <c r="J86" s="21">
        <f t="shared" ref="J86:J93" si="3">I86/H86</f>
        <v>2.676471644876291E-3</v>
      </c>
      <c r="K86" s="13">
        <v>728370</v>
      </c>
      <c r="L86" s="13">
        <v>1989</v>
      </c>
      <c r="M86" s="21">
        <f t="shared" ref="M86:M93" si="4">L86/K86</f>
        <v>2.7307549734338315E-3</v>
      </c>
      <c r="P86" s="31"/>
      <c r="Q86" s="31"/>
      <c r="R86" s="31"/>
      <c r="S86" s="31"/>
      <c r="T86" s="31"/>
      <c r="U86" s="31"/>
      <c r="V86" s="31"/>
    </row>
    <row r="87" spans="1:22" x14ac:dyDescent="0.3">
      <c r="G87" s="10" t="s">
        <v>134</v>
      </c>
      <c r="H87" s="13">
        <v>565296</v>
      </c>
      <c r="I87" s="13">
        <v>3981</v>
      </c>
      <c r="J87" s="21">
        <f t="shared" si="3"/>
        <v>7.0423282669610258E-3</v>
      </c>
      <c r="K87" s="13">
        <v>565573</v>
      </c>
      <c r="L87" s="13">
        <v>3956</v>
      </c>
      <c r="M87" s="21">
        <f t="shared" si="4"/>
        <v>6.994676195645832E-3</v>
      </c>
      <c r="P87" s="239"/>
      <c r="Q87" s="239"/>
      <c r="R87" s="20"/>
    </row>
    <row r="88" spans="1:22" x14ac:dyDescent="0.3">
      <c r="G88" s="10" t="s">
        <v>135</v>
      </c>
      <c r="H88" s="13">
        <v>573699</v>
      </c>
      <c r="I88" s="13">
        <v>3070</v>
      </c>
      <c r="J88" s="21">
        <f t="shared" si="3"/>
        <v>5.3512381928502578E-3</v>
      </c>
      <c r="K88" s="13">
        <v>570675</v>
      </c>
      <c r="L88" s="13">
        <v>2790</v>
      </c>
      <c r="M88" s="21">
        <f t="shared" si="4"/>
        <v>4.8889472992508873E-3</v>
      </c>
      <c r="P88" s="239"/>
      <c r="Q88" s="239"/>
      <c r="R88" s="20"/>
    </row>
    <row r="89" spans="1:22" x14ac:dyDescent="0.3">
      <c r="G89" s="10" t="s">
        <v>136</v>
      </c>
      <c r="H89" s="13">
        <v>673547</v>
      </c>
      <c r="I89" s="13">
        <v>8840</v>
      </c>
      <c r="J89" s="21">
        <f t="shared" si="3"/>
        <v>1.3124548101320323E-2</v>
      </c>
      <c r="K89" s="13">
        <v>670696</v>
      </c>
      <c r="L89" s="13">
        <v>8505</v>
      </c>
      <c r="M89" s="21">
        <f t="shared" si="4"/>
        <v>1.2680856900891015E-2</v>
      </c>
      <c r="P89" s="239"/>
      <c r="Q89" s="239"/>
      <c r="R89" s="20"/>
    </row>
    <row r="90" spans="1:22" x14ac:dyDescent="0.3">
      <c r="G90" s="10" t="s">
        <v>137</v>
      </c>
      <c r="H90" s="13">
        <v>689525</v>
      </c>
      <c r="I90" s="13">
        <v>5240</v>
      </c>
      <c r="J90" s="21">
        <f t="shared" si="3"/>
        <v>7.5994343932417243E-3</v>
      </c>
      <c r="K90" s="13">
        <v>688106</v>
      </c>
      <c r="L90" s="13">
        <v>5033</v>
      </c>
      <c r="M90" s="21">
        <f t="shared" si="4"/>
        <v>7.3142800673152101E-3</v>
      </c>
      <c r="P90" s="239"/>
      <c r="Q90" s="239"/>
      <c r="R90" s="20"/>
    </row>
    <row r="91" spans="1:22" x14ac:dyDescent="0.3">
      <c r="G91" s="10" t="s">
        <v>138</v>
      </c>
      <c r="H91" s="13">
        <v>620986</v>
      </c>
      <c r="I91" s="13">
        <v>26571</v>
      </c>
      <c r="J91" s="21">
        <f t="shared" si="3"/>
        <v>4.2788404247438752E-2</v>
      </c>
      <c r="K91" s="13">
        <v>617777</v>
      </c>
      <c r="L91" s="13">
        <v>26802</v>
      </c>
      <c r="M91" s="21">
        <f t="shared" si="4"/>
        <v>4.3384586994983626E-2</v>
      </c>
      <c r="P91" s="239"/>
      <c r="Q91" s="239"/>
      <c r="R91" s="20"/>
    </row>
    <row r="92" spans="1:22" x14ac:dyDescent="0.3">
      <c r="G92" s="10" t="s">
        <v>139</v>
      </c>
      <c r="H92" s="13">
        <v>807657</v>
      </c>
      <c r="I92" s="13">
        <v>35681</v>
      </c>
      <c r="J92" s="21">
        <f t="shared" si="3"/>
        <v>4.4178407418000464E-2</v>
      </c>
      <c r="K92" s="13">
        <v>808090</v>
      </c>
      <c r="L92" s="13">
        <v>38522</v>
      </c>
      <c r="M92" s="21">
        <f t="shared" si="4"/>
        <v>4.7670432748827485E-2</v>
      </c>
      <c r="P92" s="239"/>
      <c r="Q92" s="239"/>
      <c r="R92" s="20"/>
    </row>
    <row r="93" spans="1:22" x14ac:dyDescent="0.3">
      <c r="G93" s="10" t="s">
        <v>140</v>
      </c>
      <c r="H93" s="13">
        <v>780288</v>
      </c>
      <c r="I93" s="13">
        <v>36949</v>
      </c>
      <c r="J93" s="21">
        <f t="shared" si="3"/>
        <v>4.7353028625328086E-2</v>
      </c>
      <c r="K93" s="13">
        <v>779505</v>
      </c>
      <c r="L93" s="13">
        <v>38717</v>
      </c>
      <c r="M93" s="21">
        <f t="shared" si="4"/>
        <v>4.9668700008338625E-2</v>
      </c>
      <c r="P93" s="239"/>
      <c r="Q93" s="239"/>
      <c r="R93" s="20"/>
    </row>
    <row r="95" spans="1:22" x14ac:dyDescent="0.3">
      <c r="J95" s="188"/>
      <c r="O95" s="391"/>
      <c r="P95" s="392"/>
      <c r="Q95" s="393"/>
    </row>
    <row r="96" spans="1:22" x14ac:dyDescent="0.3">
      <c r="K96" s="394"/>
      <c r="O96" s="395"/>
      <c r="P96" s="396"/>
    </row>
    <row r="97" spans="1:16" x14ac:dyDescent="0.3">
      <c r="K97" s="394"/>
      <c r="O97" s="395"/>
      <c r="P97" s="396"/>
    </row>
    <row r="98" spans="1:16" x14ac:dyDescent="0.3">
      <c r="B98" s="5" t="s">
        <v>2049</v>
      </c>
      <c r="K98" s="22"/>
      <c r="O98" s="7"/>
      <c r="P98" s="239"/>
    </row>
    <row r="99" spans="1:16" x14ac:dyDescent="0.3">
      <c r="K99" s="22"/>
      <c r="O99" s="7"/>
      <c r="P99" s="239"/>
    </row>
    <row r="100" spans="1:16" x14ac:dyDescent="0.3">
      <c r="K100" s="22"/>
      <c r="O100" s="7"/>
      <c r="P100" s="239"/>
    </row>
    <row r="101" spans="1:16" x14ac:dyDescent="0.3">
      <c r="A101" s="782"/>
      <c r="B101" s="9" t="s">
        <v>2074</v>
      </c>
      <c r="G101" s="46" t="s">
        <v>706</v>
      </c>
      <c r="H101" s="46" t="s">
        <v>142</v>
      </c>
      <c r="I101" s="111" t="s">
        <v>143</v>
      </c>
      <c r="K101" s="22"/>
      <c r="O101" s="7"/>
      <c r="P101" s="239"/>
    </row>
    <row r="102" spans="1:16" x14ac:dyDescent="0.3">
      <c r="B102" s="3" t="s">
        <v>141</v>
      </c>
      <c r="G102" s="10" t="s">
        <v>693</v>
      </c>
      <c r="H102" s="74">
        <v>2135.5</v>
      </c>
      <c r="I102" s="240">
        <v>2042.0833333333333</v>
      </c>
      <c r="J102" s="12"/>
      <c r="K102" s="23"/>
      <c r="L102" s="22"/>
      <c r="O102" s="7"/>
      <c r="P102" s="239"/>
    </row>
    <row r="103" spans="1:16" x14ac:dyDescent="0.3">
      <c r="G103" s="24" t="s">
        <v>694</v>
      </c>
      <c r="H103" s="74">
        <v>7311.083333333333</v>
      </c>
      <c r="I103" s="240">
        <v>7018.333333333333</v>
      </c>
      <c r="J103" s="12"/>
      <c r="K103" s="23"/>
      <c r="L103" s="22"/>
      <c r="O103" s="7"/>
      <c r="P103" s="239"/>
    </row>
    <row r="104" spans="1:16" x14ac:dyDescent="0.3">
      <c r="G104" s="24" t="s">
        <v>705</v>
      </c>
      <c r="H104" s="240">
        <v>9104.4166666666661</v>
      </c>
      <c r="I104" s="240">
        <v>8938.25</v>
      </c>
      <c r="J104" s="23"/>
      <c r="K104" s="23"/>
      <c r="L104" s="22"/>
      <c r="P104" s="20"/>
    </row>
    <row r="105" spans="1:16" x14ac:dyDescent="0.3">
      <c r="G105" s="24" t="s">
        <v>695</v>
      </c>
      <c r="H105" s="240">
        <v>8147</v>
      </c>
      <c r="I105" s="74">
        <v>7177</v>
      </c>
      <c r="J105" s="23"/>
      <c r="K105" s="12"/>
    </row>
    <row r="106" spans="1:16" x14ac:dyDescent="0.3">
      <c r="G106" s="24" t="s">
        <v>696</v>
      </c>
      <c r="H106" s="240">
        <v>2909.9166666666665</v>
      </c>
      <c r="I106" s="74">
        <v>2720.3333333333335</v>
      </c>
      <c r="J106" s="23"/>
      <c r="K106" s="12"/>
    </row>
    <row r="107" spans="1:16" x14ac:dyDescent="0.3">
      <c r="G107" s="24" t="s">
        <v>697</v>
      </c>
      <c r="H107" s="241">
        <v>2571.8333333333335</v>
      </c>
      <c r="I107" s="74">
        <v>3484</v>
      </c>
      <c r="J107" s="25"/>
      <c r="K107" s="12"/>
    </row>
    <row r="108" spans="1:16" x14ac:dyDescent="0.3">
      <c r="G108" s="24" t="s">
        <v>698</v>
      </c>
      <c r="H108" s="241">
        <v>3797.6666666666665</v>
      </c>
      <c r="I108" s="74">
        <v>4967.166666666667</v>
      </c>
      <c r="J108" s="25"/>
      <c r="K108" s="12"/>
    </row>
    <row r="109" spans="1:16" x14ac:dyDescent="0.3">
      <c r="G109" s="24" t="s">
        <v>699</v>
      </c>
      <c r="H109" s="241">
        <v>4956.5</v>
      </c>
      <c r="I109" s="74">
        <v>5865.833333333333</v>
      </c>
      <c r="J109" s="25"/>
      <c r="K109" s="12"/>
    </row>
    <row r="110" spans="1:16" x14ac:dyDescent="0.3">
      <c r="G110" s="24" t="s">
        <v>700</v>
      </c>
      <c r="H110" s="241">
        <v>5269.583333333333</v>
      </c>
      <c r="I110" s="74">
        <v>5707.5</v>
      </c>
      <c r="J110" s="26"/>
      <c r="K110" s="12"/>
    </row>
    <row r="111" spans="1:16" x14ac:dyDescent="0.3">
      <c r="G111" s="24" t="s">
        <v>701</v>
      </c>
      <c r="H111" s="241">
        <v>5912.083333333333</v>
      </c>
      <c r="I111" s="74">
        <v>5718.083333333333</v>
      </c>
      <c r="J111" s="23"/>
      <c r="K111" s="12"/>
    </row>
    <row r="112" spans="1:16" x14ac:dyDescent="0.3">
      <c r="G112" s="24" t="s">
        <v>702</v>
      </c>
      <c r="H112" s="241">
        <v>5594.833333333333</v>
      </c>
      <c r="I112" s="74">
        <v>4872.666666666667</v>
      </c>
      <c r="J112" s="23"/>
      <c r="K112" s="12"/>
    </row>
    <row r="113" spans="1:19" x14ac:dyDescent="0.3">
      <c r="G113" s="24" t="s">
        <v>703</v>
      </c>
      <c r="H113" s="241">
        <v>5850.416666666667</v>
      </c>
      <c r="I113" s="74">
        <v>4551.5</v>
      </c>
      <c r="J113" s="23"/>
      <c r="K113" s="12"/>
    </row>
    <row r="114" spans="1:19" x14ac:dyDescent="0.3">
      <c r="G114" s="24" t="s">
        <v>704</v>
      </c>
      <c r="H114" s="241">
        <v>5298.833333333333</v>
      </c>
      <c r="I114" s="74">
        <v>5384.916666666667</v>
      </c>
      <c r="J114" s="25"/>
      <c r="K114" s="12"/>
    </row>
    <row r="115" spans="1:19" x14ac:dyDescent="0.3">
      <c r="G115" s="10" t="s">
        <v>118</v>
      </c>
      <c r="H115" s="118">
        <f>SUM(H102:H114)</f>
        <v>68859.666666666672</v>
      </c>
      <c r="I115" s="118">
        <f>SUM(I102:I114)</f>
        <v>68447.666666666672</v>
      </c>
      <c r="J115" s="12"/>
      <c r="K115" s="12"/>
    </row>
    <row r="117" spans="1:19" x14ac:dyDescent="0.3">
      <c r="B117" s="5" t="s">
        <v>2048</v>
      </c>
    </row>
    <row r="119" spans="1:19" x14ac:dyDescent="0.3">
      <c r="A119" s="782"/>
      <c r="B119" s="9" t="s">
        <v>2075</v>
      </c>
      <c r="G119" s="9"/>
    </row>
    <row r="120" spans="1:19" ht="42" customHeight="1" x14ac:dyDescent="0.3">
      <c r="G120" s="95" t="s">
        <v>707</v>
      </c>
      <c r="H120" s="247" t="s">
        <v>2076</v>
      </c>
      <c r="I120" s="247" t="s">
        <v>2077</v>
      </c>
      <c r="J120" s="247" t="s">
        <v>2078</v>
      </c>
    </row>
    <row r="121" spans="1:19" x14ac:dyDescent="0.3">
      <c r="G121" s="28" t="s">
        <v>89</v>
      </c>
      <c r="H121" s="73">
        <v>5564</v>
      </c>
      <c r="I121" s="73">
        <v>4008</v>
      </c>
      <c r="J121" s="73">
        <v>281</v>
      </c>
    </row>
    <row r="122" spans="1:19" x14ac:dyDescent="0.3">
      <c r="G122" s="28" t="s">
        <v>90</v>
      </c>
      <c r="H122" s="73">
        <v>5507</v>
      </c>
      <c r="I122" s="73">
        <v>3670</v>
      </c>
      <c r="J122" s="73">
        <v>284</v>
      </c>
    </row>
    <row r="123" spans="1:19" x14ac:dyDescent="0.3">
      <c r="G123" s="28" t="s">
        <v>91</v>
      </c>
      <c r="H123" s="73">
        <v>5549</v>
      </c>
      <c r="I123" s="73">
        <v>3621</v>
      </c>
      <c r="J123" s="73">
        <v>308</v>
      </c>
    </row>
    <row r="124" spans="1:19" x14ac:dyDescent="0.3">
      <c r="G124" s="28" t="s">
        <v>92</v>
      </c>
      <c r="H124" s="73">
        <v>8196</v>
      </c>
      <c r="I124" s="73">
        <v>3855</v>
      </c>
      <c r="J124" s="73">
        <v>859</v>
      </c>
    </row>
    <row r="125" spans="1:19" x14ac:dyDescent="0.3">
      <c r="G125" s="28" t="s">
        <v>93</v>
      </c>
      <c r="H125" s="73">
        <v>9407</v>
      </c>
      <c r="I125" s="73">
        <v>4005</v>
      </c>
      <c r="J125" s="73">
        <v>943</v>
      </c>
    </row>
    <row r="126" spans="1:19" x14ac:dyDescent="0.3">
      <c r="G126" s="28" t="s">
        <v>94</v>
      </c>
      <c r="H126" s="73">
        <v>5673</v>
      </c>
      <c r="I126" s="73">
        <v>4141</v>
      </c>
      <c r="J126" s="73">
        <v>331</v>
      </c>
      <c r="S126" s="29"/>
    </row>
    <row r="127" spans="1:19" x14ac:dyDescent="0.3">
      <c r="G127" s="28" t="s">
        <v>95</v>
      </c>
      <c r="H127" s="73">
        <v>5645</v>
      </c>
      <c r="I127" s="73">
        <v>4306</v>
      </c>
      <c r="J127" s="73">
        <v>351</v>
      </c>
      <c r="S127" s="29"/>
    </row>
    <row r="128" spans="1:19" x14ac:dyDescent="0.3">
      <c r="G128" s="28" t="s">
        <v>96</v>
      </c>
      <c r="H128" s="73">
        <v>5624</v>
      </c>
      <c r="I128" s="73">
        <v>4470</v>
      </c>
      <c r="J128" s="73">
        <v>351</v>
      </c>
      <c r="S128" s="29"/>
    </row>
    <row r="129" spans="1:27" x14ac:dyDescent="0.3">
      <c r="G129" s="28" t="s">
        <v>97</v>
      </c>
      <c r="H129" s="73">
        <v>5618</v>
      </c>
      <c r="I129" s="73">
        <v>4472</v>
      </c>
      <c r="J129" s="73">
        <v>335</v>
      </c>
      <c r="S129" s="12"/>
    </row>
    <row r="130" spans="1:27" x14ac:dyDescent="0.3">
      <c r="G130" s="28" t="s">
        <v>98</v>
      </c>
      <c r="H130" s="73">
        <v>7719</v>
      </c>
      <c r="I130" s="73">
        <v>4191</v>
      </c>
      <c r="J130" s="73">
        <v>468</v>
      </c>
      <c r="S130" s="12"/>
    </row>
    <row r="131" spans="1:27" x14ac:dyDescent="0.3">
      <c r="G131" s="28" t="s">
        <v>99</v>
      </c>
      <c r="H131" s="73">
        <v>7868</v>
      </c>
      <c r="I131" s="73">
        <v>4196</v>
      </c>
      <c r="J131" s="73">
        <v>461</v>
      </c>
      <c r="S131" s="12"/>
    </row>
    <row r="132" spans="1:27" x14ac:dyDescent="0.3">
      <c r="G132" s="28" t="s">
        <v>100</v>
      </c>
      <c r="H132" s="73">
        <v>8175</v>
      </c>
      <c r="I132" s="73">
        <v>4248</v>
      </c>
      <c r="J132" s="73">
        <v>471</v>
      </c>
      <c r="S132" s="12"/>
    </row>
    <row r="133" spans="1:27" x14ac:dyDescent="0.3">
      <c r="B133" s="5" t="s">
        <v>2048</v>
      </c>
      <c r="G133" s="30" t="s">
        <v>101</v>
      </c>
      <c r="H133" s="242">
        <f>AVERAGE(H121:H132)</f>
        <v>6712.083333333333</v>
      </c>
      <c r="I133" s="242">
        <f t="shared" ref="I133:J133" si="5">AVERAGE(I121:I132)</f>
        <v>4098.583333333333</v>
      </c>
      <c r="J133" s="242">
        <f t="shared" si="5"/>
        <v>453.58333333333331</v>
      </c>
      <c r="S133" s="12"/>
    </row>
    <row r="134" spans="1:27" x14ac:dyDescent="0.3">
      <c r="S134" s="12"/>
    </row>
    <row r="135" spans="1:27" x14ac:dyDescent="0.3">
      <c r="S135" s="12"/>
    </row>
    <row r="136" spans="1:27" x14ac:dyDescent="0.3">
      <c r="A136" s="782"/>
      <c r="B136" s="729" t="s">
        <v>2079</v>
      </c>
      <c r="G136" s="31"/>
      <c r="H136" s="31"/>
      <c r="I136" s="31"/>
      <c r="J136" s="31"/>
      <c r="K136" s="31"/>
      <c r="S136" s="12"/>
    </row>
    <row r="137" spans="1:27" ht="66" x14ac:dyDescent="0.3">
      <c r="G137" s="95" t="s">
        <v>148</v>
      </c>
      <c r="H137" s="95" t="s">
        <v>145</v>
      </c>
      <c r="I137" s="95" t="s">
        <v>1210</v>
      </c>
      <c r="J137" s="95" t="s">
        <v>146</v>
      </c>
      <c r="K137" s="95" t="s">
        <v>147</v>
      </c>
      <c r="L137" s="95" t="s">
        <v>708</v>
      </c>
      <c r="M137" s="31"/>
      <c r="N137" s="31"/>
    </row>
    <row r="138" spans="1:27" s="31" customFormat="1" x14ac:dyDescent="0.3">
      <c r="A138" s="708"/>
      <c r="G138" s="28" t="s">
        <v>89</v>
      </c>
      <c r="H138" s="109">
        <v>291</v>
      </c>
      <c r="I138" s="109">
        <v>21122</v>
      </c>
      <c r="J138" s="109">
        <v>10</v>
      </c>
      <c r="K138" s="121">
        <v>0</v>
      </c>
      <c r="L138" s="121">
        <v>21423</v>
      </c>
      <c r="S138" s="3"/>
      <c r="T138" s="3"/>
      <c r="U138" s="3"/>
      <c r="V138" s="3"/>
    </row>
    <row r="139" spans="1:27" s="31" customFormat="1" x14ac:dyDescent="0.3">
      <c r="A139" s="708"/>
      <c r="G139" s="28" t="s">
        <v>90</v>
      </c>
      <c r="H139" s="109">
        <v>288</v>
      </c>
      <c r="I139" s="109">
        <v>20229</v>
      </c>
      <c r="J139" s="109">
        <v>9</v>
      </c>
      <c r="K139" s="121">
        <v>0</v>
      </c>
      <c r="L139" s="121">
        <v>20526</v>
      </c>
      <c r="Q139" s="12"/>
      <c r="R139" s="3"/>
      <c r="S139" s="3"/>
      <c r="T139" s="3"/>
      <c r="U139" s="3"/>
      <c r="V139" s="3"/>
      <c r="W139" s="3"/>
      <c r="X139" s="3"/>
      <c r="Y139" s="3"/>
      <c r="Z139" s="3"/>
      <c r="AA139" s="3"/>
    </row>
    <row r="140" spans="1:27" s="31" customFormat="1" x14ac:dyDescent="0.3">
      <c r="A140" s="708"/>
      <c r="G140" s="28" t="s">
        <v>91</v>
      </c>
      <c r="H140" s="109">
        <v>288</v>
      </c>
      <c r="I140" s="112">
        <v>21087</v>
      </c>
      <c r="J140" s="112">
        <v>10</v>
      </c>
      <c r="K140" s="121">
        <v>0</v>
      </c>
      <c r="L140" s="121">
        <v>21385</v>
      </c>
      <c r="Q140" s="12"/>
      <c r="R140" s="3"/>
      <c r="S140" s="3"/>
      <c r="T140" s="3"/>
      <c r="U140" s="3"/>
      <c r="V140" s="3"/>
      <c r="W140" s="3"/>
      <c r="X140" s="3"/>
      <c r="Y140" s="3"/>
      <c r="Z140" s="3"/>
      <c r="AA140" s="3"/>
    </row>
    <row r="141" spans="1:27" s="31" customFormat="1" x14ac:dyDescent="0.3">
      <c r="A141" s="708"/>
      <c r="G141" s="28" t="s">
        <v>92</v>
      </c>
      <c r="H141" s="109">
        <v>291</v>
      </c>
      <c r="I141" s="119">
        <v>21317</v>
      </c>
      <c r="J141" s="119">
        <v>9</v>
      </c>
      <c r="K141" s="121">
        <v>0</v>
      </c>
      <c r="L141" s="121">
        <v>21617</v>
      </c>
      <c r="Q141" s="12"/>
      <c r="R141" s="3"/>
      <c r="S141" s="3"/>
      <c r="T141" s="3"/>
      <c r="U141" s="3"/>
      <c r="V141" s="3"/>
      <c r="W141" s="3"/>
      <c r="X141" s="3"/>
      <c r="Y141" s="3"/>
      <c r="Z141" s="3"/>
      <c r="AA141" s="3"/>
    </row>
    <row r="142" spans="1:27" s="31" customFormat="1" x14ac:dyDescent="0.3">
      <c r="A142" s="708"/>
      <c r="G142" s="28" t="s">
        <v>93</v>
      </c>
      <c r="H142" s="119">
        <v>319</v>
      </c>
      <c r="I142" s="119">
        <v>22031</v>
      </c>
      <c r="J142" s="119">
        <v>8</v>
      </c>
      <c r="K142" s="121">
        <v>0</v>
      </c>
      <c r="L142" s="121">
        <v>22358</v>
      </c>
      <c r="Q142" s="12"/>
      <c r="R142" s="3"/>
      <c r="S142" s="3"/>
      <c r="T142" s="3"/>
      <c r="U142" s="3"/>
      <c r="V142" s="3"/>
      <c r="W142" s="3"/>
      <c r="X142" s="3"/>
      <c r="Y142" s="3"/>
      <c r="Z142" s="3"/>
      <c r="AA142" s="3"/>
    </row>
    <row r="143" spans="1:27" s="31" customFormat="1" x14ac:dyDescent="0.3">
      <c r="A143" s="708"/>
      <c r="E143" s="243"/>
      <c r="G143" s="28" t="s">
        <v>94</v>
      </c>
      <c r="H143" s="119">
        <v>323</v>
      </c>
      <c r="I143" s="119">
        <v>22064</v>
      </c>
      <c r="J143" s="119">
        <v>9</v>
      </c>
      <c r="K143" s="121">
        <v>0</v>
      </c>
      <c r="L143" s="121">
        <v>22396</v>
      </c>
      <c r="S143" s="9"/>
      <c r="T143" s="29"/>
      <c r="U143" s="3"/>
      <c r="V143" s="3"/>
    </row>
    <row r="144" spans="1:27" s="31" customFormat="1" x14ac:dyDescent="0.3">
      <c r="A144" s="708"/>
      <c r="E144" s="243"/>
      <c r="G144" s="28" t="s">
        <v>95</v>
      </c>
      <c r="H144" s="119">
        <v>366</v>
      </c>
      <c r="I144" s="119">
        <v>21945</v>
      </c>
      <c r="J144" s="119">
        <v>10</v>
      </c>
      <c r="K144" s="121">
        <v>0</v>
      </c>
      <c r="L144" s="121">
        <v>22321</v>
      </c>
    </row>
    <row r="145" spans="1:33" s="31" customFormat="1" x14ac:dyDescent="0.3">
      <c r="A145" s="708"/>
      <c r="E145" s="243"/>
      <c r="G145" s="28" t="s">
        <v>96</v>
      </c>
      <c r="H145" s="119">
        <v>372</v>
      </c>
      <c r="I145" s="119">
        <v>21577</v>
      </c>
      <c r="J145" s="119">
        <v>7</v>
      </c>
      <c r="K145" s="121">
        <v>0</v>
      </c>
      <c r="L145" s="121">
        <v>21956</v>
      </c>
      <c r="P145" s="3"/>
      <c r="V145" s="3"/>
      <c r="W145" s="3"/>
      <c r="X145" s="3"/>
      <c r="Y145" s="3"/>
      <c r="Z145" s="3"/>
      <c r="AA145" s="3"/>
    </row>
    <row r="146" spans="1:33" s="31" customFormat="1" x14ac:dyDescent="0.3">
      <c r="A146" s="708"/>
      <c r="E146" s="243"/>
      <c r="G146" s="28" t="s">
        <v>97</v>
      </c>
      <c r="H146" s="109">
        <v>362</v>
      </c>
      <c r="I146" s="119">
        <v>21452</v>
      </c>
      <c r="J146" s="119">
        <v>8</v>
      </c>
      <c r="K146" s="121">
        <v>0</v>
      </c>
      <c r="L146" s="121">
        <v>21822</v>
      </c>
      <c r="P146" s="3"/>
      <c r="V146" s="3"/>
      <c r="W146" s="3"/>
      <c r="X146" s="3"/>
      <c r="Y146" s="3"/>
      <c r="Z146" s="3"/>
      <c r="AA146" s="3"/>
    </row>
    <row r="147" spans="1:33" s="31" customFormat="1" x14ac:dyDescent="0.3">
      <c r="A147" s="708"/>
      <c r="B147" s="5" t="s">
        <v>2048</v>
      </c>
      <c r="G147" s="28" t="s">
        <v>98</v>
      </c>
      <c r="H147" s="109">
        <v>383</v>
      </c>
      <c r="I147" s="119">
        <v>21290</v>
      </c>
      <c r="J147" s="119">
        <v>10</v>
      </c>
      <c r="K147" s="121">
        <v>0</v>
      </c>
      <c r="L147" s="121">
        <v>21683</v>
      </c>
      <c r="P147" s="3"/>
      <c r="R147" s="12"/>
      <c r="S147" s="12"/>
      <c r="T147" s="12"/>
      <c r="U147" s="12"/>
      <c r="V147" s="3"/>
      <c r="W147" s="3"/>
      <c r="X147" s="3"/>
      <c r="Y147" s="3"/>
      <c r="Z147" s="3"/>
      <c r="AA147" s="3"/>
    </row>
    <row r="148" spans="1:33" s="31" customFormat="1" x14ac:dyDescent="0.3">
      <c r="A148" s="708"/>
      <c r="G148" s="28" t="s">
        <v>99</v>
      </c>
      <c r="H148" s="109">
        <v>356</v>
      </c>
      <c r="I148" s="119">
        <v>21430</v>
      </c>
      <c r="J148" s="119">
        <v>12</v>
      </c>
      <c r="K148" s="121">
        <v>0</v>
      </c>
      <c r="L148" s="121">
        <v>21798</v>
      </c>
      <c r="P148" s="3"/>
      <c r="R148" s="3"/>
      <c r="S148" s="3"/>
      <c r="T148" s="3"/>
      <c r="U148" s="3"/>
      <c r="V148" s="3"/>
      <c r="W148" s="3"/>
      <c r="X148" s="3"/>
      <c r="Y148" s="3"/>
      <c r="Z148" s="3"/>
      <c r="AA148" s="3"/>
    </row>
    <row r="149" spans="1:33" s="31" customFormat="1" x14ac:dyDescent="0.3">
      <c r="A149" s="708"/>
      <c r="G149" s="28" t="s">
        <v>100</v>
      </c>
      <c r="H149" s="109">
        <v>356</v>
      </c>
      <c r="I149" s="119">
        <v>20973</v>
      </c>
      <c r="J149" s="119">
        <v>13</v>
      </c>
      <c r="K149" s="121">
        <v>0</v>
      </c>
      <c r="L149" s="121">
        <v>21342</v>
      </c>
      <c r="P149" s="3"/>
      <c r="Q149" s="3"/>
      <c r="R149" s="3"/>
      <c r="S149" s="3"/>
      <c r="T149" s="3"/>
      <c r="U149" s="3"/>
      <c r="V149" s="3"/>
      <c r="W149" s="3"/>
      <c r="X149" s="3"/>
      <c r="Y149" s="3"/>
      <c r="Z149" s="3"/>
      <c r="AA149" s="3"/>
    </row>
    <row r="150" spans="1:33" s="31" customFormat="1" x14ac:dyDescent="0.3">
      <c r="A150" s="708"/>
      <c r="G150" s="30" t="s">
        <v>101</v>
      </c>
      <c r="H150" s="121">
        <f>AVERAGE(H138:H149)</f>
        <v>332.91666666666669</v>
      </c>
      <c r="I150" s="121">
        <f>AVERAGE(I138:I149)</f>
        <v>21376.416666666668</v>
      </c>
      <c r="J150" s="121">
        <f>AVERAGE(J138:J149)</f>
        <v>9.5833333333333339</v>
      </c>
      <c r="K150" s="421" t="s">
        <v>14</v>
      </c>
      <c r="L150" s="121">
        <f>AVERAGE(L138:L149)</f>
        <v>21718.916666666668</v>
      </c>
      <c r="P150" s="3"/>
      <c r="Q150" s="3"/>
      <c r="R150" s="3"/>
      <c r="S150" s="3"/>
      <c r="T150" s="3"/>
      <c r="U150" s="3"/>
      <c r="V150" s="3"/>
      <c r="W150" s="3"/>
      <c r="X150" s="3"/>
      <c r="Y150" s="3"/>
      <c r="Z150" s="3"/>
      <c r="AA150" s="3"/>
    </row>
    <row r="151" spans="1:33" s="31" customFormat="1" x14ac:dyDescent="0.3">
      <c r="A151" s="708"/>
      <c r="G151" s="32"/>
      <c r="H151" s="33"/>
      <c r="I151" s="33"/>
      <c r="J151" s="33"/>
      <c r="K151" s="34"/>
      <c r="L151" s="33"/>
      <c r="S151" s="3"/>
      <c r="T151" s="3"/>
      <c r="U151" s="3"/>
      <c r="V151" s="3"/>
      <c r="W151" s="3"/>
      <c r="X151" s="3"/>
      <c r="Y151" s="3"/>
      <c r="Z151" s="3"/>
      <c r="AA151" s="3"/>
    </row>
    <row r="152" spans="1:33" s="31" customFormat="1" x14ac:dyDescent="0.3">
      <c r="A152" s="782"/>
      <c r="B152" s="19" t="s">
        <v>2080</v>
      </c>
      <c r="G152" s="32"/>
      <c r="H152" s="33"/>
      <c r="I152" s="33"/>
      <c r="J152" s="33"/>
      <c r="K152" s="34"/>
      <c r="L152" s="33"/>
      <c r="S152" s="3"/>
      <c r="T152" s="3"/>
      <c r="U152" s="3"/>
      <c r="V152" s="3"/>
      <c r="W152" s="3"/>
      <c r="X152" s="3"/>
      <c r="Y152" s="3"/>
      <c r="Z152" s="3"/>
      <c r="AA152" s="3"/>
    </row>
    <row r="153" spans="1:33" s="31" customFormat="1" x14ac:dyDescent="0.3">
      <c r="A153" s="774"/>
      <c r="G153" s="32"/>
      <c r="H153" s="33"/>
      <c r="I153" s="33"/>
      <c r="J153" s="33"/>
      <c r="K153" s="34"/>
      <c r="L153" s="33"/>
      <c r="M153" s="344"/>
      <c r="S153" s="344"/>
      <c r="T153" s="3"/>
      <c r="U153" s="3"/>
      <c r="V153" s="3"/>
      <c r="W153" s="3"/>
      <c r="X153" s="3"/>
      <c r="Y153" s="3"/>
      <c r="Z153" s="3"/>
      <c r="AA153" s="3"/>
    </row>
    <row r="154" spans="1:33" s="31" customFormat="1" ht="33" x14ac:dyDescent="0.3">
      <c r="A154" s="708"/>
      <c r="G154" s="27" t="s">
        <v>19</v>
      </c>
      <c r="H154" s="184" t="s">
        <v>975</v>
      </c>
      <c r="I154" s="32"/>
      <c r="J154" s="32"/>
      <c r="K154" s="32"/>
      <c r="L154" s="32"/>
      <c r="M154" s="345"/>
      <c r="S154" s="345"/>
      <c r="T154" s="3"/>
      <c r="U154" s="3"/>
      <c r="V154" s="32"/>
      <c r="W154" s="32"/>
      <c r="X154" s="32"/>
      <c r="Y154" s="32"/>
      <c r="Z154" s="32"/>
      <c r="AA154" s="32"/>
      <c r="AB154" s="32"/>
      <c r="AC154" s="32"/>
      <c r="AD154" s="32"/>
      <c r="AE154" s="32"/>
      <c r="AF154" s="32"/>
      <c r="AG154" s="32"/>
    </row>
    <row r="155" spans="1:33" s="31" customFormat="1" x14ac:dyDescent="0.3">
      <c r="A155" s="708"/>
      <c r="G155" s="28" t="s">
        <v>1536</v>
      </c>
      <c r="H155" s="118">
        <v>511</v>
      </c>
      <c r="I155" s="33"/>
      <c r="J155" s="33"/>
      <c r="K155" s="33"/>
      <c r="L155" s="33"/>
      <c r="M155" s="345"/>
      <c r="S155" s="345"/>
      <c r="T155" s="3"/>
      <c r="U155" s="3"/>
      <c r="V155" s="33"/>
      <c r="W155" s="33"/>
      <c r="X155" s="33"/>
      <c r="Y155" s="33"/>
      <c r="Z155" s="33"/>
      <c r="AA155" s="33"/>
      <c r="AB155" s="33"/>
      <c r="AC155" s="33"/>
      <c r="AD155" s="33"/>
      <c r="AE155" s="33"/>
      <c r="AF155" s="33"/>
      <c r="AG155" s="33"/>
    </row>
    <row r="156" spans="1:33" s="31" customFormat="1" x14ac:dyDescent="0.3">
      <c r="A156" s="708"/>
      <c r="G156" s="28" t="s">
        <v>1537</v>
      </c>
      <c r="H156" s="118">
        <v>448</v>
      </c>
      <c r="I156" s="33"/>
      <c r="J156" s="33"/>
      <c r="K156" s="34"/>
      <c r="L156" s="33"/>
      <c r="M156" s="345"/>
      <c r="S156" s="345"/>
      <c r="T156" s="3"/>
      <c r="U156" s="3"/>
      <c r="V156" s="3"/>
      <c r="W156" s="3"/>
      <c r="X156" s="3"/>
      <c r="Y156" s="3"/>
      <c r="Z156" s="3"/>
      <c r="AA156" s="3"/>
    </row>
    <row r="157" spans="1:33" s="31" customFormat="1" x14ac:dyDescent="0.3">
      <c r="A157" s="708"/>
      <c r="G157" s="28" t="s">
        <v>1538</v>
      </c>
      <c r="H157" s="118">
        <v>358</v>
      </c>
      <c r="I157" s="33"/>
      <c r="J157" s="33"/>
      <c r="K157" s="34"/>
      <c r="L157" s="33"/>
      <c r="M157" s="345"/>
      <c r="S157" s="345"/>
      <c r="T157" s="3"/>
      <c r="U157" s="3"/>
      <c r="V157" s="3"/>
      <c r="W157" s="3"/>
      <c r="X157" s="3"/>
      <c r="Y157" s="3"/>
      <c r="Z157" s="3"/>
      <c r="AA157" s="3"/>
    </row>
    <row r="158" spans="1:33" s="31" customFormat="1" x14ac:dyDescent="0.3">
      <c r="A158" s="708"/>
      <c r="G158" s="28" t="s">
        <v>1539</v>
      </c>
      <c r="H158" s="118">
        <v>313</v>
      </c>
      <c r="I158" s="33"/>
      <c r="J158" s="33"/>
      <c r="K158" s="34"/>
      <c r="L158" s="33"/>
      <c r="M158" s="345"/>
      <c r="S158" s="345"/>
      <c r="T158" s="29"/>
      <c r="U158" s="3"/>
      <c r="V158" s="3"/>
      <c r="W158" s="3"/>
      <c r="X158" s="3"/>
      <c r="Y158" s="3"/>
      <c r="Z158" s="3"/>
      <c r="AA158" s="3"/>
    </row>
    <row r="159" spans="1:33" s="31" customFormat="1" x14ac:dyDescent="0.3">
      <c r="A159" s="708"/>
      <c r="G159" s="28" t="s">
        <v>1540</v>
      </c>
      <c r="H159" s="118">
        <v>272</v>
      </c>
      <c r="I159" s="33"/>
      <c r="J159" s="33"/>
      <c r="K159" s="34"/>
      <c r="L159" s="33"/>
      <c r="M159" s="345"/>
      <c r="S159" s="345"/>
      <c r="T159" s="29"/>
      <c r="U159" s="3"/>
      <c r="V159" s="3"/>
      <c r="W159" s="3"/>
      <c r="X159" s="3"/>
      <c r="Y159" s="3"/>
      <c r="Z159" s="3"/>
      <c r="AA159" s="3"/>
    </row>
    <row r="160" spans="1:33" s="31" customFormat="1" x14ac:dyDescent="0.3">
      <c r="A160" s="708"/>
      <c r="G160" s="28" t="s">
        <v>1541</v>
      </c>
      <c r="H160" s="118">
        <v>325</v>
      </c>
      <c r="I160" s="33"/>
      <c r="J160" s="33"/>
      <c r="K160" s="34"/>
      <c r="L160" s="33"/>
      <c r="M160" s="345"/>
      <c r="S160" s="345"/>
      <c r="T160" s="29"/>
      <c r="U160" s="3"/>
      <c r="V160" s="3"/>
      <c r="W160" s="3"/>
      <c r="X160" s="3"/>
      <c r="Y160" s="3"/>
      <c r="Z160" s="3"/>
      <c r="AA160" s="3"/>
    </row>
    <row r="161" spans="1:27" s="31" customFormat="1" x14ac:dyDescent="0.3">
      <c r="A161" s="708"/>
      <c r="G161" s="28" t="s">
        <v>1542</v>
      </c>
      <c r="H161" s="118">
        <v>319</v>
      </c>
      <c r="I161" s="33"/>
      <c r="J161" s="33"/>
      <c r="K161" s="34"/>
      <c r="L161" s="33"/>
      <c r="M161" s="345"/>
      <c r="S161" s="345"/>
      <c r="T161" s="29"/>
      <c r="U161" s="3"/>
      <c r="V161" s="3"/>
      <c r="W161" s="3"/>
      <c r="X161" s="3"/>
      <c r="Y161" s="3"/>
      <c r="Z161" s="3"/>
      <c r="AA161" s="3"/>
    </row>
    <row r="162" spans="1:27" s="31" customFormat="1" x14ac:dyDescent="0.3">
      <c r="A162" s="708"/>
      <c r="G162" s="28" t="s">
        <v>1543</v>
      </c>
      <c r="H162" s="118">
        <v>312</v>
      </c>
      <c r="I162" s="33"/>
      <c r="J162" s="33"/>
      <c r="K162" s="34"/>
      <c r="L162" s="33"/>
      <c r="M162" s="345"/>
      <c r="S162" s="345"/>
      <c r="T162" s="29"/>
      <c r="U162" s="3"/>
      <c r="V162" s="3"/>
      <c r="W162" s="3"/>
      <c r="X162" s="3"/>
      <c r="Y162" s="3"/>
      <c r="Z162" s="3"/>
      <c r="AA162" s="3"/>
    </row>
    <row r="163" spans="1:27" s="31" customFormat="1" x14ac:dyDescent="0.3">
      <c r="A163" s="708"/>
      <c r="G163" s="28" t="s">
        <v>1544</v>
      </c>
      <c r="H163" s="118">
        <v>389</v>
      </c>
      <c r="I163" s="33"/>
      <c r="J163" s="33"/>
      <c r="K163" s="34"/>
      <c r="L163" s="33"/>
      <c r="M163" s="345"/>
      <c r="S163" s="345"/>
      <c r="T163" s="29"/>
      <c r="U163" s="3"/>
      <c r="V163" s="3"/>
      <c r="W163" s="3"/>
      <c r="X163" s="3"/>
      <c r="Y163" s="3"/>
      <c r="Z163" s="3"/>
      <c r="AA163" s="3"/>
    </row>
    <row r="164" spans="1:27" s="31" customFormat="1" x14ac:dyDescent="0.3">
      <c r="A164" s="708"/>
      <c r="G164" s="28" t="s">
        <v>1545</v>
      </c>
      <c r="H164" s="118">
        <v>386</v>
      </c>
      <c r="I164" s="33"/>
      <c r="J164" s="33"/>
      <c r="K164" s="34"/>
      <c r="L164" s="33"/>
      <c r="M164" s="345"/>
      <c r="S164" s="345"/>
      <c r="T164" s="29"/>
      <c r="U164" s="3"/>
      <c r="V164" s="3"/>
      <c r="W164" s="3"/>
      <c r="X164" s="3"/>
      <c r="Y164" s="3"/>
      <c r="Z164" s="3"/>
      <c r="AA164" s="3"/>
    </row>
    <row r="165" spans="1:27" s="31" customFormat="1" x14ac:dyDescent="0.3">
      <c r="A165" s="708"/>
      <c r="G165" s="28" t="s">
        <v>1546</v>
      </c>
      <c r="H165" s="118">
        <v>376</v>
      </c>
      <c r="I165" s="33"/>
      <c r="J165" s="33"/>
      <c r="K165" s="34"/>
      <c r="L165" s="33"/>
      <c r="M165" s="345"/>
      <c r="S165" s="345"/>
      <c r="T165" s="29"/>
      <c r="U165" s="3"/>
      <c r="V165" s="3"/>
      <c r="W165" s="3"/>
      <c r="X165" s="3"/>
      <c r="Y165" s="3"/>
      <c r="Z165" s="3"/>
      <c r="AA165" s="3"/>
    </row>
    <row r="166" spans="1:27" s="31" customFormat="1" x14ac:dyDescent="0.3">
      <c r="A166" s="708"/>
      <c r="G166" s="28" t="s">
        <v>1547</v>
      </c>
      <c r="H166" s="118">
        <v>345</v>
      </c>
      <c r="I166" s="33"/>
      <c r="J166" s="33"/>
      <c r="K166" s="34"/>
      <c r="L166" s="33"/>
      <c r="M166" s="345"/>
      <c r="S166" s="345"/>
      <c r="T166" s="29"/>
      <c r="U166" s="3"/>
      <c r="V166" s="3"/>
      <c r="W166" s="3"/>
      <c r="X166" s="3"/>
      <c r="Y166" s="3"/>
      <c r="Z166" s="3"/>
      <c r="AA166" s="3"/>
    </row>
    <row r="167" spans="1:27" s="31" customFormat="1" x14ac:dyDescent="0.3">
      <c r="A167" s="708"/>
      <c r="G167" s="28" t="s">
        <v>2055</v>
      </c>
      <c r="H167" s="118">
        <v>291</v>
      </c>
      <c r="I167" s="33"/>
      <c r="J167" s="33"/>
      <c r="K167" s="34"/>
      <c r="L167" s="33"/>
      <c r="M167" s="345"/>
      <c r="S167" s="345"/>
      <c r="T167" s="29"/>
      <c r="U167" s="3"/>
      <c r="V167" s="3"/>
      <c r="W167" s="3"/>
      <c r="X167" s="3"/>
      <c r="Y167" s="3"/>
      <c r="Z167" s="3"/>
      <c r="AA167" s="3"/>
    </row>
    <row r="168" spans="1:27" s="31" customFormat="1" x14ac:dyDescent="0.3">
      <c r="A168" s="708"/>
      <c r="B168" s="5" t="s">
        <v>2046</v>
      </c>
      <c r="G168" s="28" t="s">
        <v>2056</v>
      </c>
      <c r="H168" s="118">
        <v>288</v>
      </c>
      <c r="I168" s="33"/>
      <c r="J168" s="33"/>
      <c r="K168" s="34"/>
      <c r="L168" s="33"/>
      <c r="M168" s="345"/>
      <c r="S168" s="345"/>
      <c r="T168" s="29"/>
      <c r="U168" s="3"/>
      <c r="V168" s="3"/>
      <c r="W168" s="3"/>
      <c r="X168" s="3"/>
      <c r="Y168" s="3"/>
      <c r="Z168" s="3"/>
      <c r="AA168" s="3"/>
    </row>
    <row r="169" spans="1:27" s="31" customFormat="1" x14ac:dyDescent="0.3">
      <c r="A169" s="708"/>
      <c r="G169" s="28" t="s">
        <v>2057</v>
      </c>
      <c r="H169" s="118">
        <v>288</v>
      </c>
      <c r="I169" s="33"/>
      <c r="J169" s="33"/>
      <c r="K169" s="34"/>
      <c r="L169" s="33"/>
      <c r="M169" s="345"/>
      <c r="S169" s="345"/>
      <c r="T169" s="29"/>
      <c r="U169" s="3"/>
      <c r="V169" s="3"/>
      <c r="W169" s="3"/>
      <c r="X169" s="3"/>
      <c r="Y169" s="3"/>
      <c r="Z169" s="3"/>
      <c r="AA169" s="3"/>
    </row>
    <row r="170" spans="1:27" s="31" customFormat="1" x14ac:dyDescent="0.3">
      <c r="A170" s="708"/>
      <c r="G170" s="28" t="s">
        <v>2058</v>
      </c>
      <c r="H170" s="118">
        <v>291</v>
      </c>
      <c r="I170" s="33"/>
      <c r="J170" s="33"/>
      <c r="K170" s="34"/>
      <c r="L170" s="33"/>
      <c r="M170" s="345"/>
      <c r="S170" s="345"/>
      <c r="T170" s="29"/>
      <c r="U170" s="3"/>
      <c r="V170" s="3"/>
      <c r="W170" s="3"/>
      <c r="X170" s="3"/>
      <c r="Y170" s="3"/>
      <c r="Z170" s="3"/>
      <c r="AA170" s="3"/>
    </row>
    <row r="171" spans="1:27" s="31" customFormat="1" x14ac:dyDescent="0.3">
      <c r="A171" s="708"/>
      <c r="G171" s="28" t="s">
        <v>2059</v>
      </c>
      <c r="H171" s="118">
        <v>319</v>
      </c>
      <c r="I171" s="33"/>
      <c r="J171" s="33"/>
      <c r="K171" s="34"/>
      <c r="L171" s="33"/>
      <c r="M171" s="345"/>
      <c r="S171" s="345"/>
      <c r="T171" s="29"/>
      <c r="U171" s="3"/>
      <c r="V171" s="3"/>
      <c r="W171" s="3"/>
      <c r="X171" s="3"/>
      <c r="Y171" s="3"/>
      <c r="Z171" s="3"/>
      <c r="AA171" s="3"/>
    </row>
    <row r="172" spans="1:27" s="31" customFormat="1" x14ac:dyDescent="0.3">
      <c r="A172" s="708"/>
      <c r="G172" s="28" t="s">
        <v>2060</v>
      </c>
      <c r="H172" s="118">
        <v>323</v>
      </c>
      <c r="I172" s="33"/>
      <c r="J172" s="33"/>
      <c r="K172" s="34"/>
      <c r="L172" s="33"/>
      <c r="M172" s="345"/>
      <c r="S172" s="345"/>
      <c r="T172" s="29"/>
      <c r="U172" s="3"/>
      <c r="V172" s="3"/>
      <c r="W172" s="3"/>
      <c r="X172" s="3"/>
      <c r="Y172" s="3"/>
      <c r="Z172" s="3"/>
      <c r="AA172" s="3"/>
    </row>
    <row r="173" spans="1:27" s="31" customFormat="1" x14ac:dyDescent="0.3">
      <c r="A173" s="708"/>
      <c r="G173" s="28" t="s">
        <v>2061</v>
      </c>
      <c r="H173" s="118">
        <v>366</v>
      </c>
      <c r="I173" s="33"/>
      <c r="J173" s="33"/>
      <c r="K173" s="34"/>
      <c r="L173" s="33"/>
      <c r="M173" s="345"/>
      <c r="S173" s="345"/>
      <c r="T173" s="29"/>
      <c r="U173" s="3"/>
      <c r="V173" s="3"/>
      <c r="W173" s="3"/>
      <c r="X173" s="3"/>
      <c r="Y173" s="3"/>
      <c r="Z173" s="3"/>
      <c r="AA173" s="3"/>
    </row>
    <row r="174" spans="1:27" s="31" customFormat="1" x14ac:dyDescent="0.3">
      <c r="A174" s="708"/>
      <c r="G174" s="28" t="s">
        <v>2062</v>
      </c>
      <c r="H174" s="118">
        <v>372</v>
      </c>
      <c r="I174" s="33"/>
      <c r="J174" s="33"/>
      <c r="K174" s="34"/>
      <c r="L174" s="33"/>
      <c r="M174" s="345"/>
      <c r="S174" s="345"/>
      <c r="T174" s="29"/>
      <c r="U174" s="3"/>
      <c r="V174" s="3"/>
      <c r="W174" s="3"/>
      <c r="X174" s="3"/>
      <c r="Y174" s="3"/>
      <c r="Z174" s="3"/>
      <c r="AA174" s="3"/>
    </row>
    <row r="175" spans="1:27" s="31" customFormat="1" x14ac:dyDescent="0.3">
      <c r="A175" s="708"/>
      <c r="G175" s="28" t="s">
        <v>2063</v>
      </c>
      <c r="H175" s="118">
        <v>362</v>
      </c>
      <c r="I175" s="33"/>
      <c r="J175" s="33"/>
      <c r="K175" s="34"/>
      <c r="L175" s="33"/>
      <c r="M175" s="345"/>
      <c r="S175" s="345"/>
      <c r="T175" s="29"/>
      <c r="U175" s="3"/>
      <c r="V175" s="3"/>
      <c r="W175" s="3"/>
      <c r="X175" s="3"/>
      <c r="Y175" s="3"/>
      <c r="Z175" s="3"/>
      <c r="AA175" s="3"/>
    </row>
    <row r="176" spans="1:27" s="31" customFormat="1" x14ac:dyDescent="0.3">
      <c r="A176" s="708"/>
      <c r="G176" s="28" t="s">
        <v>2064</v>
      </c>
      <c r="H176" s="118">
        <v>383</v>
      </c>
      <c r="I176" s="33"/>
      <c r="J176" s="33"/>
      <c r="K176" s="34"/>
      <c r="L176" s="33"/>
      <c r="M176" s="345"/>
      <c r="S176" s="345"/>
      <c r="T176" s="29"/>
      <c r="U176" s="3"/>
      <c r="V176" s="3"/>
      <c r="W176" s="3"/>
      <c r="X176" s="3"/>
      <c r="Y176" s="3"/>
      <c r="Z176" s="3"/>
      <c r="AA176" s="3"/>
    </row>
    <row r="177" spans="1:27" s="31" customFormat="1" x14ac:dyDescent="0.3">
      <c r="A177" s="708"/>
      <c r="G177" s="28" t="s">
        <v>2065</v>
      </c>
      <c r="H177" s="118">
        <v>356</v>
      </c>
      <c r="I177" s="33"/>
      <c r="J177" s="33"/>
      <c r="K177" s="34"/>
      <c r="L177" s="33"/>
      <c r="M177" s="345"/>
      <c r="S177" s="345"/>
      <c r="T177" s="29"/>
      <c r="U177" s="3"/>
      <c r="V177" s="3"/>
      <c r="W177" s="3"/>
      <c r="X177" s="3"/>
      <c r="Y177" s="3"/>
      <c r="Z177" s="3"/>
      <c r="AA177" s="3"/>
    </row>
    <row r="178" spans="1:27" s="31" customFormat="1" x14ac:dyDescent="0.3">
      <c r="A178" s="708"/>
      <c r="G178" s="28" t="s">
        <v>2066</v>
      </c>
      <c r="H178" s="118">
        <v>356</v>
      </c>
      <c r="I178" s="33"/>
      <c r="J178" s="33"/>
      <c r="K178" s="34"/>
      <c r="L178" s="33"/>
      <c r="M178" s="19"/>
      <c r="S178" s="19"/>
      <c r="T178" s="29"/>
      <c r="U178" s="3"/>
      <c r="V178" s="3"/>
      <c r="W178" s="3"/>
      <c r="X178" s="3"/>
      <c r="Y178" s="3"/>
      <c r="Z178" s="3"/>
      <c r="AA178" s="3"/>
    </row>
    <row r="179" spans="1:27" x14ac:dyDescent="0.3">
      <c r="M179" s="345"/>
      <c r="N179" s="19"/>
      <c r="O179" s="19"/>
      <c r="P179" s="19"/>
      <c r="Q179" s="19"/>
      <c r="R179" s="19"/>
      <c r="S179" s="19"/>
      <c r="T179" s="31"/>
    </row>
    <row r="180" spans="1:27" x14ac:dyDescent="0.3">
      <c r="A180" s="782"/>
      <c r="B180" s="35" t="s">
        <v>2081</v>
      </c>
      <c r="K180" s="17"/>
      <c r="M180" s="19"/>
      <c r="T180" s="31"/>
    </row>
    <row r="181" spans="1:27" x14ac:dyDescent="0.3">
      <c r="G181" s="36"/>
      <c r="H181" s="36"/>
      <c r="I181" s="36"/>
      <c r="J181" s="36"/>
      <c r="K181" s="36"/>
      <c r="L181" s="17"/>
      <c r="M181" s="345"/>
      <c r="N181" s="17"/>
      <c r="T181" s="31"/>
    </row>
    <row r="182" spans="1:27" s="17" customFormat="1" x14ac:dyDescent="0.3">
      <c r="A182" s="783"/>
      <c r="G182" s="10" t="s">
        <v>976</v>
      </c>
      <c r="H182" s="46">
        <v>2018</v>
      </c>
      <c r="I182" s="46">
        <v>2019</v>
      </c>
      <c r="J182" s="46">
        <v>2020</v>
      </c>
      <c r="K182" s="701">
        <v>2021</v>
      </c>
      <c r="L182" s="701">
        <v>2022</v>
      </c>
      <c r="M182" s="19"/>
      <c r="N182" s="3"/>
      <c r="P182" s="3"/>
      <c r="Q182" s="3"/>
      <c r="R182" s="3"/>
      <c r="S182" s="3"/>
      <c r="T182" s="31"/>
      <c r="U182" s="3"/>
      <c r="V182" s="3"/>
      <c r="W182" s="3"/>
      <c r="X182" s="3"/>
      <c r="Y182" s="3"/>
      <c r="Z182" s="3"/>
      <c r="AA182" s="3"/>
    </row>
    <row r="183" spans="1:27" x14ac:dyDescent="0.3">
      <c r="G183" s="16" t="s">
        <v>158</v>
      </c>
      <c r="H183" s="118">
        <v>19130.333333333332</v>
      </c>
      <c r="I183" s="118">
        <v>16616</v>
      </c>
      <c r="J183" s="118">
        <v>16086.333333333334</v>
      </c>
      <c r="K183" s="118">
        <v>15530</v>
      </c>
      <c r="L183" s="118">
        <v>15230</v>
      </c>
      <c r="M183" s="345"/>
      <c r="P183" s="31"/>
      <c r="Q183" s="31"/>
      <c r="R183" s="31"/>
      <c r="S183" s="31"/>
      <c r="T183" s="31"/>
    </row>
    <row r="184" spans="1:27" x14ac:dyDescent="0.3">
      <c r="G184" s="16" t="s">
        <v>159</v>
      </c>
      <c r="H184" s="118">
        <v>15985.000000000004</v>
      </c>
      <c r="I184" s="118">
        <v>13611.5</v>
      </c>
      <c r="J184" s="118">
        <v>12594.583333333334</v>
      </c>
      <c r="K184" s="118">
        <v>11308</v>
      </c>
      <c r="L184" s="118">
        <v>10626</v>
      </c>
      <c r="M184" s="19"/>
    </row>
    <row r="185" spans="1:27" x14ac:dyDescent="0.3">
      <c r="G185" s="10" t="s">
        <v>13</v>
      </c>
      <c r="H185" s="118">
        <f>SUM(H183:H184)</f>
        <v>35115.333333333336</v>
      </c>
      <c r="I185" s="118">
        <f>SUM(I183:I184)</f>
        <v>30227.5</v>
      </c>
      <c r="J185" s="74">
        <v>28680.916666666668</v>
      </c>
      <c r="K185" s="118">
        <v>26838</v>
      </c>
      <c r="L185" s="118">
        <v>25856</v>
      </c>
      <c r="M185" s="345"/>
    </row>
    <row r="186" spans="1:27" x14ac:dyDescent="0.3">
      <c r="H186" s="20"/>
      <c r="I186" s="20"/>
      <c r="M186" s="19"/>
    </row>
    <row r="187" spans="1:27" x14ac:dyDescent="0.3">
      <c r="L187" s="20"/>
    </row>
    <row r="188" spans="1:27" x14ac:dyDescent="0.3">
      <c r="H188" s="12"/>
      <c r="I188" s="12"/>
    </row>
    <row r="189" spans="1:27" x14ac:dyDescent="0.3">
      <c r="H189" s="12"/>
      <c r="I189" s="12"/>
    </row>
    <row r="190" spans="1:27" x14ac:dyDescent="0.3">
      <c r="H190" s="12"/>
      <c r="I190" s="12"/>
    </row>
    <row r="196" spans="1:29" x14ac:dyDescent="0.3">
      <c r="B196" s="5" t="s">
        <v>2046</v>
      </c>
    </row>
    <row r="197" spans="1:29" x14ac:dyDescent="0.3">
      <c r="B197" s="5"/>
    </row>
    <row r="198" spans="1:29" s="31" customFormat="1" x14ac:dyDescent="0.3">
      <c r="A198" s="708"/>
      <c r="K198" s="186"/>
      <c r="L198" s="190"/>
      <c r="M198" s="188"/>
      <c r="N198" s="189"/>
      <c r="O198" s="188"/>
      <c r="P198" s="189"/>
      <c r="Q198" s="189"/>
      <c r="R198" s="189"/>
      <c r="S198" s="189"/>
      <c r="T198" s="33"/>
      <c r="U198" s="33"/>
      <c r="V198" s="33"/>
      <c r="W198" s="33"/>
      <c r="X198" s="33"/>
      <c r="Y198" s="33"/>
    </row>
    <row r="199" spans="1:29" x14ac:dyDescent="0.3">
      <c r="N199" s="9"/>
      <c r="AC199" s="9"/>
    </row>
    <row r="200" spans="1:29" x14ac:dyDescent="0.3">
      <c r="A200" s="782"/>
      <c r="B200" s="9" t="s">
        <v>2082</v>
      </c>
      <c r="N200" s="9"/>
      <c r="AC200" s="9"/>
    </row>
    <row r="201" spans="1:29" x14ac:dyDescent="0.3">
      <c r="A201" s="774"/>
      <c r="N201" s="9"/>
      <c r="AC201" s="9"/>
    </row>
    <row r="202" spans="1:29" x14ac:dyDescent="0.3">
      <c r="F202" s="838" t="s">
        <v>19</v>
      </c>
      <c r="G202" s="837" t="s">
        <v>979</v>
      </c>
      <c r="H202" s="837"/>
      <c r="I202" s="840" t="s">
        <v>980</v>
      </c>
      <c r="J202" s="841"/>
      <c r="K202" s="842"/>
      <c r="N202"/>
      <c r="O202"/>
      <c r="P202"/>
      <c r="Q202"/>
      <c r="R202"/>
      <c r="S202"/>
      <c r="AC202" s="9"/>
    </row>
    <row r="203" spans="1:29" ht="33" x14ac:dyDescent="0.3">
      <c r="F203" s="839"/>
      <c r="G203" s="110" t="s">
        <v>977</v>
      </c>
      <c r="H203" s="110" t="s">
        <v>978</v>
      </c>
      <c r="I203" s="111" t="s">
        <v>144</v>
      </c>
      <c r="J203" s="110" t="s">
        <v>977</v>
      </c>
      <c r="K203" s="110" t="s">
        <v>978</v>
      </c>
      <c r="N203"/>
      <c r="O203"/>
      <c r="P203"/>
      <c r="Q203"/>
      <c r="R203"/>
      <c r="S203"/>
      <c r="AC203" s="9"/>
    </row>
    <row r="204" spans="1:29" x14ac:dyDescent="0.3">
      <c r="F204" s="39" t="s">
        <v>1536</v>
      </c>
      <c r="G204" s="191">
        <f>J204/I204</f>
        <v>0.80086580086580084</v>
      </c>
      <c r="H204" s="191">
        <f>K204/I204</f>
        <v>0.19913419913419914</v>
      </c>
      <c r="I204" s="119">
        <v>2772</v>
      </c>
      <c r="J204" s="109">
        <v>2220</v>
      </c>
      <c r="K204" s="109">
        <v>552</v>
      </c>
      <c r="N204" s="244"/>
      <c r="O204" s="245"/>
      <c r="P204" s="245"/>
      <c r="Q204"/>
      <c r="R204"/>
      <c r="S204"/>
      <c r="AC204" s="9"/>
    </row>
    <row r="205" spans="1:29" x14ac:dyDescent="0.3">
      <c r="F205" s="39" t="s">
        <v>1537</v>
      </c>
      <c r="G205" s="191">
        <f t="shared" ref="G205:G227" si="6">J205/I205</f>
        <v>0.78687872763419486</v>
      </c>
      <c r="H205" s="191">
        <f t="shared" ref="H205:H227" si="7">K205/I205</f>
        <v>0.21312127236580516</v>
      </c>
      <c r="I205" s="119">
        <v>2515</v>
      </c>
      <c r="J205" s="109">
        <v>1979</v>
      </c>
      <c r="K205" s="109">
        <v>536</v>
      </c>
      <c r="N205" s="244"/>
      <c r="O205" s="245"/>
      <c r="P205" s="245"/>
      <c r="Q205"/>
      <c r="R205"/>
      <c r="S205"/>
      <c r="AC205" s="9"/>
    </row>
    <row r="206" spans="1:29" x14ac:dyDescent="0.3">
      <c r="F206" s="39" t="s">
        <v>1538</v>
      </c>
      <c r="G206" s="191">
        <f t="shared" si="6"/>
        <v>0.81653640477169886</v>
      </c>
      <c r="H206" s="191">
        <f t="shared" si="7"/>
        <v>0.18346359522830111</v>
      </c>
      <c r="I206" s="119">
        <v>2431</v>
      </c>
      <c r="J206" s="109">
        <v>1985</v>
      </c>
      <c r="K206" s="109">
        <v>446</v>
      </c>
      <c r="N206" s="244"/>
      <c r="O206" s="245"/>
      <c r="P206" s="245"/>
      <c r="Q206"/>
      <c r="R206"/>
      <c r="S206"/>
      <c r="AC206" s="9"/>
    </row>
    <row r="207" spans="1:29" x14ac:dyDescent="0.3">
      <c r="F207" s="39" t="s">
        <v>1539</v>
      </c>
      <c r="G207" s="191">
        <f t="shared" si="6"/>
        <v>0.80376569037656909</v>
      </c>
      <c r="H207" s="191">
        <f t="shared" si="7"/>
        <v>0.19623430962343097</v>
      </c>
      <c r="I207" s="119">
        <v>2390</v>
      </c>
      <c r="J207" s="109">
        <v>1921</v>
      </c>
      <c r="K207" s="109">
        <v>469</v>
      </c>
      <c r="N207" s="244"/>
      <c r="O207" s="245"/>
      <c r="P207" s="245"/>
      <c r="Q207"/>
      <c r="R207"/>
      <c r="S207"/>
      <c r="AC207" s="9"/>
    </row>
    <row r="208" spans="1:29" x14ac:dyDescent="0.3">
      <c r="F208" s="39" t="s">
        <v>1540</v>
      </c>
      <c r="G208" s="191">
        <f t="shared" si="6"/>
        <v>0.81845112145577659</v>
      </c>
      <c r="H208" s="191">
        <f t="shared" si="7"/>
        <v>0.18154887854422344</v>
      </c>
      <c r="I208" s="119">
        <v>2363</v>
      </c>
      <c r="J208" s="109">
        <v>1934</v>
      </c>
      <c r="K208" s="109">
        <v>429</v>
      </c>
      <c r="N208" s="244"/>
      <c r="O208" s="245"/>
      <c r="P208" s="245"/>
      <c r="Q208"/>
      <c r="R208"/>
      <c r="S208"/>
      <c r="AC208" s="9"/>
    </row>
    <row r="209" spans="2:29" x14ac:dyDescent="0.3">
      <c r="F209" s="39" t="s">
        <v>1541</v>
      </c>
      <c r="G209" s="191">
        <f t="shared" si="6"/>
        <v>0.77454991816693941</v>
      </c>
      <c r="H209" s="191">
        <f t="shared" si="7"/>
        <v>0.22545008183306056</v>
      </c>
      <c r="I209" s="119">
        <v>2444</v>
      </c>
      <c r="J209" s="109">
        <v>1893</v>
      </c>
      <c r="K209" s="109">
        <v>551</v>
      </c>
      <c r="N209" s="244"/>
      <c r="O209" s="245"/>
      <c r="P209" s="245"/>
      <c r="Q209"/>
      <c r="R209"/>
      <c r="S209"/>
      <c r="AC209" s="9"/>
    </row>
    <row r="210" spans="2:29" x14ac:dyDescent="0.3">
      <c r="F210" s="39" t="s">
        <v>1542</v>
      </c>
      <c r="G210" s="191">
        <f t="shared" si="6"/>
        <v>0.80593424218123499</v>
      </c>
      <c r="H210" s="191">
        <f t="shared" si="7"/>
        <v>0.19406575781876503</v>
      </c>
      <c r="I210" s="119">
        <v>2494</v>
      </c>
      <c r="J210" s="109">
        <v>2010</v>
      </c>
      <c r="K210" s="109">
        <v>484</v>
      </c>
      <c r="N210" s="244"/>
      <c r="O210" s="245"/>
      <c r="P210" s="245"/>
      <c r="Q210"/>
      <c r="R210"/>
      <c r="S210"/>
      <c r="AC210" s="9"/>
    </row>
    <row r="211" spans="2:29" x14ac:dyDescent="0.3">
      <c r="F211" s="39" t="s">
        <v>1543</v>
      </c>
      <c r="G211" s="191">
        <f t="shared" si="6"/>
        <v>0.69757174392935983</v>
      </c>
      <c r="H211" s="191">
        <f t="shared" si="7"/>
        <v>0.30242825607064017</v>
      </c>
      <c r="I211" s="119">
        <v>2718</v>
      </c>
      <c r="J211" s="109">
        <v>1896</v>
      </c>
      <c r="K211" s="109">
        <v>822</v>
      </c>
      <c r="N211" s="244"/>
      <c r="O211" s="245"/>
      <c r="P211" s="245"/>
      <c r="Q211"/>
      <c r="R211"/>
      <c r="S211"/>
      <c r="AC211" s="9"/>
    </row>
    <row r="212" spans="2:29" x14ac:dyDescent="0.3">
      <c r="F212" s="39" t="s">
        <v>1544</v>
      </c>
      <c r="G212" s="191">
        <f t="shared" si="6"/>
        <v>0.75616732213085447</v>
      </c>
      <c r="H212" s="191">
        <f t="shared" si="7"/>
        <v>0.2438326778691455</v>
      </c>
      <c r="I212" s="119">
        <v>2797</v>
      </c>
      <c r="J212" s="109">
        <v>2115</v>
      </c>
      <c r="K212" s="109">
        <v>682</v>
      </c>
      <c r="N212" s="244"/>
      <c r="O212" s="245"/>
      <c r="P212" s="245"/>
      <c r="Q212"/>
      <c r="R212"/>
      <c r="S212"/>
      <c r="AC212" s="9"/>
    </row>
    <row r="213" spans="2:29" x14ac:dyDescent="0.3">
      <c r="F213" s="39" t="s">
        <v>1545</v>
      </c>
      <c r="G213" s="191">
        <f t="shared" si="6"/>
        <v>0.76202006226219299</v>
      </c>
      <c r="H213" s="191">
        <f t="shared" si="7"/>
        <v>0.23797993773780698</v>
      </c>
      <c r="I213" s="119">
        <v>2891</v>
      </c>
      <c r="J213" s="109">
        <v>2203</v>
      </c>
      <c r="K213" s="109">
        <v>688</v>
      </c>
      <c r="N213" s="244"/>
      <c r="O213" s="245"/>
      <c r="P213" s="245"/>
      <c r="Q213"/>
      <c r="R213"/>
      <c r="S213"/>
      <c r="AC213" s="9"/>
    </row>
    <row r="214" spans="2:29" x14ac:dyDescent="0.3">
      <c r="F214" s="39" t="s">
        <v>1546</v>
      </c>
      <c r="G214" s="191">
        <f t="shared" si="6"/>
        <v>0.77908937605396289</v>
      </c>
      <c r="H214" s="191">
        <f t="shared" si="7"/>
        <v>0.22091062394603711</v>
      </c>
      <c r="I214" s="119">
        <v>2965</v>
      </c>
      <c r="J214" s="121">
        <v>2310</v>
      </c>
      <c r="K214" s="109">
        <v>655</v>
      </c>
      <c r="N214" s="244"/>
      <c r="O214" s="245"/>
      <c r="P214" s="245"/>
      <c r="Q214"/>
      <c r="R214"/>
      <c r="S214"/>
      <c r="AC214" s="9"/>
    </row>
    <row r="215" spans="2:29" x14ac:dyDescent="0.3">
      <c r="F215" s="39" t="s">
        <v>1547</v>
      </c>
      <c r="G215" s="191">
        <f t="shared" si="6"/>
        <v>0.80668016194331982</v>
      </c>
      <c r="H215" s="191">
        <f t="shared" si="7"/>
        <v>0.19331983805668015</v>
      </c>
      <c r="I215" s="119">
        <v>2964</v>
      </c>
      <c r="J215" s="109">
        <v>2391</v>
      </c>
      <c r="K215" s="109">
        <v>573</v>
      </c>
      <c r="N215" s="244"/>
      <c r="O215" s="245"/>
      <c r="P215" s="245"/>
      <c r="Q215"/>
      <c r="R215"/>
      <c r="S215"/>
      <c r="AC215" s="9"/>
    </row>
    <row r="216" spans="2:29" x14ac:dyDescent="0.3">
      <c r="F216" s="39" t="s">
        <v>2055</v>
      </c>
      <c r="G216" s="191">
        <f t="shared" si="6"/>
        <v>0.83983431135657571</v>
      </c>
      <c r="H216" s="191">
        <f t="shared" si="7"/>
        <v>0.16016568864342423</v>
      </c>
      <c r="I216" s="119">
        <v>2897</v>
      </c>
      <c r="J216" s="121">
        <v>2433</v>
      </c>
      <c r="K216" s="109">
        <v>464</v>
      </c>
      <c r="N216" s="244"/>
      <c r="O216" s="245"/>
      <c r="P216" s="245"/>
      <c r="Q216"/>
      <c r="R216"/>
      <c r="S216"/>
      <c r="AC216" s="9"/>
    </row>
    <row r="217" spans="2:29" x14ac:dyDescent="0.3">
      <c r="F217" s="39" t="s">
        <v>2056</v>
      </c>
      <c r="G217" s="191">
        <f t="shared" si="6"/>
        <v>0.81063600431189364</v>
      </c>
      <c r="H217" s="191">
        <f t="shared" si="7"/>
        <v>0.18936399568810636</v>
      </c>
      <c r="I217" s="119">
        <v>2783</v>
      </c>
      <c r="J217" s="109">
        <v>2256</v>
      </c>
      <c r="K217" s="109">
        <v>527</v>
      </c>
      <c r="N217" s="244"/>
      <c r="O217" s="245"/>
      <c r="P217" s="245"/>
      <c r="Q217"/>
      <c r="R217"/>
      <c r="S217"/>
      <c r="AC217" s="9"/>
    </row>
    <row r="218" spans="2:29" x14ac:dyDescent="0.3">
      <c r="F218" s="39" t="s">
        <v>2057</v>
      </c>
      <c r="G218" s="191">
        <f t="shared" si="6"/>
        <v>0.79297146833681276</v>
      </c>
      <c r="H218" s="191">
        <f t="shared" si="7"/>
        <v>0.20702853166318719</v>
      </c>
      <c r="I218" s="119">
        <v>2874</v>
      </c>
      <c r="J218" s="121">
        <v>2279</v>
      </c>
      <c r="K218" s="109">
        <v>595</v>
      </c>
      <c r="N218" s="244"/>
      <c r="O218" s="245"/>
      <c r="P218" s="245"/>
      <c r="Q218"/>
      <c r="R218"/>
      <c r="S218"/>
      <c r="AC218" s="9"/>
    </row>
    <row r="219" spans="2:29" x14ac:dyDescent="0.3">
      <c r="B219" s="5" t="s">
        <v>2046</v>
      </c>
      <c r="F219" s="39" t="s">
        <v>2058</v>
      </c>
      <c r="G219" s="191">
        <f t="shared" si="6"/>
        <v>0.79327902240325865</v>
      </c>
      <c r="H219" s="191">
        <f t="shared" si="7"/>
        <v>0.20672097759674135</v>
      </c>
      <c r="I219" s="119">
        <v>2946</v>
      </c>
      <c r="J219" s="121">
        <v>2337</v>
      </c>
      <c r="K219" s="109">
        <v>609</v>
      </c>
      <c r="N219" s="244"/>
      <c r="O219" s="245"/>
      <c r="P219" s="245"/>
      <c r="Q219"/>
      <c r="R219"/>
      <c r="S219"/>
      <c r="AC219" s="9"/>
    </row>
    <row r="220" spans="2:29" x14ac:dyDescent="0.3">
      <c r="F220" s="39" t="s">
        <v>2059</v>
      </c>
      <c r="G220" s="191">
        <f t="shared" si="6"/>
        <v>0.7890625</v>
      </c>
      <c r="H220" s="191">
        <f t="shared" si="7"/>
        <v>0.2109375</v>
      </c>
      <c r="I220" s="119">
        <v>2944</v>
      </c>
      <c r="J220" s="121">
        <v>2323</v>
      </c>
      <c r="K220" s="109">
        <v>621</v>
      </c>
      <c r="N220" s="244"/>
      <c r="O220" s="245"/>
      <c r="P220" s="245"/>
      <c r="Q220"/>
      <c r="R220"/>
      <c r="S220"/>
      <c r="AC220" s="9"/>
    </row>
    <row r="221" spans="2:29" x14ac:dyDescent="0.3">
      <c r="F221" s="39" t="s">
        <v>2060</v>
      </c>
      <c r="G221" s="191">
        <f t="shared" si="6"/>
        <v>0.76084860173577629</v>
      </c>
      <c r="H221" s="191">
        <f t="shared" si="7"/>
        <v>0.23915139826422371</v>
      </c>
      <c r="I221" s="119">
        <v>3111</v>
      </c>
      <c r="J221" s="121">
        <v>2367</v>
      </c>
      <c r="K221" s="109">
        <v>744</v>
      </c>
      <c r="N221" s="244"/>
      <c r="O221" s="245"/>
      <c r="P221" s="245"/>
      <c r="Q221"/>
      <c r="R221"/>
      <c r="S221"/>
      <c r="AC221" s="9"/>
    </row>
    <row r="222" spans="2:29" x14ac:dyDescent="0.3">
      <c r="F222" s="39" t="s">
        <v>2061</v>
      </c>
      <c r="G222" s="191">
        <f t="shared" si="6"/>
        <v>0.77619047619047621</v>
      </c>
      <c r="H222" s="191">
        <f t="shared" si="7"/>
        <v>0.22380952380952382</v>
      </c>
      <c r="I222" s="119">
        <v>3150</v>
      </c>
      <c r="J222" s="121">
        <v>2445</v>
      </c>
      <c r="K222" s="109">
        <v>705</v>
      </c>
      <c r="N222" s="244"/>
      <c r="O222" s="245"/>
      <c r="P222" s="245"/>
      <c r="Q222"/>
      <c r="R222"/>
      <c r="S222"/>
      <c r="AC222" s="9"/>
    </row>
    <row r="223" spans="2:29" x14ac:dyDescent="0.3">
      <c r="F223" s="39" t="s">
        <v>2062</v>
      </c>
      <c r="G223" s="191">
        <f t="shared" si="6"/>
        <v>0.80550161812297738</v>
      </c>
      <c r="H223" s="191">
        <f t="shared" si="7"/>
        <v>0.19449838187702265</v>
      </c>
      <c r="I223" s="119">
        <v>3090</v>
      </c>
      <c r="J223" s="121">
        <v>2489</v>
      </c>
      <c r="K223" s="109">
        <v>601</v>
      </c>
      <c r="N223" s="244"/>
      <c r="O223" s="245"/>
      <c r="P223" s="245"/>
      <c r="Q223"/>
      <c r="R223"/>
      <c r="S223"/>
      <c r="AC223" s="9"/>
    </row>
    <row r="224" spans="2:29" x14ac:dyDescent="0.3">
      <c r="F224" s="39" t="s">
        <v>2063</v>
      </c>
      <c r="G224" s="191">
        <f t="shared" si="6"/>
        <v>0.81303930968360494</v>
      </c>
      <c r="H224" s="191">
        <f t="shared" si="7"/>
        <v>0.18696069031639501</v>
      </c>
      <c r="I224" s="119">
        <v>3129</v>
      </c>
      <c r="J224" s="121">
        <v>2544</v>
      </c>
      <c r="K224" s="109">
        <v>585</v>
      </c>
      <c r="N224" s="244"/>
      <c r="O224" s="245"/>
      <c r="P224" s="245"/>
      <c r="Q224"/>
      <c r="R224"/>
      <c r="S224"/>
      <c r="AC224" s="9"/>
    </row>
    <row r="225" spans="1:25" x14ac:dyDescent="0.3">
      <c r="F225" s="39" t="s">
        <v>2064</v>
      </c>
      <c r="G225" s="191">
        <f t="shared" si="6"/>
        <v>0.7918734491315137</v>
      </c>
      <c r="H225" s="191">
        <f t="shared" si="7"/>
        <v>0.20812655086848636</v>
      </c>
      <c r="I225" s="119">
        <v>3224</v>
      </c>
      <c r="J225" s="121">
        <v>2553</v>
      </c>
      <c r="K225" s="109">
        <v>671</v>
      </c>
      <c r="N225" s="244"/>
      <c r="O225" s="245"/>
      <c r="P225" s="245"/>
      <c r="Q225"/>
      <c r="R225"/>
      <c r="S225"/>
      <c r="W225" s="9"/>
    </row>
    <row r="226" spans="1:25" s="31" customFormat="1" x14ac:dyDescent="0.3">
      <c r="A226" s="708"/>
      <c r="F226" s="39" t="s">
        <v>2065</v>
      </c>
      <c r="G226" s="191">
        <f t="shared" si="6"/>
        <v>0.81534622582657512</v>
      </c>
      <c r="H226" s="191">
        <f t="shared" si="7"/>
        <v>0.18465377417342482</v>
      </c>
      <c r="I226" s="119">
        <v>3206</v>
      </c>
      <c r="J226" s="121">
        <v>2614</v>
      </c>
      <c r="K226" s="109">
        <v>592</v>
      </c>
      <c r="L226" s="3"/>
      <c r="N226" s="244"/>
      <c r="O226" s="245"/>
      <c r="P226" s="245"/>
      <c r="Q226"/>
      <c r="R226"/>
      <c r="S226"/>
      <c r="T226" s="33"/>
      <c r="U226" s="33"/>
      <c r="V226" s="33"/>
      <c r="W226" s="33"/>
      <c r="X226" s="33"/>
      <c r="Y226" s="33"/>
    </row>
    <row r="227" spans="1:25" s="31" customFormat="1" x14ac:dyDescent="0.3">
      <c r="A227" s="708"/>
      <c r="F227" s="39" t="s">
        <v>2066</v>
      </c>
      <c r="G227" s="191">
        <f t="shared" si="6"/>
        <v>0.82409177820267687</v>
      </c>
      <c r="H227" s="191">
        <f t="shared" si="7"/>
        <v>0.17590822179732313</v>
      </c>
      <c r="I227" s="119">
        <v>3138</v>
      </c>
      <c r="J227" s="121">
        <v>2586</v>
      </c>
      <c r="K227" s="109">
        <v>552</v>
      </c>
      <c r="L227" s="3"/>
      <c r="N227" s="244"/>
      <c r="O227" s="245"/>
      <c r="P227" s="245"/>
      <c r="Q227"/>
      <c r="R227"/>
      <c r="S227"/>
      <c r="T227" s="33"/>
      <c r="U227" s="33"/>
      <c r="V227" s="33"/>
      <c r="W227" s="33"/>
      <c r="X227" s="33"/>
      <c r="Y227" s="33"/>
    </row>
    <row r="228" spans="1:25" s="31" customFormat="1" x14ac:dyDescent="0.3">
      <c r="A228" s="708"/>
      <c r="G228" s="19"/>
      <c r="H228" s="19"/>
      <c r="I228" s="19"/>
      <c r="J228" s="19"/>
      <c r="K228" s="19"/>
      <c r="N228"/>
      <c r="O228"/>
      <c r="P228"/>
      <c r="Q228"/>
      <c r="R228"/>
      <c r="S228"/>
      <c r="T228" s="33"/>
      <c r="U228" s="33"/>
      <c r="V228" s="33"/>
      <c r="W228" s="33"/>
      <c r="X228" s="33"/>
      <c r="Y228" s="33"/>
    </row>
    <row r="229" spans="1:25" x14ac:dyDescent="0.3">
      <c r="K229" s="185"/>
      <c r="L229" s="185"/>
      <c r="M229" s="185"/>
      <c r="N229" s="185"/>
      <c r="O229" s="185"/>
      <c r="P229" s="185"/>
      <c r="Q229" s="185"/>
      <c r="R229" s="185"/>
      <c r="S229" s="185"/>
    </row>
    <row r="230" spans="1:25" x14ac:dyDescent="0.3">
      <c r="A230" s="782"/>
      <c r="B230" s="9" t="s">
        <v>2083</v>
      </c>
      <c r="K230" s="186"/>
      <c r="L230" s="187"/>
      <c r="M230" s="188"/>
      <c r="N230" s="189"/>
      <c r="O230" s="189"/>
      <c r="P230" s="189"/>
      <c r="Q230" s="189"/>
      <c r="R230" s="189"/>
      <c r="S230" s="189"/>
    </row>
    <row r="231" spans="1:25" s="31" customFormat="1" x14ac:dyDescent="0.3">
      <c r="A231" s="708"/>
      <c r="E231" s="37"/>
      <c r="F231" s="27">
        <v>2021</v>
      </c>
      <c r="G231" s="27">
        <v>2022</v>
      </c>
      <c r="K231" s="186"/>
      <c r="L231" s="190"/>
      <c r="M231" s="188"/>
      <c r="N231" s="189"/>
      <c r="O231" s="189"/>
      <c r="P231" s="189"/>
      <c r="Q231" s="189"/>
      <c r="R231" s="189"/>
      <c r="S231" s="189"/>
      <c r="U231" s="19"/>
      <c r="V231" s="19"/>
      <c r="W231" s="19"/>
      <c r="X231" s="19"/>
      <c r="Y231" s="19"/>
    </row>
    <row r="232" spans="1:25" s="31" customFormat="1" x14ac:dyDescent="0.3">
      <c r="A232" s="708"/>
      <c r="E232" s="38" t="s">
        <v>89</v>
      </c>
      <c r="F232" s="246">
        <v>2772</v>
      </c>
      <c r="G232" s="246">
        <v>2897</v>
      </c>
      <c r="K232" s="186"/>
      <c r="L232" s="190"/>
      <c r="M232" s="189"/>
      <c r="N232" s="189"/>
      <c r="O232" s="188"/>
      <c r="P232" s="189"/>
      <c r="Q232" s="189"/>
      <c r="R232" s="189"/>
      <c r="S232" s="189"/>
      <c r="U232" s="33"/>
      <c r="V232" s="33"/>
      <c r="W232" s="33"/>
      <c r="X232" s="33"/>
      <c r="Y232" s="33"/>
    </row>
    <row r="233" spans="1:25" s="31" customFormat="1" x14ac:dyDescent="0.3">
      <c r="A233" s="708"/>
      <c r="E233" s="38" t="s">
        <v>90</v>
      </c>
      <c r="F233" s="246">
        <v>2515</v>
      </c>
      <c r="G233" s="246">
        <v>2783</v>
      </c>
      <c r="K233" s="186"/>
      <c r="L233" s="190"/>
      <c r="M233" s="188"/>
      <c r="N233" s="189"/>
      <c r="O233" s="188"/>
      <c r="P233" s="189"/>
      <c r="Q233" s="189"/>
      <c r="R233" s="189"/>
      <c r="S233" s="189"/>
      <c r="U233" s="33"/>
      <c r="V233" s="33"/>
      <c r="W233" s="33"/>
      <c r="X233" s="33"/>
      <c r="Y233" s="33"/>
    </row>
    <row r="234" spans="1:25" s="31" customFormat="1" x14ac:dyDescent="0.3">
      <c r="A234" s="708"/>
      <c r="E234" s="38" t="s">
        <v>91</v>
      </c>
      <c r="F234" s="246">
        <v>2431</v>
      </c>
      <c r="G234" s="246">
        <v>2874</v>
      </c>
      <c r="K234" s="186"/>
      <c r="L234" s="190"/>
      <c r="M234" s="188"/>
      <c r="N234" s="189"/>
      <c r="O234" s="188"/>
      <c r="P234" s="189"/>
      <c r="Q234" s="189"/>
      <c r="R234" s="189"/>
      <c r="S234" s="189"/>
      <c r="U234" s="33"/>
      <c r="V234" s="33"/>
      <c r="W234" s="33"/>
      <c r="X234" s="33"/>
      <c r="Y234" s="33"/>
    </row>
    <row r="235" spans="1:25" s="31" customFormat="1" x14ac:dyDescent="0.3">
      <c r="A235" s="708"/>
      <c r="E235" s="38" t="s">
        <v>92</v>
      </c>
      <c r="F235" s="246">
        <v>2390</v>
      </c>
      <c r="G235" s="246">
        <v>2946</v>
      </c>
      <c r="K235" s="186"/>
      <c r="L235" s="190"/>
      <c r="M235" s="188"/>
      <c r="N235" s="189"/>
      <c r="O235" s="188"/>
      <c r="P235" s="189"/>
      <c r="Q235" s="189"/>
      <c r="R235" s="189"/>
      <c r="S235" s="189"/>
      <c r="U235" s="33"/>
      <c r="V235" s="33"/>
      <c r="W235" s="33"/>
      <c r="X235" s="33"/>
      <c r="Y235" s="33"/>
    </row>
    <row r="236" spans="1:25" s="31" customFormat="1" x14ac:dyDescent="0.3">
      <c r="A236" s="708"/>
      <c r="E236" s="38" t="s">
        <v>93</v>
      </c>
      <c r="F236" s="246">
        <v>2363</v>
      </c>
      <c r="G236" s="246">
        <v>2944</v>
      </c>
      <c r="K236" s="186"/>
      <c r="L236" s="190"/>
      <c r="M236" s="188"/>
      <c r="N236" s="189"/>
      <c r="O236" s="188"/>
      <c r="P236" s="189"/>
      <c r="Q236" s="189"/>
      <c r="R236" s="189"/>
      <c r="S236" s="189"/>
      <c r="U236" s="33"/>
      <c r="V236" s="33"/>
      <c r="W236" s="33"/>
      <c r="X236" s="33"/>
      <c r="Y236" s="33"/>
    </row>
    <row r="237" spans="1:25" s="31" customFormat="1" x14ac:dyDescent="0.3">
      <c r="A237" s="708"/>
      <c r="E237" s="38" t="s">
        <v>94</v>
      </c>
      <c r="F237" s="246">
        <v>2444</v>
      </c>
      <c r="G237" s="246">
        <v>3111</v>
      </c>
      <c r="K237" s="186"/>
      <c r="L237" s="190"/>
      <c r="M237" s="188"/>
      <c r="N237" s="189"/>
      <c r="O237" s="188"/>
      <c r="P237" s="189"/>
      <c r="Q237" s="189"/>
      <c r="R237" s="189"/>
      <c r="S237" s="189"/>
      <c r="U237" s="33"/>
      <c r="V237" s="33"/>
      <c r="W237" s="33"/>
      <c r="X237" s="33"/>
      <c r="Y237" s="33"/>
    </row>
    <row r="238" spans="1:25" s="31" customFormat="1" x14ac:dyDescent="0.3">
      <c r="A238" s="708"/>
      <c r="E238" s="38" t="s">
        <v>95</v>
      </c>
      <c r="F238" s="246">
        <v>2494</v>
      </c>
      <c r="G238" s="246">
        <v>3150</v>
      </c>
      <c r="K238" s="186"/>
      <c r="L238" s="190"/>
      <c r="M238" s="189"/>
      <c r="N238" s="189"/>
      <c r="O238" s="188"/>
      <c r="P238" s="189"/>
      <c r="Q238" s="189"/>
      <c r="R238" s="189"/>
      <c r="S238" s="189"/>
      <c r="U238" s="33"/>
      <c r="V238" s="33"/>
      <c r="W238" s="33"/>
      <c r="X238" s="33"/>
      <c r="Y238" s="33"/>
    </row>
    <row r="239" spans="1:25" s="31" customFormat="1" x14ac:dyDescent="0.3">
      <c r="A239" s="708"/>
      <c r="E239" s="38" t="s">
        <v>96</v>
      </c>
      <c r="F239" s="246">
        <v>2718</v>
      </c>
      <c r="G239" s="246">
        <v>3090</v>
      </c>
      <c r="K239" s="186"/>
      <c r="L239" s="190"/>
      <c r="M239" s="188"/>
      <c r="N239" s="189"/>
      <c r="O239" s="188"/>
      <c r="P239" s="189"/>
      <c r="Q239" s="189"/>
      <c r="R239" s="189"/>
      <c r="S239" s="189"/>
      <c r="U239" s="33"/>
      <c r="V239" s="33"/>
      <c r="W239" s="33"/>
      <c r="X239" s="33"/>
      <c r="Y239" s="33"/>
    </row>
    <row r="240" spans="1:25" s="31" customFormat="1" x14ac:dyDescent="0.3">
      <c r="A240" s="708"/>
      <c r="E240" s="38" t="s">
        <v>97</v>
      </c>
      <c r="F240" s="246">
        <v>2797</v>
      </c>
      <c r="G240" s="246">
        <v>3129</v>
      </c>
      <c r="K240" s="186"/>
      <c r="L240" s="190"/>
      <c r="M240" s="188"/>
      <c r="N240" s="189"/>
      <c r="O240" s="188"/>
      <c r="P240" s="189"/>
      <c r="Q240" s="189"/>
      <c r="R240" s="189"/>
      <c r="S240" s="189"/>
      <c r="U240" s="33"/>
      <c r="V240" s="33"/>
      <c r="W240" s="33"/>
      <c r="X240" s="33"/>
      <c r="Y240" s="33"/>
    </row>
    <row r="241" spans="1:25" s="31" customFormat="1" x14ac:dyDescent="0.3">
      <c r="A241" s="708"/>
      <c r="E241" s="38" t="s">
        <v>98</v>
      </c>
      <c r="F241" s="246">
        <v>2891</v>
      </c>
      <c r="G241" s="246">
        <v>3224</v>
      </c>
      <c r="K241" s="186"/>
      <c r="L241" s="190"/>
      <c r="M241" s="189"/>
      <c r="N241" s="189"/>
      <c r="O241" s="188"/>
      <c r="P241" s="189"/>
      <c r="Q241" s="189"/>
      <c r="R241" s="189"/>
      <c r="S241" s="189"/>
      <c r="U241" s="33"/>
      <c r="V241" s="33"/>
      <c r="W241" s="33"/>
      <c r="X241" s="33"/>
      <c r="Y241" s="33"/>
    </row>
    <row r="242" spans="1:25" s="31" customFormat="1" x14ac:dyDescent="0.3">
      <c r="A242" s="708"/>
      <c r="E242" s="38" t="s">
        <v>99</v>
      </c>
      <c r="F242" s="246">
        <v>2965</v>
      </c>
      <c r="G242" s="246">
        <v>3206</v>
      </c>
      <c r="K242" s="186"/>
      <c r="L242" s="187"/>
      <c r="M242" s="188"/>
      <c r="N242" s="189"/>
      <c r="O242" s="188"/>
      <c r="P242" s="189"/>
      <c r="Q242" s="189"/>
      <c r="R242" s="189"/>
      <c r="S242" s="189"/>
      <c r="U242" s="33"/>
      <c r="V242" s="33"/>
      <c r="W242" s="33"/>
      <c r="X242" s="33"/>
      <c r="Y242" s="33"/>
    </row>
    <row r="243" spans="1:25" s="31" customFormat="1" x14ac:dyDescent="0.3">
      <c r="A243" s="708"/>
      <c r="E243" s="38" t="s">
        <v>100</v>
      </c>
      <c r="F243" s="246">
        <v>2964</v>
      </c>
      <c r="G243" s="246">
        <v>3138</v>
      </c>
      <c r="K243" s="186"/>
      <c r="L243" s="190"/>
      <c r="M243" s="188"/>
      <c r="N243" s="189"/>
      <c r="O243" s="188"/>
      <c r="P243" s="189"/>
      <c r="Q243" s="189"/>
      <c r="R243" s="189"/>
      <c r="S243" s="189"/>
      <c r="U243" s="33"/>
      <c r="V243" s="33"/>
      <c r="W243" s="33"/>
      <c r="X243" s="33"/>
      <c r="Y243" s="33"/>
    </row>
    <row r="244" spans="1:25" s="31" customFormat="1" x14ac:dyDescent="0.3">
      <c r="A244" s="708"/>
      <c r="K244" s="186"/>
      <c r="L244" s="190"/>
      <c r="M244" s="188"/>
      <c r="N244" s="189"/>
      <c r="O244" s="188"/>
      <c r="P244" s="189"/>
      <c r="Q244" s="189"/>
      <c r="R244" s="189"/>
      <c r="S244" s="189"/>
      <c r="T244" s="33"/>
      <c r="U244" s="33"/>
      <c r="V244" s="33"/>
      <c r="W244" s="33"/>
      <c r="X244" s="33"/>
      <c r="Y244" s="33"/>
    </row>
    <row r="245" spans="1:25" s="31" customFormat="1" x14ac:dyDescent="0.3">
      <c r="A245" s="708"/>
      <c r="K245" s="186"/>
      <c r="L245" s="190"/>
      <c r="M245" s="188"/>
      <c r="N245" s="189"/>
      <c r="O245" s="188"/>
      <c r="P245" s="189"/>
      <c r="Q245" s="189"/>
      <c r="R245" s="189"/>
      <c r="S245" s="189"/>
      <c r="T245" s="33"/>
      <c r="U245" s="33"/>
      <c r="V245" s="33"/>
      <c r="W245" s="33"/>
      <c r="X245" s="33"/>
      <c r="Y245" s="33"/>
    </row>
    <row r="246" spans="1:25" s="31" customFormat="1" x14ac:dyDescent="0.3">
      <c r="A246" s="708"/>
      <c r="K246" s="186"/>
      <c r="L246" s="190"/>
      <c r="M246" s="188"/>
      <c r="N246" s="189"/>
      <c r="O246" s="188"/>
      <c r="P246" s="189"/>
      <c r="Q246" s="189"/>
      <c r="R246" s="189"/>
      <c r="S246" s="189"/>
      <c r="T246" s="33"/>
      <c r="U246" s="33"/>
      <c r="V246" s="33"/>
      <c r="W246" s="33"/>
      <c r="X246" s="33"/>
      <c r="Y246" s="33"/>
    </row>
    <row r="247" spans="1:25" s="31" customFormat="1" x14ac:dyDescent="0.3">
      <c r="A247" s="708"/>
      <c r="B247" s="5" t="s">
        <v>2046</v>
      </c>
      <c r="K247" s="186"/>
      <c r="L247" s="190"/>
      <c r="M247" s="189"/>
      <c r="N247" s="189"/>
      <c r="O247" s="188"/>
      <c r="P247" s="189"/>
      <c r="Q247" s="189"/>
      <c r="R247" s="189"/>
      <c r="S247" s="189"/>
      <c r="T247" s="33"/>
      <c r="U247" s="33"/>
      <c r="V247" s="33"/>
      <c r="W247" s="33"/>
      <c r="X247" s="33"/>
      <c r="Y247" s="33"/>
    </row>
    <row r="249" spans="1:25" s="31" customFormat="1" x14ac:dyDescent="0.3">
      <c r="A249" s="782"/>
      <c r="B249" s="19" t="s">
        <v>2084</v>
      </c>
      <c r="G249" s="19"/>
      <c r="H249" s="19"/>
      <c r="I249" s="19"/>
      <c r="J249" s="19"/>
      <c r="K249" s="19"/>
      <c r="N249"/>
      <c r="O249"/>
      <c r="P249"/>
      <c r="Q249"/>
      <c r="R249" s="245"/>
      <c r="S249" s="245"/>
      <c r="T249" s="33"/>
      <c r="U249" s="33"/>
      <c r="V249" s="33"/>
      <c r="W249" s="33"/>
      <c r="X249" s="33"/>
      <c r="Y249" s="33"/>
    </row>
    <row r="250" spans="1:25" s="31" customFormat="1" x14ac:dyDescent="0.3">
      <c r="A250" s="784"/>
      <c r="F250" s="344"/>
      <c r="G250" s="344"/>
      <c r="H250" s="19"/>
      <c r="I250" s="19"/>
      <c r="J250" s="19"/>
      <c r="K250" s="19"/>
      <c r="N250"/>
      <c r="O250"/>
      <c r="P250"/>
      <c r="Q250"/>
      <c r="R250" s="245"/>
      <c r="S250" s="245"/>
      <c r="T250" s="33"/>
      <c r="U250" s="33"/>
      <c r="V250" s="33"/>
      <c r="W250" s="33"/>
      <c r="X250" s="33"/>
      <c r="Y250" s="33"/>
    </row>
    <row r="251" spans="1:25" s="31" customFormat="1" x14ac:dyDescent="0.3">
      <c r="A251" s="708"/>
      <c r="F251" s="37"/>
      <c r="G251" s="27">
        <v>2021</v>
      </c>
      <c r="H251" s="27">
        <v>2022</v>
      </c>
      <c r="I251" s="19"/>
      <c r="J251" s="19"/>
      <c r="K251" s="19"/>
      <c r="N251"/>
      <c r="O251"/>
      <c r="P251"/>
      <c r="Q251"/>
      <c r="R251" s="245"/>
      <c r="S251" s="245"/>
      <c r="T251" s="33"/>
      <c r="U251" s="33"/>
      <c r="V251" s="33"/>
      <c r="W251" s="33"/>
      <c r="X251" s="33"/>
      <c r="Y251" s="33"/>
    </row>
    <row r="252" spans="1:25" s="31" customFormat="1" x14ac:dyDescent="0.3">
      <c r="A252" s="708"/>
      <c r="F252" s="38" t="s">
        <v>89</v>
      </c>
      <c r="G252" s="121">
        <v>497038</v>
      </c>
      <c r="H252" s="121">
        <v>86729</v>
      </c>
      <c r="I252" s="19"/>
      <c r="J252" s="19"/>
      <c r="K252" s="19"/>
      <c r="N252"/>
      <c r="O252"/>
      <c r="P252"/>
      <c r="Q252"/>
      <c r="R252" s="245"/>
      <c r="S252" s="245"/>
      <c r="T252" s="33"/>
      <c r="U252" s="33"/>
      <c r="V252" s="33"/>
      <c r="W252" s="33"/>
      <c r="X252" s="33"/>
      <c r="Y252" s="33"/>
    </row>
    <row r="253" spans="1:25" s="31" customFormat="1" x14ac:dyDescent="0.3">
      <c r="A253" s="708"/>
      <c r="F253" s="38" t="s">
        <v>90</v>
      </c>
      <c r="G253" s="121">
        <v>507053</v>
      </c>
      <c r="H253" s="121">
        <v>83133</v>
      </c>
      <c r="I253" s="19"/>
      <c r="J253" s="19"/>
      <c r="K253" s="19"/>
      <c r="N253"/>
      <c r="O253"/>
      <c r="P253"/>
      <c r="Q253"/>
      <c r="R253" s="245"/>
      <c r="S253" s="245"/>
      <c r="T253" s="33"/>
      <c r="U253" s="33"/>
      <c r="V253" s="33"/>
      <c r="W253" s="33"/>
      <c r="X253" s="33"/>
      <c r="Y253" s="33"/>
    </row>
    <row r="254" spans="1:25" s="31" customFormat="1" x14ac:dyDescent="0.3">
      <c r="A254" s="708"/>
      <c r="F254" s="38" t="s">
        <v>91</v>
      </c>
      <c r="G254" s="121">
        <v>508941</v>
      </c>
      <c r="H254" s="121">
        <v>86307</v>
      </c>
      <c r="I254" s="19"/>
      <c r="J254" s="19"/>
      <c r="K254" s="19"/>
      <c r="N254"/>
      <c r="O254"/>
      <c r="P254"/>
      <c r="Q254"/>
      <c r="R254" s="245"/>
      <c r="S254" s="245"/>
      <c r="T254" s="33"/>
      <c r="U254" s="33"/>
      <c r="V254" s="33"/>
      <c r="W254" s="33"/>
      <c r="X254" s="33"/>
      <c r="Y254" s="33"/>
    </row>
    <row r="255" spans="1:25" s="31" customFormat="1" x14ac:dyDescent="0.3">
      <c r="A255" s="708"/>
      <c r="F255" s="38" t="s">
        <v>92</v>
      </c>
      <c r="G255" s="121">
        <v>509164</v>
      </c>
      <c r="H255" s="121">
        <v>88972</v>
      </c>
      <c r="K255" s="3"/>
      <c r="L255" s="3"/>
      <c r="M255" s="3"/>
      <c r="N255"/>
      <c r="O255"/>
      <c r="P255"/>
      <c r="Q255"/>
      <c r="R255" s="245"/>
      <c r="S255" s="245"/>
      <c r="T255" s="33"/>
      <c r="U255" s="33"/>
      <c r="V255" s="33"/>
      <c r="W255" s="33"/>
      <c r="X255" s="33"/>
      <c r="Y255" s="33"/>
    </row>
    <row r="256" spans="1:25" s="31" customFormat="1" x14ac:dyDescent="0.3">
      <c r="A256" s="708"/>
      <c r="F256" s="38" t="s">
        <v>93</v>
      </c>
      <c r="G256" s="121">
        <v>509286</v>
      </c>
      <c r="H256" s="121">
        <v>88013</v>
      </c>
      <c r="K256" s="3"/>
      <c r="L256" s="3"/>
      <c r="M256" s="3"/>
      <c r="N256"/>
      <c r="O256"/>
      <c r="P256"/>
      <c r="Q256"/>
      <c r="R256" s="245"/>
      <c r="S256" s="245"/>
      <c r="T256" s="33"/>
      <c r="U256" s="33"/>
      <c r="V256" s="33"/>
      <c r="W256" s="33"/>
      <c r="X256" s="33"/>
      <c r="Y256" s="33"/>
    </row>
    <row r="257" spans="1:25" s="31" customFormat="1" x14ac:dyDescent="0.3">
      <c r="A257" s="708"/>
      <c r="F257" s="38" t="s">
        <v>94</v>
      </c>
      <c r="G257" s="121">
        <v>509411</v>
      </c>
      <c r="H257" s="121">
        <v>85940</v>
      </c>
      <c r="L257" s="344"/>
      <c r="M257" s="344"/>
      <c r="N257"/>
      <c r="O257"/>
      <c r="P257"/>
      <c r="Q257"/>
      <c r="R257" s="245"/>
      <c r="S257" s="245"/>
      <c r="T257" s="33"/>
      <c r="U257" s="33"/>
      <c r="V257" s="33"/>
      <c r="W257" s="33"/>
      <c r="X257" s="33"/>
      <c r="Y257" s="33"/>
    </row>
    <row r="258" spans="1:25" s="31" customFormat="1" x14ac:dyDescent="0.3">
      <c r="A258" s="708"/>
      <c r="F258" s="38" t="s">
        <v>95</v>
      </c>
      <c r="G258" s="121">
        <v>57891</v>
      </c>
      <c r="H258" s="121">
        <v>19248</v>
      </c>
      <c r="L258" s="345"/>
      <c r="M258" s="345"/>
      <c r="N258"/>
      <c r="O258"/>
      <c r="P258"/>
      <c r="Q258"/>
      <c r="R258" s="245"/>
      <c r="S258" s="245"/>
      <c r="T258" s="33"/>
      <c r="U258" s="33"/>
      <c r="V258" s="33"/>
      <c r="W258" s="33"/>
      <c r="X258" s="33"/>
      <c r="Y258" s="33"/>
    </row>
    <row r="259" spans="1:25" s="31" customFormat="1" x14ac:dyDescent="0.3">
      <c r="A259" s="708"/>
      <c r="F259" s="38" t="s">
        <v>96</v>
      </c>
      <c r="G259" s="121">
        <v>58431</v>
      </c>
      <c r="H259" s="121">
        <v>18989</v>
      </c>
      <c r="L259" s="345"/>
      <c r="M259" s="345"/>
      <c r="N259"/>
      <c r="O259"/>
      <c r="P259"/>
      <c r="Q259"/>
      <c r="R259" s="245"/>
      <c r="S259" s="245"/>
      <c r="T259" s="33"/>
      <c r="U259" s="33"/>
      <c r="V259" s="33"/>
      <c r="W259" s="33"/>
      <c r="X259" s="33"/>
      <c r="Y259" s="33"/>
    </row>
    <row r="260" spans="1:25" s="31" customFormat="1" x14ac:dyDescent="0.3">
      <c r="A260" s="708"/>
      <c r="F260" s="38" t="s">
        <v>97</v>
      </c>
      <c r="G260" s="121">
        <v>92237</v>
      </c>
      <c r="H260" s="121">
        <v>57348</v>
      </c>
      <c r="L260" s="345"/>
      <c r="M260" s="345"/>
      <c r="N260"/>
      <c r="O260"/>
      <c r="P260"/>
      <c r="Q260"/>
      <c r="R260" s="245"/>
      <c r="S260" s="245"/>
      <c r="T260" s="33"/>
      <c r="U260" s="33"/>
      <c r="V260" s="33"/>
      <c r="W260" s="33"/>
      <c r="X260" s="33"/>
      <c r="Y260" s="33"/>
    </row>
    <row r="261" spans="1:25" s="31" customFormat="1" x14ac:dyDescent="0.3">
      <c r="A261" s="708"/>
      <c r="F261" s="38" t="s">
        <v>98</v>
      </c>
      <c r="G261" s="121">
        <v>95150</v>
      </c>
      <c r="H261" s="121">
        <v>61432</v>
      </c>
      <c r="L261" s="345"/>
      <c r="M261" s="345"/>
      <c r="N261"/>
      <c r="O261"/>
      <c r="P261"/>
      <c r="Q261"/>
      <c r="R261" s="245"/>
      <c r="S261" s="245"/>
      <c r="T261" s="33"/>
      <c r="U261" s="33"/>
      <c r="V261" s="33"/>
      <c r="W261" s="33"/>
      <c r="X261" s="33"/>
      <c r="Y261" s="33"/>
    </row>
    <row r="262" spans="1:25" s="31" customFormat="1" x14ac:dyDescent="0.3">
      <c r="A262" s="708"/>
      <c r="F262" s="38" t="s">
        <v>99</v>
      </c>
      <c r="G262" s="121">
        <v>95613</v>
      </c>
      <c r="H262" s="121">
        <v>63712</v>
      </c>
      <c r="L262" s="345"/>
      <c r="M262" s="345"/>
      <c r="N262"/>
      <c r="O262"/>
      <c r="P262"/>
      <c r="Q262"/>
      <c r="R262" s="245"/>
      <c r="S262" s="245"/>
      <c r="T262" s="33"/>
      <c r="U262" s="33"/>
      <c r="V262" s="33"/>
      <c r="W262" s="33"/>
      <c r="X262" s="33"/>
      <c r="Y262" s="33"/>
    </row>
    <row r="263" spans="1:25" s="31" customFormat="1" x14ac:dyDescent="0.3">
      <c r="A263" s="708"/>
      <c r="F263" s="38" t="s">
        <v>100</v>
      </c>
      <c r="G263" s="121">
        <v>94346</v>
      </c>
      <c r="H263" s="121">
        <v>65107</v>
      </c>
      <c r="L263" s="345"/>
      <c r="M263" s="345"/>
      <c r="N263"/>
      <c r="O263"/>
      <c r="P263"/>
      <c r="Q263"/>
      <c r="R263" s="245"/>
      <c r="S263" s="245"/>
      <c r="T263" s="33"/>
      <c r="U263" s="33"/>
      <c r="V263" s="33"/>
      <c r="W263" s="33"/>
      <c r="X263" s="33"/>
      <c r="Y263" s="33"/>
    </row>
    <row r="264" spans="1:25" s="31" customFormat="1" x14ac:dyDescent="0.3">
      <c r="A264" s="708"/>
      <c r="F264" s="346"/>
      <c r="G264" s="345"/>
      <c r="H264" s="19"/>
      <c r="L264" s="345"/>
      <c r="M264" s="345"/>
      <c r="N264"/>
      <c r="O264"/>
      <c r="P264"/>
      <c r="Q264"/>
      <c r="R264" s="245"/>
      <c r="S264" s="245"/>
      <c r="T264" s="33"/>
      <c r="U264" s="33"/>
      <c r="V264" s="33"/>
      <c r="W264" s="33"/>
      <c r="X264" s="33"/>
      <c r="Y264" s="33"/>
    </row>
    <row r="265" spans="1:25" s="31" customFormat="1" x14ac:dyDescent="0.3">
      <c r="A265" s="708"/>
      <c r="F265" s="346"/>
      <c r="G265" s="345"/>
      <c r="H265" s="19"/>
      <c r="L265" s="345"/>
      <c r="M265" s="345"/>
      <c r="N265"/>
      <c r="O265"/>
      <c r="P265"/>
      <c r="Q265"/>
      <c r="R265" s="245"/>
      <c r="S265" s="245"/>
      <c r="T265" s="33"/>
      <c r="U265" s="33"/>
      <c r="V265" s="33"/>
      <c r="W265" s="33"/>
      <c r="X265" s="33"/>
      <c r="Y265" s="33"/>
    </row>
    <row r="266" spans="1:25" s="31" customFormat="1" x14ac:dyDescent="0.3">
      <c r="A266" s="708"/>
      <c r="B266" s="5" t="s">
        <v>2046</v>
      </c>
      <c r="F266" s="346"/>
      <c r="G266" s="345"/>
      <c r="H266" s="19"/>
      <c r="L266" s="345"/>
      <c r="M266" s="345"/>
      <c r="N266"/>
      <c r="O266"/>
      <c r="P266"/>
      <c r="Q266"/>
      <c r="R266" s="245"/>
      <c r="S266" s="245"/>
      <c r="T266" s="33"/>
      <c r="U266" s="33"/>
      <c r="V266" s="33"/>
      <c r="W266" s="33"/>
      <c r="X266" s="33"/>
      <c r="Y266" s="33"/>
    </row>
    <row r="267" spans="1:25" s="31" customFormat="1" x14ac:dyDescent="0.3">
      <c r="A267" s="708"/>
      <c r="F267" s="346"/>
      <c r="G267" s="345"/>
      <c r="H267" s="19"/>
      <c r="L267" s="345"/>
      <c r="M267" s="345"/>
      <c r="N267"/>
      <c r="O267"/>
      <c r="P267"/>
      <c r="Q267"/>
      <c r="R267" s="245"/>
      <c r="S267" s="245"/>
      <c r="T267" s="33"/>
      <c r="U267" s="33"/>
      <c r="V267" s="33"/>
      <c r="W267" s="33"/>
      <c r="X267" s="33"/>
      <c r="Y267" s="33"/>
    </row>
    <row r="268" spans="1:25" s="19" customFormat="1" x14ac:dyDescent="0.3">
      <c r="A268" s="708"/>
      <c r="B268" s="40"/>
      <c r="C268" s="40"/>
      <c r="D268" s="40"/>
      <c r="E268" s="40"/>
      <c r="F268" s="41"/>
      <c r="I268" s="345"/>
      <c r="J268" s="345"/>
      <c r="K268" s="345"/>
      <c r="L268" s="345"/>
      <c r="M268" s="345"/>
    </row>
    <row r="269" spans="1:25" s="31" customFormat="1" ht="49.5" x14ac:dyDescent="0.3">
      <c r="A269" s="782"/>
      <c r="B269" s="9" t="s">
        <v>2085</v>
      </c>
      <c r="C269" s="3"/>
      <c r="F269" s="11"/>
      <c r="G269" s="111" t="s">
        <v>1548</v>
      </c>
      <c r="H269" s="110" t="s">
        <v>1549</v>
      </c>
      <c r="I269" s="345"/>
      <c r="J269" s="345"/>
      <c r="K269" s="345"/>
      <c r="L269" s="345"/>
      <c r="M269" s="345"/>
      <c r="N269" s="36"/>
      <c r="O269" s="36"/>
      <c r="P269" s="36"/>
      <c r="Q269" s="3"/>
    </row>
    <row r="270" spans="1:25" s="31" customFormat="1" x14ac:dyDescent="0.3">
      <c r="A270" s="708"/>
      <c r="B270" s="3"/>
      <c r="C270" s="3"/>
      <c r="F270" s="10" t="s">
        <v>150</v>
      </c>
      <c r="G270" s="112">
        <v>4460.6000000000004</v>
      </c>
      <c r="H270" s="112">
        <v>137</v>
      </c>
      <c r="I270" s="345"/>
      <c r="J270" s="345"/>
      <c r="K270" s="345"/>
      <c r="L270" s="345"/>
      <c r="M270" s="345"/>
      <c r="N270" s="33"/>
      <c r="O270" s="33"/>
      <c r="P270" s="33"/>
      <c r="Q270" s="3"/>
    </row>
    <row r="271" spans="1:25" s="31" customFormat="1" x14ac:dyDescent="0.3">
      <c r="A271" s="708"/>
      <c r="B271" s="3"/>
      <c r="C271" s="3"/>
      <c r="F271" s="10" t="s">
        <v>151</v>
      </c>
      <c r="G271" s="112">
        <v>3657.2</v>
      </c>
      <c r="H271" s="112">
        <v>309.5</v>
      </c>
      <c r="I271" s="345"/>
      <c r="J271" s="345"/>
      <c r="K271" s="345"/>
      <c r="L271" s="345"/>
      <c r="M271" s="345"/>
      <c r="N271" s="33"/>
      <c r="O271" s="33"/>
      <c r="P271" s="33"/>
      <c r="Q271" s="3"/>
    </row>
    <row r="272" spans="1:25" s="31" customFormat="1" x14ac:dyDescent="0.3">
      <c r="A272" s="708"/>
      <c r="B272" s="3"/>
      <c r="C272" s="3"/>
      <c r="F272" s="10" t="s">
        <v>152</v>
      </c>
      <c r="G272" s="112">
        <v>4000.9</v>
      </c>
      <c r="H272" s="112">
        <v>247.5</v>
      </c>
      <c r="I272" s="345"/>
      <c r="J272" s="345"/>
      <c r="K272" s="345"/>
      <c r="L272" s="345"/>
      <c r="M272" s="345"/>
      <c r="N272" s="3"/>
      <c r="O272" s="3"/>
      <c r="P272" s="3"/>
      <c r="Q272" s="3"/>
    </row>
    <row r="273" spans="4:13" x14ac:dyDescent="0.3">
      <c r="F273" s="10" t="s">
        <v>153</v>
      </c>
      <c r="G273" s="112">
        <v>6317</v>
      </c>
      <c r="H273" s="112">
        <v>1208.5</v>
      </c>
      <c r="I273" s="345"/>
      <c r="J273" s="345"/>
      <c r="K273" s="345"/>
      <c r="L273" s="345"/>
      <c r="M273" s="345"/>
    </row>
    <row r="274" spans="4:13" x14ac:dyDescent="0.3">
      <c r="F274" s="10" t="s">
        <v>154</v>
      </c>
      <c r="G274" s="112">
        <v>6006.7</v>
      </c>
      <c r="H274" s="112">
        <v>542</v>
      </c>
      <c r="I274" s="19"/>
      <c r="J274" s="19"/>
      <c r="K274" s="19"/>
      <c r="L274" s="19"/>
      <c r="M274" s="19"/>
    </row>
    <row r="275" spans="4:13" x14ac:dyDescent="0.3">
      <c r="F275" s="10" t="s">
        <v>155</v>
      </c>
      <c r="G275" s="112">
        <v>12478</v>
      </c>
      <c r="H275" s="112">
        <v>6090.5</v>
      </c>
    </row>
    <row r="276" spans="4:13" x14ac:dyDescent="0.3">
      <c r="F276" s="10" t="s">
        <v>156</v>
      </c>
      <c r="G276" s="112">
        <v>21677.599999999999</v>
      </c>
      <c r="H276" s="112">
        <v>10756.5</v>
      </c>
    </row>
    <row r="277" spans="4:13" x14ac:dyDescent="0.3">
      <c r="F277" s="10" t="s">
        <v>157</v>
      </c>
      <c r="G277" s="112">
        <v>21892.5</v>
      </c>
      <c r="H277" s="112">
        <v>8854.5</v>
      </c>
    </row>
    <row r="281" spans="4:13" x14ac:dyDescent="0.3">
      <c r="D281" s="20"/>
      <c r="E281" s="20"/>
      <c r="F281" s="20"/>
      <c r="G281" s="20"/>
      <c r="H281" s="20"/>
      <c r="I281" s="20"/>
      <c r="J281" s="20"/>
      <c r="K281" s="20"/>
    </row>
    <row r="291" spans="1:2" x14ac:dyDescent="0.3">
      <c r="B291" s="5" t="s">
        <v>2046</v>
      </c>
    </row>
    <row r="293" spans="1:2" x14ac:dyDescent="0.3">
      <c r="A293" s="782"/>
      <c r="B293" s="9" t="s">
        <v>2086</v>
      </c>
    </row>
    <row r="310" spans="2:7" x14ac:dyDescent="0.3">
      <c r="B310" s="5" t="s">
        <v>2046</v>
      </c>
    </row>
    <row r="311" spans="2:7" x14ac:dyDescent="0.3">
      <c r="B311" s="187"/>
      <c r="C311" s="190"/>
      <c r="D311" s="190"/>
      <c r="E311" s="188"/>
      <c r="F311" s="188"/>
      <c r="G311" s="188"/>
    </row>
    <row r="312" spans="2:7" x14ac:dyDescent="0.3">
      <c r="B312" s="397"/>
      <c r="C312" s="398"/>
      <c r="D312" s="398"/>
      <c r="E312" s="188"/>
      <c r="F312" s="188"/>
      <c r="G312" s="188"/>
    </row>
    <row r="313" spans="2:7" x14ac:dyDescent="0.3">
      <c r="B313" s="188"/>
      <c r="C313" s="189"/>
      <c r="D313" s="188"/>
      <c r="E313" s="188"/>
      <c r="F313" s="188"/>
      <c r="G313" s="188"/>
    </row>
    <row r="314" spans="2:7" x14ac:dyDescent="0.3">
      <c r="B314" s="844"/>
      <c r="C314" s="844"/>
      <c r="D314" s="188"/>
      <c r="E314" s="188"/>
      <c r="F314" s="188"/>
      <c r="G314" s="188"/>
    </row>
    <row r="315" spans="2:7" x14ac:dyDescent="0.3">
      <c r="B315" s="399"/>
      <c r="C315" s="400"/>
      <c r="D315" s="399"/>
      <c r="E315" s="188"/>
      <c r="F315" s="188"/>
      <c r="G315" s="188"/>
    </row>
    <row r="316" spans="2:7" x14ac:dyDescent="0.3">
      <c r="B316" s="399"/>
      <c r="C316" s="400"/>
      <c r="D316" s="399"/>
      <c r="E316" s="188"/>
      <c r="F316" s="188"/>
      <c r="G316" s="188"/>
    </row>
    <row r="317" spans="2:7" x14ac:dyDescent="0.3">
      <c r="B317" s="399"/>
      <c r="C317" s="400"/>
      <c r="D317" s="399"/>
      <c r="E317" s="188"/>
      <c r="F317" s="188"/>
      <c r="G317" s="188"/>
    </row>
    <row r="318" spans="2:7" x14ac:dyDescent="0.3">
      <c r="B318" s="843"/>
      <c r="C318" s="843"/>
      <c r="D318" s="843"/>
      <c r="E318" s="843"/>
      <c r="F318" s="843"/>
      <c r="G318" s="843"/>
    </row>
    <row r="319" spans="2:7" x14ac:dyDescent="0.3">
      <c r="B319" s="188"/>
      <c r="C319" s="188"/>
      <c r="D319" s="188"/>
      <c r="E319" s="188"/>
      <c r="F319" s="188"/>
      <c r="G319" s="188"/>
    </row>
    <row r="320" spans="2:7" x14ac:dyDescent="0.3">
      <c r="B320" s="843"/>
      <c r="C320" s="843"/>
      <c r="D320" s="843"/>
      <c r="E320" s="843"/>
      <c r="F320" s="843"/>
      <c r="G320" s="843"/>
    </row>
    <row r="321" spans="2:7" x14ac:dyDescent="0.3">
      <c r="B321" s="188"/>
      <c r="C321" s="188"/>
      <c r="D321" s="188"/>
      <c r="E321" s="188"/>
      <c r="F321" s="188"/>
      <c r="G321" s="188"/>
    </row>
    <row r="322" spans="2:7" x14ac:dyDescent="0.3">
      <c r="B322" s="188"/>
      <c r="C322" s="188"/>
      <c r="D322" s="188"/>
      <c r="E322" s="188"/>
      <c r="F322" s="188"/>
      <c r="G322" s="188"/>
    </row>
    <row r="323" spans="2:7" x14ac:dyDescent="0.3">
      <c r="B323" s="188"/>
      <c r="C323" s="188"/>
      <c r="D323" s="188"/>
      <c r="E323" s="188"/>
      <c r="F323" s="188"/>
      <c r="G323" s="188"/>
    </row>
    <row r="324" spans="2:7" x14ac:dyDescent="0.3">
      <c r="B324" s="188"/>
      <c r="C324" s="188"/>
      <c r="D324" s="188"/>
      <c r="E324" s="188"/>
      <c r="F324" s="188"/>
      <c r="G324" s="188"/>
    </row>
  </sheetData>
  <sortState ref="K63:M70">
    <sortCondition ref="K63:K70"/>
  </sortState>
  <mergeCells count="8">
    <mergeCell ref="B320:G320"/>
    <mergeCell ref="B314:C314"/>
    <mergeCell ref="B318:G318"/>
    <mergeCell ref="F202:F203"/>
    <mergeCell ref="H84:J84"/>
    <mergeCell ref="K84:M84"/>
    <mergeCell ref="G202:H202"/>
    <mergeCell ref="I202:K202"/>
  </mergeCells>
  <pageMargins left="0.7" right="0.7" top="0.75" bottom="0.75" header="0.3" footer="0.3"/>
  <pageSetup paperSize="9" orientation="portrait" r:id="rId1"/>
  <ignoredErrors>
    <ignoredError sqref="H185:I185"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2:AH61"/>
  <sheetViews>
    <sheetView zoomScale="80" zoomScaleNormal="80" workbookViewId="0">
      <selection sqref="A1:A1048576"/>
    </sheetView>
  </sheetViews>
  <sheetFormatPr defaultRowHeight="16.5" x14ac:dyDescent="0.3"/>
  <cols>
    <col min="1" max="1" width="9.140625" style="708"/>
    <col min="2" max="2" width="44.85546875" style="3" customWidth="1"/>
    <col min="3" max="3" width="37" style="3" customWidth="1"/>
    <col min="4" max="4" width="20.85546875" style="3" customWidth="1"/>
    <col min="5" max="5" width="12.85546875" style="3" customWidth="1"/>
    <col min="6" max="6" width="11.85546875" style="3" customWidth="1"/>
    <col min="7" max="8" width="9.140625" style="3"/>
    <col min="9" max="9" width="13.42578125" style="3" customWidth="1"/>
    <col min="10" max="16384" width="9.140625" style="3"/>
  </cols>
  <sheetData>
    <row r="2" spans="1:12" ht="17.25" thickBot="1" x14ac:dyDescent="0.35">
      <c r="A2" s="785"/>
      <c r="B2" s="6" t="s">
        <v>2089</v>
      </c>
    </row>
    <row r="3" spans="1:12" ht="17.25" thickBot="1" x14ac:dyDescent="0.35">
      <c r="B3" s="802" t="s">
        <v>149</v>
      </c>
      <c r="C3" s="802" t="s">
        <v>162</v>
      </c>
      <c r="D3" s="845" t="s">
        <v>163</v>
      </c>
      <c r="E3" s="846"/>
      <c r="F3" s="846"/>
      <c r="G3" s="847"/>
    </row>
    <row r="4" spans="1:12" ht="17.25" customHeight="1" thickBot="1" x14ac:dyDescent="0.35">
      <c r="B4" s="830"/>
      <c r="C4" s="830"/>
      <c r="D4" s="845" t="s">
        <v>164</v>
      </c>
      <c r="E4" s="847"/>
      <c r="F4" s="845" t="s">
        <v>165</v>
      </c>
      <c r="G4" s="847"/>
    </row>
    <row r="5" spans="1:12" x14ac:dyDescent="0.3">
      <c r="B5" s="830"/>
      <c r="C5" s="830"/>
      <c r="D5" s="85" t="s">
        <v>166</v>
      </c>
      <c r="E5" s="85" t="s">
        <v>167</v>
      </c>
      <c r="F5" s="85" t="s">
        <v>166</v>
      </c>
      <c r="G5" s="85" t="s">
        <v>167</v>
      </c>
    </row>
    <row r="6" spans="1:12" x14ac:dyDescent="0.3">
      <c r="B6" s="81">
        <v>2021</v>
      </c>
      <c r="C6" s="84">
        <v>14007</v>
      </c>
      <c r="D6" s="83">
        <v>4489</v>
      </c>
      <c r="E6" s="83">
        <v>2878</v>
      </c>
      <c r="F6" s="83">
        <v>4506</v>
      </c>
      <c r="G6" s="83">
        <v>2134</v>
      </c>
    </row>
    <row r="7" spans="1:12" x14ac:dyDescent="0.3">
      <c r="B7" s="81">
        <v>2022</v>
      </c>
      <c r="C7" s="84">
        <v>14608</v>
      </c>
      <c r="D7" s="83">
        <v>4323</v>
      </c>
      <c r="E7" s="83">
        <v>2975</v>
      </c>
      <c r="F7" s="83">
        <v>4823</v>
      </c>
      <c r="G7" s="83">
        <v>2487</v>
      </c>
    </row>
    <row r="8" spans="1:12" x14ac:dyDescent="0.3">
      <c r="B8" s="5" t="s">
        <v>179</v>
      </c>
    </row>
    <row r="10" spans="1:12" x14ac:dyDescent="0.3">
      <c r="A10" s="785"/>
      <c r="B10" s="6" t="s">
        <v>2088</v>
      </c>
    </row>
    <row r="11" spans="1:12" ht="63" customHeight="1" x14ac:dyDescent="0.3">
      <c r="B11" s="87" t="s">
        <v>149</v>
      </c>
      <c r="C11" s="88" t="s">
        <v>709</v>
      </c>
      <c r="D11" s="88" t="s">
        <v>169</v>
      </c>
      <c r="E11" s="88" t="s">
        <v>170</v>
      </c>
      <c r="F11" s="88" t="s">
        <v>171</v>
      </c>
      <c r="G11" s="88" t="s">
        <v>13</v>
      </c>
    </row>
    <row r="12" spans="1:12" x14ac:dyDescent="0.3">
      <c r="B12" s="86">
        <v>2021</v>
      </c>
      <c r="C12" s="82">
        <v>87</v>
      </c>
      <c r="D12" s="82">
        <v>1007</v>
      </c>
      <c r="E12" s="82">
        <v>85</v>
      </c>
      <c r="F12" s="82">
        <v>159</v>
      </c>
      <c r="G12" s="84">
        <v>1338</v>
      </c>
    </row>
    <row r="13" spans="1:12" x14ac:dyDescent="0.3">
      <c r="B13" s="81">
        <v>2022</v>
      </c>
      <c r="C13" s="82">
        <v>83</v>
      </c>
      <c r="D13" s="82">
        <v>1044</v>
      </c>
      <c r="E13" s="82">
        <v>65</v>
      </c>
      <c r="F13" s="82">
        <v>195</v>
      </c>
      <c r="G13" s="84">
        <v>1387</v>
      </c>
    </row>
    <row r="14" spans="1:12" x14ac:dyDescent="0.3">
      <c r="B14" s="5" t="s">
        <v>172</v>
      </c>
      <c r="C14" s="79"/>
      <c r="D14" s="79"/>
      <c r="E14" s="79"/>
      <c r="F14" s="79"/>
      <c r="G14" s="79"/>
      <c r="H14" s="79"/>
      <c r="I14" s="79"/>
      <c r="J14" s="79"/>
      <c r="K14" s="79"/>
      <c r="L14" s="79"/>
    </row>
    <row r="16" spans="1:12" x14ac:dyDescent="0.3">
      <c r="A16" s="778"/>
      <c r="B16" s="6" t="s">
        <v>2087</v>
      </c>
    </row>
    <row r="17" spans="1:5" ht="17.25" thickBot="1" x14ac:dyDescent="0.35">
      <c r="B17" s="237" t="s">
        <v>0</v>
      </c>
      <c r="C17" s="52"/>
      <c r="D17" s="80"/>
      <c r="E17" s="80"/>
    </row>
    <row r="18" spans="1:5" ht="17.25" thickBot="1" x14ac:dyDescent="0.35">
      <c r="B18" s="171" t="s">
        <v>173</v>
      </c>
      <c r="C18" s="51" t="s">
        <v>1550</v>
      </c>
      <c r="D18" s="80"/>
      <c r="E18" s="80"/>
    </row>
    <row r="19" spans="1:5" ht="24" customHeight="1" thickBot="1" x14ac:dyDescent="0.35">
      <c r="B19" s="89" t="s">
        <v>174</v>
      </c>
      <c r="C19" s="51" t="s">
        <v>1551</v>
      </c>
      <c r="D19" s="80"/>
      <c r="E19" s="80"/>
    </row>
    <row r="20" spans="1:5" ht="17.25" thickBot="1" x14ac:dyDescent="0.35">
      <c r="B20" s="89" t="s">
        <v>175</v>
      </c>
      <c r="C20" s="51"/>
      <c r="D20" s="80"/>
      <c r="E20" s="80"/>
    </row>
    <row r="21" spans="1:5" ht="17.25" thickBot="1" x14ac:dyDescent="0.35">
      <c r="B21" s="268" t="s">
        <v>1552</v>
      </c>
      <c r="C21" s="51" t="s">
        <v>1553</v>
      </c>
      <c r="D21" s="80"/>
      <c r="E21" s="80"/>
    </row>
    <row r="22" spans="1:5" ht="17.25" thickBot="1" x14ac:dyDescent="0.35">
      <c r="B22" s="268" t="s">
        <v>1554</v>
      </c>
      <c r="C22" s="51" t="s">
        <v>1555</v>
      </c>
      <c r="D22" s="80"/>
      <c r="E22" s="80"/>
    </row>
    <row r="23" spans="1:5" ht="17.25" thickBot="1" x14ac:dyDescent="0.35">
      <c r="B23" s="268" t="s">
        <v>1556</v>
      </c>
      <c r="C23" s="51" t="s">
        <v>1557</v>
      </c>
      <c r="D23" s="80"/>
      <c r="E23" s="80"/>
    </row>
    <row r="24" spans="1:5" ht="17.25" thickBot="1" x14ac:dyDescent="0.35">
      <c r="B24" s="268" t="s">
        <v>176</v>
      </c>
      <c r="C24" s="51" t="s">
        <v>1558</v>
      </c>
      <c r="D24" s="80"/>
      <c r="E24" s="80"/>
    </row>
    <row r="25" spans="1:5" ht="33.75" thickBot="1" x14ac:dyDescent="0.35">
      <c r="B25" s="268" t="s">
        <v>177</v>
      </c>
      <c r="C25" s="51" t="s">
        <v>1666</v>
      </c>
      <c r="D25" s="80"/>
      <c r="E25" s="80"/>
    </row>
    <row r="26" spans="1:5" ht="18" customHeight="1" thickBot="1" x14ac:dyDescent="0.35">
      <c r="B26" s="268" t="s">
        <v>178</v>
      </c>
      <c r="C26" s="51" t="s">
        <v>1559</v>
      </c>
      <c r="D26" s="80"/>
      <c r="E26" s="80"/>
    </row>
    <row r="27" spans="1:5" ht="17.25" thickBot="1" x14ac:dyDescent="0.35">
      <c r="B27" s="89" t="s">
        <v>1667</v>
      </c>
      <c r="C27" s="51" t="s">
        <v>1668</v>
      </c>
      <c r="D27" s="80"/>
      <c r="E27" s="80"/>
    </row>
    <row r="28" spans="1:5" ht="18.75" customHeight="1" thickBot="1" x14ac:dyDescent="0.35">
      <c r="B28" s="89" t="s">
        <v>1669</v>
      </c>
      <c r="C28" s="51" t="s">
        <v>1670</v>
      </c>
      <c r="D28" s="80"/>
      <c r="E28" s="80"/>
    </row>
    <row r="29" spans="1:5" x14ac:dyDescent="0.3">
      <c r="B29" s="44" t="s">
        <v>179</v>
      </c>
      <c r="C29" s="267"/>
      <c r="D29" s="267"/>
      <c r="E29" s="267"/>
    </row>
    <row r="30" spans="1:5" x14ac:dyDescent="0.3">
      <c r="B30" s="5" t="s">
        <v>1400</v>
      </c>
      <c r="C30" s="31"/>
      <c r="D30" s="31"/>
    </row>
    <row r="32" spans="1:5" x14ac:dyDescent="0.3">
      <c r="A32" s="778"/>
      <c r="B32" s="9" t="s">
        <v>2090</v>
      </c>
    </row>
    <row r="33" spans="2:8" x14ac:dyDescent="0.3">
      <c r="F33" s="10" t="s">
        <v>1316</v>
      </c>
      <c r="G33" s="46">
        <v>2021</v>
      </c>
      <c r="H33" s="46">
        <v>2022</v>
      </c>
    </row>
    <row r="34" spans="2:8" x14ac:dyDescent="0.3">
      <c r="F34" s="10" t="s">
        <v>1317</v>
      </c>
      <c r="G34" s="74">
        <v>2854</v>
      </c>
      <c r="H34" s="74">
        <v>2977</v>
      </c>
    </row>
    <row r="35" spans="2:8" x14ac:dyDescent="0.3">
      <c r="F35" s="10" t="s">
        <v>1318</v>
      </c>
      <c r="G35" s="74">
        <v>3105</v>
      </c>
      <c r="H35" s="74">
        <v>3028</v>
      </c>
    </row>
    <row r="36" spans="2:8" x14ac:dyDescent="0.3">
      <c r="F36" s="10" t="s">
        <v>1319</v>
      </c>
      <c r="G36" s="74">
        <v>3215</v>
      </c>
      <c r="H36" s="74">
        <v>3287</v>
      </c>
    </row>
    <row r="38" spans="2:8" x14ac:dyDescent="0.3">
      <c r="G38" s="468"/>
      <c r="H38" s="468"/>
    </row>
    <row r="39" spans="2:8" x14ac:dyDescent="0.3">
      <c r="G39" s="351"/>
      <c r="H39" s="351"/>
    </row>
    <row r="40" spans="2:8" x14ac:dyDescent="0.3">
      <c r="G40" s="351"/>
      <c r="H40" s="351"/>
    </row>
    <row r="41" spans="2:8" x14ac:dyDescent="0.3">
      <c r="G41" s="351"/>
      <c r="H41" s="351"/>
    </row>
    <row r="46" spans="2:8" x14ac:dyDescent="0.3">
      <c r="B46" s="5" t="s">
        <v>87</v>
      </c>
    </row>
    <row r="48" spans="2:8" ht="17.25" thickBot="1" x14ac:dyDescent="0.35">
      <c r="B48" s="9" t="s">
        <v>2091</v>
      </c>
    </row>
    <row r="49" spans="2:34" ht="33.75" thickBot="1" x14ac:dyDescent="0.35">
      <c r="B49" s="69" t="s">
        <v>2092</v>
      </c>
      <c r="C49" s="700" t="s">
        <v>2093</v>
      </c>
    </row>
    <row r="50" spans="2:34" ht="33.75" thickBot="1" x14ac:dyDescent="0.35">
      <c r="B50" s="730" t="s">
        <v>2094</v>
      </c>
      <c r="C50" s="731" t="s">
        <v>2095</v>
      </c>
    </row>
    <row r="51" spans="2:34" ht="33.75" thickBot="1" x14ac:dyDescent="0.35">
      <c r="B51" s="730" t="s">
        <v>2096</v>
      </c>
      <c r="C51" s="731" t="s">
        <v>2097</v>
      </c>
    </row>
    <row r="52" spans="2:34" ht="33.75" thickBot="1" x14ac:dyDescent="0.35">
      <c r="B52" s="730" t="s">
        <v>2098</v>
      </c>
      <c r="C52" s="731" t="s">
        <v>2099</v>
      </c>
    </row>
    <row r="53" spans="2:34" ht="33.75" thickBot="1" x14ac:dyDescent="0.35">
      <c r="B53" s="730" t="s">
        <v>2100</v>
      </c>
      <c r="C53" s="731" t="s">
        <v>2101</v>
      </c>
    </row>
    <row r="54" spans="2:34" ht="33.75" thickBot="1" x14ac:dyDescent="0.35">
      <c r="B54" s="730" t="s">
        <v>2102</v>
      </c>
      <c r="C54" s="731" t="s">
        <v>2103</v>
      </c>
    </row>
    <row r="55" spans="2:34" ht="33.75" thickBot="1" x14ac:dyDescent="0.35">
      <c r="B55" s="730" t="s">
        <v>2104</v>
      </c>
      <c r="C55" s="731" t="s">
        <v>2105</v>
      </c>
    </row>
    <row r="56" spans="2:34" x14ac:dyDescent="0.3">
      <c r="B56" s="713" t="s">
        <v>2015</v>
      </c>
    </row>
    <row r="58" spans="2:34" x14ac:dyDescent="0.3">
      <c r="H58" s="31"/>
      <c r="I58" s="33"/>
      <c r="J58" s="33"/>
      <c r="K58" s="33"/>
      <c r="L58" s="33"/>
      <c r="M58" s="33"/>
      <c r="N58" s="33"/>
      <c r="O58" s="33"/>
      <c r="P58" s="33"/>
      <c r="Q58" s="33"/>
      <c r="R58" s="33"/>
      <c r="S58" s="33"/>
      <c r="T58" s="33"/>
      <c r="U58" s="33"/>
      <c r="V58" s="33"/>
      <c r="W58" s="33"/>
      <c r="X58" s="33"/>
      <c r="Y58" s="33"/>
      <c r="Z58" s="33"/>
      <c r="AA58" s="33"/>
      <c r="AB58" s="33"/>
      <c r="AC58" s="33"/>
      <c r="AD58" s="33"/>
      <c r="AE58" s="33"/>
      <c r="AF58" s="379"/>
      <c r="AG58" s="379"/>
      <c r="AH58" s="379"/>
    </row>
    <row r="59" spans="2:34" x14ac:dyDescent="0.3">
      <c r="H59" s="31"/>
      <c r="I59" s="33"/>
      <c r="J59" s="33"/>
      <c r="K59" s="33"/>
      <c r="L59" s="33"/>
      <c r="M59" s="33"/>
      <c r="N59" s="33"/>
      <c r="O59" s="33"/>
      <c r="P59" s="33"/>
      <c r="Q59" s="33"/>
      <c r="R59" s="33"/>
      <c r="S59" s="33"/>
      <c r="T59" s="33"/>
      <c r="U59" s="33"/>
      <c r="V59" s="33"/>
      <c r="W59" s="33"/>
      <c r="X59" s="33"/>
      <c r="Y59" s="33"/>
      <c r="Z59" s="33"/>
      <c r="AA59" s="33"/>
      <c r="AB59" s="33"/>
      <c r="AC59" s="33"/>
      <c r="AD59" s="33"/>
      <c r="AE59" s="33"/>
      <c r="AF59" s="379"/>
      <c r="AG59" s="379"/>
      <c r="AH59" s="379"/>
    </row>
    <row r="60" spans="2:34" x14ac:dyDescent="0.3">
      <c r="H60" s="31"/>
      <c r="I60" s="33"/>
      <c r="J60" s="33"/>
      <c r="K60" s="33"/>
      <c r="L60" s="33"/>
      <c r="M60" s="33"/>
      <c r="N60" s="33"/>
      <c r="O60" s="33"/>
      <c r="P60" s="33"/>
      <c r="Q60" s="33"/>
      <c r="R60" s="33"/>
      <c r="S60" s="33"/>
      <c r="T60" s="33"/>
      <c r="U60" s="33"/>
      <c r="V60" s="33"/>
      <c r="W60" s="33"/>
      <c r="X60" s="33"/>
      <c r="Y60" s="33"/>
      <c r="Z60" s="33"/>
      <c r="AA60" s="33"/>
      <c r="AB60" s="33"/>
      <c r="AC60" s="33"/>
      <c r="AD60" s="33"/>
      <c r="AE60" s="33"/>
      <c r="AF60" s="379"/>
      <c r="AG60" s="379"/>
      <c r="AH60" s="379"/>
    </row>
    <row r="61" spans="2:34" x14ac:dyDescent="0.3">
      <c r="H61" s="19"/>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row>
  </sheetData>
  <mergeCells count="5">
    <mergeCell ref="B3:B5"/>
    <mergeCell ref="C3:C5"/>
    <mergeCell ref="D3:G3"/>
    <mergeCell ref="D4:E4"/>
    <mergeCell ref="F4:G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pageSetUpPr fitToPage="1"/>
  </sheetPr>
  <dimension ref="A1:R213"/>
  <sheetViews>
    <sheetView topLeftCell="A102" zoomScale="80" zoomScaleNormal="80" workbookViewId="0">
      <selection activeCell="A186" sqref="A1:A1048576"/>
    </sheetView>
  </sheetViews>
  <sheetFormatPr defaultRowHeight="16.5" x14ac:dyDescent="0.3"/>
  <cols>
    <col min="1" max="1" width="6.28515625" style="475" customWidth="1"/>
    <col min="2" max="2" width="62.140625" style="3" customWidth="1"/>
    <col min="3" max="3" width="19" style="3" customWidth="1"/>
    <col min="4" max="4" width="19.7109375" style="3" customWidth="1"/>
    <col min="5" max="5" width="14.5703125" style="3" customWidth="1"/>
    <col min="6" max="6" width="19" style="3" customWidth="1"/>
    <col min="7" max="7" width="14.140625" style="3" customWidth="1"/>
    <col min="8" max="8" width="16.28515625" style="3" customWidth="1"/>
    <col min="9" max="9" width="9.140625" style="3"/>
    <col min="10" max="10" width="11.28515625" style="3" customWidth="1"/>
    <col min="11" max="11" width="9.140625" style="3"/>
    <col min="12" max="12" width="12" style="3" bestFit="1" customWidth="1"/>
    <col min="13" max="13" width="14.28515625" style="3" customWidth="1"/>
    <col min="14" max="15" width="13.7109375" style="3" bestFit="1" customWidth="1"/>
    <col min="16" max="16" width="9.140625" style="3"/>
    <col min="17" max="17" width="11" style="3" customWidth="1"/>
    <col min="18" max="18" width="12.85546875" style="3" customWidth="1"/>
    <col min="19" max="19" width="9.140625" style="3"/>
    <col min="20" max="20" width="13.7109375" style="3" customWidth="1"/>
    <col min="21" max="22" width="9.140625" style="3"/>
    <col min="23" max="23" width="10.5703125" style="3" customWidth="1"/>
    <col min="24" max="25" width="9.140625" style="3"/>
    <col min="26" max="26" width="12.7109375" style="3" customWidth="1"/>
    <col min="27" max="28" width="9.140625" style="3"/>
    <col min="29" max="29" width="13.7109375" style="3" customWidth="1"/>
    <col min="30" max="16384" width="9.140625" style="3"/>
  </cols>
  <sheetData>
    <row r="1" spans="1:4" ht="17.25" thickBot="1" x14ac:dyDescent="0.35">
      <c r="A1" s="473"/>
      <c r="B1" s="9" t="s">
        <v>2106</v>
      </c>
    </row>
    <row r="2" spans="1:4" ht="33.75" thickBot="1" x14ac:dyDescent="0.35">
      <c r="A2" s="474"/>
      <c r="B2" s="90" t="s">
        <v>193</v>
      </c>
      <c r="C2" s="59" t="s">
        <v>194</v>
      </c>
    </row>
    <row r="3" spans="1:4" ht="17.25" thickBot="1" x14ac:dyDescent="0.35">
      <c r="B3" s="353" t="s">
        <v>195</v>
      </c>
      <c r="C3" s="255" t="s">
        <v>1058</v>
      </c>
      <c r="D3" s="31"/>
    </row>
    <row r="4" spans="1:4" ht="17.25" thickBot="1" x14ac:dyDescent="0.35">
      <c r="B4" s="354" t="s">
        <v>1146</v>
      </c>
      <c r="C4" s="254" t="s">
        <v>196</v>
      </c>
      <c r="D4" s="31"/>
    </row>
    <row r="5" spans="1:4" ht="17.25" thickBot="1" x14ac:dyDescent="0.35">
      <c r="B5" s="354" t="s">
        <v>1147</v>
      </c>
      <c r="C5" s="254" t="s">
        <v>1059</v>
      </c>
      <c r="D5" s="31"/>
    </row>
    <row r="6" spans="1:4" ht="17.25" thickBot="1" x14ac:dyDescent="0.35">
      <c r="B6" s="354" t="s">
        <v>1148</v>
      </c>
      <c r="C6" s="254">
        <v>331.94</v>
      </c>
      <c r="D6" s="31"/>
    </row>
    <row r="7" spans="1:4" ht="17.25" thickBot="1" x14ac:dyDescent="0.35">
      <c r="B7" s="353" t="s">
        <v>197</v>
      </c>
      <c r="C7" s="255" t="s">
        <v>1058</v>
      </c>
      <c r="D7" s="31"/>
    </row>
    <row r="8" spans="1:4" ht="17.25" thickBot="1" x14ac:dyDescent="0.35">
      <c r="B8" s="353" t="s">
        <v>198</v>
      </c>
      <c r="C8" s="255" t="s">
        <v>1058</v>
      </c>
      <c r="D8" s="31"/>
    </row>
    <row r="9" spans="1:4" ht="17.25" thickBot="1" x14ac:dyDescent="0.35">
      <c r="B9" s="353" t="s">
        <v>199</v>
      </c>
      <c r="C9" s="262">
        <v>11617.88</v>
      </c>
      <c r="D9" s="31"/>
    </row>
    <row r="10" spans="1:4" ht="17.25" thickBot="1" x14ac:dyDescent="0.35">
      <c r="B10" s="353" t="s">
        <v>200</v>
      </c>
      <c r="C10" s="255" t="s">
        <v>1060</v>
      </c>
      <c r="D10" s="31"/>
    </row>
    <row r="11" spans="1:4" ht="17.25" thickBot="1" x14ac:dyDescent="0.35">
      <c r="B11" s="354" t="s">
        <v>1149</v>
      </c>
      <c r="C11" s="254" t="s">
        <v>1061</v>
      </c>
      <c r="D11" s="31"/>
    </row>
    <row r="12" spans="1:4" ht="17.25" thickBot="1" x14ac:dyDescent="0.35">
      <c r="B12" s="353" t="s">
        <v>201</v>
      </c>
      <c r="C12" s="255" t="s">
        <v>1060</v>
      </c>
      <c r="D12" s="31"/>
    </row>
    <row r="13" spans="1:4" x14ac:dyDescent="0.3">
      <c r="B13" s="355" t="s">
        <v>202</v>
      </c>
      <c r="C13" s="851" t="s">
        <v>1060</v>
      </c>
      <c r="D13" s="31"/>
    </row>
    <row r="14" spans="1:4" ht="17.25" thickBot="1" x14ac:dyDescent="0.35">
      <c r="B14" s="353" t="s">
        <v>203</v>
      </c>
      <c r="C14" s="852"/>
      <c r="D14" s="31"/>
    </row>
    <row r="15" spans="1:4" ht="17.25" customHeight="1" thickBot="1" x14ac:dyDescent="0.35">
      <c r="B15" s="353" t="s">
        <v>1145</v>
      </c>
      <c r="C15" s="255" t="s">
        <v>196</v>
      </c>
      <c r="D15" s="31"/>
    </row>
    <row r="16" spans="1:4" x14ac:dyDescent="0.3">
      <c r="B16" s="271" t="s">
        <v>2110</v>
      </c>
      <c r="C16" s="31"/>
      <c r="D16" s="31"/>
    </row>
    <row r="17" spans="1:4" x14ac:dyDescent="0.3">
      <c r="B17" s="91"/>
    </row>
    <row r="18" spans="1:4" ht="17.25" thickBot="1" x14ac:dyDescent="0.35">
      <c r="A18" s="473"/>
      <c r="B18" s="233" t="s">
        <v>2107</v>
      </c>
    </row>
    <row r="19" spans="1:4" ht="33.75" thickBot="1" x14ac:dyDescent="0.35">
      <c r="A19" s="474"/>
      <c r="B19" s="69" t="s">
        <v>185</v>
      </c>
      <c r="C19" s="59" t="s">
        <v>1706</v>
      </c>
      <c r="D19" s="59" t="s">
        <v>1707</v>
      </c>
    </row>
    <row r="20" spans="1:4" ht="17.25" thickBot="1" x14ac:dyDescent="0.35">
      <c r="B20" s="270" t="s">
        <v>1235</v>
      </c>
      <c r="C20" s="254">
        <v>4.82</v>
      </c>
      <c r="D20" s="478">
        <v>5.2</v>
      </c>
    </row>
    <row r="21" spans="1:4" ht="17.25" thickBot="1" x14ac:dyDescent="0.35">
      <c r="B21" s="270" t="s">
        <v>186</v>
      </c>
      <c r="C21" s="254">
        <v>111.26</v>
      </c>
      <c r="D21" s="254">
        <v>119.61</v>
      </c>
    </row>
    <row r="22" spans="1:4" ht="17.25" thickBot="1" x14ac:dyDescent="0.35">
      <c r="B22" s="270" t="s">
        <v>1236</v>
      </c>
      <c r="C22" s="254"/>
      <c r="D22" s="254"/>
    </row>
    <row r="23" spans="1:4" ht="17.25" thickBot="1" x14ac:dyDescent="0.35">
      <c r="B23" s="272" t="s">
        <v>1237</v>
      </c>
      <c r="C23" s="254"/>
      <c r="D23" s="254"/>
    </row>
    <row r="24" spans="1:4" ht="17.25" thickBot="1" x14ac:dyDescent="0.35">
      <c r="B24" s="256" t="s">
        <v>187</v>
      </c>
      <c r="C24" s="254">
        <v>40.479999999999997</v>
      </c>
      <c r="D24" s="254">
        <v>43.51</v>
      </c>
    </row>
    <row r="25" spans="1:4" ht="17.25" thickBot="1" x14ac:dyDescent="0.35">
      <c r="B25" s="256" t="s">
        <v>188</v>
      </c>
      <c r="C25" s="254">
        <v>20.239999999999998</v>
      </c>
      <c r="D25" s="254">
        <v>21.76</v>
      </c>
    </row>
    <row r="26" spans="1:4" ht="17.25" thickBot="1" x14ac:dyDescent="0.35">
      <c r="B26" s="256" t="s">
        <v>189</v>
      </c>
      <c r="C26" s="254">
        <v>12.15</v>
      </c>
      <c r="D26" s="254">
        <v>13.06</v>
      </c>
    </row>
    <row r="27" spans="1:4" ht="33.75" thickBot="1" x14ac:dyDescent="0.35">
      <c r="B27" s="272" t="s">
        <v>1238</v>
      </c>
      <c r="C27" s="254">
        <v>20.239999999999998</v>
      </c>
      <c r="D27" s="254">
        <v>21.76</v>
      </c>
    </row>
    <row r="28" spans="1:4" ht="17.25" thickBot="1" x14ac:dyDescent="0.35">
      <c r="B28" s="272" t="s">
        <v>1239</v>
      </c>
      <c r="C28" s="254">
        <v>36.42</v>
      </c>
      <c r="D28" s="254">
        <v>39.15</v>
      </c>
    </row>
    <row r="29" spans="1:4" ht="17.25" thickBot="1" x14ac:dyDescent="0.35">
      <c r="B29" s="272" t="s">
        <v>1240</v>
      </c>
      <c r="C29" s="254">
        <v>48.57</v>
      </c>
      <c r="D29" s="254">
        <v>52.21</v>
      </c>
    </row>
    <row r="30" spans="1:4" ht="17.25" thickBot="1" x14ac:dyDescent="0.35">
      <c r="B30" s="270" t="s">
        <v>1241</v>
      </c>
      <c r="C30" s="254"/>
      <c r="D30" s="254"/>
    </row>
    <row r="31" spans="1:4" ht="35.25" thickBot="1" x14ac:dyDescent="0.35">
      <c r="B31" s="272" t="s">
        <v>1242</v>
      </c>
      <c r="C31" s="254"/>
      <c r="D31" s="254"/>
    </row>
    <row r="32" spans="1:4" ht="17.25" thickBot="1" x14ac:dyDescent="0.35">
      <c r="B32" s="256" t="s">
        <v>190</v>
      </c>
      <c r="C32" s="254">
        <v>508.44</v>
      </c>
      <c r="D32" s="254">
        <v>525.65</v>
      </c>
    </row>
    <row r="33" spans="1:5" ht="17.25" thickBot="1" x14ac:dyDescent="0.35">
      <c r="B33" s="256" t="s">
        <v>191</v>
      </c>
      <c r="C33" s="254">
        <v>676.22</v>
      </c>
      <c r="D33" s="254">
        <v>699.15</v>
      </c>
    </row>
    <row r="34" spans="1:5" ht="33.75" thickBot="1" x14ac:dyDescent="0.35">
      <c r="B34" s="272" t="s">
        <v>1243</v>
      </c>
      <c r="C34" s="254"/>
      <c r="D34" s="254"/>
    </row>
    <row r="35" spans="1:5" ht="17.25" thickBot="1" x14ac:dyDescent="0.35">
      <c r="B35" s="256" t="s">
        <v>192</v>
      </c>
      <c r="C35" s="254">
        <v>254.22</v>
      </c>
      <c r="D35" s="254">
        <v>262.85000000000002</v>
      </c>
    </row>
    <row r="36" spans="1:5" ht="17.25" thickBot="1" x14ac:dyDescent="0.35">
      <c r="B36" s="256" t="s">
        <v>191</v>
      </c>
      <c r="C36" s="254">
        <v>338.11</v>
      </c>
      <c r="D36" s="478">
        <v>349.6</v>
      </c>
    </row>
    <row r="37" spans="1:5" ht="17.25" thickBot="1" x14ac:dyDescent="0.35">
      <c r="B37" s="256" t="s">
        <v>970</v>
      </c>
      <c r="C37" s="254">
        <v>223.71</v>
      </c>
      <c r="D37" s="478">
        <v>231.3</v>
      </c>
    </row>
    <row r="38" spans="1:5" ht="33.75" thickBot="1" x14ac:dyDescent="0.35">
      <c r="B38" s="256" t="s">
        <v>1056</v>
      </c>
      <c r="C38" s="254">
        <v>314.44</v>
      </c>
      <c r="D38" s="478">
        <v>325.10000000000002</v>
      </c>
    </row>
    <row r="39" spans="1:5" ht="50.25" thickBot="1" x14ac:dyDescent="0.35">
      <c r="B39" s="256" t="s">
        <v>1057</v>
      </c>
      <c r="C39" s="254">
        <v>327.97</v>
      </c>
      <c r="D39" s="478">
        <v>339.1</v>
      </c>
    </row>
    <row r="40" spans="1:5" x14ac:dyDescent="0.3">
      <c r="B40" s="271" t="s">
        <v>2110</v>
      </c>
      <c r="C40" s="31"/>
      <c r="D40" s="31"/>
    </row>
    <row r="41" spans="1:5" s="211" customFormat="1" x14ac:dyDescent="0.3">
      <c r="A41" s="475"/>
      <c r="B41" s="44" t="s">
        <v>1321</v>
      </c>
      <c r="C41" s="31"/>
      <c r="D41" s="31"/>
    </row>
    <row r="42" spans="1:5" x14ac:dyDescent="0.3">
      <c r="A42" s="476"/>
    </row>
    <row r="43" spans="1:5" ht="17.25" thickBot="1" x14ac:dyDescent="0.35">
      <c r="A43" s="473"/>
      <c r="B43" s="6" t="s">
        <v>2108</v>
      </c>
    </row>
    <row r="44" spans="1:5" ht="16.5" customHeight="1" thickBot="1" x14ac:dyDescent="0.35">
      <c r="B44" s="802" t="s">
        <v>181</v>
      </c>
      <c r="C44" s="845" t="s">
        <v>19</v>
      </c>
      <c r="D44" s="847"/>
    </row>
    <row r="45" spans="1:5" ht="12.75" customHeight="1" thickBot="1" x14ac:dyDescent="0.35">
      <c r="B45" s="803"/>
      <c r="C45" s="48" t="s">
        <v>1708</v>
      </c>
      <c r="D45" s="48" t="s">
        <v>1709</v>
      </c>
    </row>
    <row r="46" spans="1:5" ht="17.25" thickBot="1" x14ac:dyDescent="0.35">
      <c r="B46" s="256" t="s">
        <v>182</v>
      </c>
      <c r="C46" s="418">
        <v>176625</v>
      </c>
      <c r="D46" s="418">
        <v>188027</v>
      </c>
      <c r="E46" s="31"/>
    </row>
    <row r="47" spans="1:5" ht="17.25" thickBot="1" x14ac:dyDescent="0.35">
      <c r="B47" s="256" t="s">
        <v>183</v>
      </c>
      <c r="C47" s="49">
        <v>154696</v>
      </c>
      <c r="D47" s="49">
        <v>167850</v>
      </c>
      <c r="E47" s="31"/>
    </row>
    <row r="48" spans="1:5" ht="33.75" thickBot="1" x14ac:dyDescent="0.35">
      <c r="B48" s="270" t="s">
        <v>1055</v>
      </c>
      <c r="C48" s="419">
        <v>331321</v>
      </c>
      <c r="D48" s="419">
        <v>355877</v>
      </c>
      <c r="E48" s="31"/>
    </row>
    <row r="49" spans="1:10" ht="17.25" thickBot="1" x14ac:dyDescent="0.35">
      <c r="B49" s="270" t="s">
        <v>184</v>
      </c>
      <c r="C49" s="419">
        <v>109227</v>
      </c>
      <c r="D49" s="419">
        <v>125137</v>
      </c>
      <c r="E49" s="31"/>
    </row>
    <row r="50" spans="1:10" x14ac:dyDescent="0.3">
      <c r="B50" s="271" t="s">
        <v>2110</v>
      </c>
    </row>
    <row r="52" spans="1:10" ht="17.25" thickBot="1" x14ac:dyDescent="0.35">
      <c r="A52" s="473"/>
      <c r="B52" s="6" t="s">
        <v>2109</v>
      </c>
    </row>
    <row r="53" spans="1:10" ht="42" customHeight="1" thickBot="1" x14ac:dyDescent="0.35">
      <c r="B53" s="69" t="s">
        <v>204</v>
      </c>
      <c r="C53" s="59" t="s">
        <v>205</v>
      </c>
      <c r="D53" s="59" t="s">
        <v>206</v>
      </c>
    </row>
    <row r="54" spans="1:10" ht="17.25" thickBot="1" x14ac:dyDescent="0.35">
      <c r="B54" s="256" t="s">
        <v>207</v>
      </c>
      <c r="C54" s="257">
        <v>148901</v>
      </c>
      <c r="D54" s="273">
        <v>192460833</v>
      </c>
    </row>
    <row r="55" spans="1:10" ht="17.25" thickBot="1" x14ac:dyDescent="0.35">
      <c r="B55" s="256" t="s">
        <v>208</v>
      </c>
      <c r="C55" s="257">
        <v>63514</v>
      </c>
      <c r="D55" s="273">
        <v>348450358</v>
      </c>
    </row>
    <row r="56" spans="1:10" ht="17.25" thickBot="1" x14ac:dyDescent="0.35">
      <c r="B56" s="270" t="s">
        <v>144</v>
      </c>
      <c r="C56" s="273">
        <v>212415</v>
      </c>
      <c r="D56" s="273">
        <v>540911191</v>
      </c>
      <c r="E56" s="12"/>
    </row>
    <row r="57" spans="1:10" x14ac:dyDescent="0.3">
      <c r="B57" s="271" t="s">
        <v>2110</v>
      </c>
    </row>
    <row r="58" spans="1:10" x14ac:dyDescent="0.3">
      <c r="B58" s="91" t="s">
        <v>710</v>
      </c>
    </row>
    <row r="59" spans="1:10" x14ac:dyDescent="0.3">
      <c r="A59" s="476"/>
    </row>
    <row r="60" spans="1:10" x14ac:dyDescent="0.3">
      <c r="A60" s="473"/>
      <c r="B60" s="6" t="s">
        <v>2112</v>
      </c>
    </row>
    <row r="62" spans="1:10" x14ac:dyDescent="0.3">
      <c r="H62" s="10"/>
      <c r="I62" s="46">
        <v>2021</v>
      </c>
      <c r="J62" s="46">
        <v>2022</v>
      </c>
    </row>
    <row r="63" spans="1:10" x14ac:dyDescent="0.3">
      <c r="H63" s="10" t="s">
        <v>89</v>
      </c>
      <c r="I63" s="74">
        <v>156737</v>
      </c>
      <c r="J63" s="74">
        <v>151638</v>
      </c>
    </row>
    <row r="64" spans="1:10" x14ac:dyDescent="0.3">
      <c r="H64" s="10" t="s">
        <v>90</v>
      </c>
      <c r="I64" s="74">
        <v>155929</v>
      </c>
      <c r="J64" s="74">
        <v>151691</v>
      </c>
    </row>
    <row r="65" spans="1:10" x14ac:dyDescent="0.3">
      <c r="H65" s="10" t="s">
        <v>91</v>
      </c>
      <c r="I65" s="74">
        <v>155180</v>
      </c>
      <c r="J65" s="74">
        <v>151377</v>
      </c>
    </row>
    <row r="66" spans="1:10" x14ac:dyDescent="0.3">
      <c r="H66" s="10" t="s">
        <v>92</v>
      </c>
      <c r="I66" s="74">
        <v>154536</v>
      </c>
      <c r="J66" s="74">
        <v>151039</v>
      </c>
    </row>
    <row r="67" spans="1:10" x14ac:dyDescent="0.3">
      <c r="H67" s="10" t="s">
        <v>93</v>
      </c>
      <c r="I67" s="74">
        <v>154133</v>
      </c>
      <c r="J67" s="74">
        <v>151030</v>
      </c>
    </row>
    <row r="68" spans="1:10" x14ac:dyDescent="0.3">
      <c r="H68" s="10" t="s">
        <v>94</v>
      </c>
      <c r="I68" s="74">
        <v>154068</v>
      </c>
      <c r="J68" s="74">
        <v>151044</v>
      </c>
    </row>
    <row r="69" spans="1:10" x14ac:dyDescent="0.3">
      <c r="H69" s="10" t="s">
        <v>95</v>
      </c>
      <c r="I69" s="74">
        <v>153763</v>
      </c>
      <c r="J69" s="74">
        <v>151048</v>
      </c>
    </row>
    <row r="70" spans="1:10" x14ac:dyDescent="0.3">
      <c r="H70" s="10" t="s">
        <v>96</v>
      </c>
      <c r="I70" s="74">
        <v>153618</v>
      </c>
      <c r="J70" s="74">
        <v>150857</v>
      </c>
    </row>
    <row r="71" spans="1:10" x14ac:dyDescent="0.3">
      <c r="H71" s="10" t="s">
        <v>97</v>
      </c>
      <c r="I71" s="74">
        <v>153625</v>
      </c>
      <c r="J71" s="74">
        <v>150799</v>
      </c>
    </row>
    <row r="72" spans="1:10" x14ac:dyDescent="0.3">
      <c r="H72" s="10" t="s">
        <v>98</v>
      </c>
      <c r="I72" s="74">
        <v>153401</v>
      </c>
      <c r="J72" s="74">
        <v>141479</v>
      </c>
    </row>
    <row r="73" spans="1:10" x14ac:dyDescent="0.3">
      <c r="H73" s="10" t="s">
        <v>99</v>
      </c>
      <c r="I73" s="74">
        <v>153088</v>
      </c>
      <c r="J73" s="74">
        <v>142166</v>
      </c>
    </row>
    <row r="74" spans="1:10" x14ac:dyDescent="0.3">
      <c r="B74" s="271" t="s">
        <v>2110</v>
      </c>
      <c r="H74" s="10" t="s">
        <v>100</v>
      </c>
      <c r="I74" s="74">
        <v>152264</v>
      </c>
      <c r="J74" s="74">
        <v>142646</v>
      </c>
    </row>
    <row r="75" spans="1:10" x14ac:dyDescent="0.3">
      <c r="B75" s="5" t="s">
        <v>209</v>
      </c>
    </row>
    <row r="77" spans="1:10" ht="17.25" thickBot="1" x14ac:dyDescent="0.35">
      <c r="A77" s="473"/>
      <c r="B77" s="6" t="s">
        <v>2113</v>
      </c>
    </row>
    <row r="78" spans="1:10" ht="17.25" thickBot="1" x14ac:dyDescent="0.35">
      <c r="B78" s="802" t="s">
        <v>210</v>
      </c>
      <c r="C78" s="845">
        <v>2021</v>
      </c>
      <c r="D78" s="846"/>
      <c r="E78" s="847"/>
      <c r="F78" s="845">
        <v>2022</v>
      </c>
      <c r="G78" s="846"/>
      <c r="H78" s="846"/>
      <c r="I78" s="96"/>
    </row>
    <row r="79" spans="1:10" ht="16.5" customHeight="1" x14ac:dyDescent="0.3">
      <c r="B79" s="830"/>
      <c r="C79" s="802" t="s">
        <v>205</v>
      </c>
      <c r="D79" s="802" t="s">
        <v>211</v>
      </c>
      <c r="E79" s="802" t="s">
        <v>206</v>
      </c>
      <c r="F79" s="802" t="s">
        <v>205</v>
      </c>
      <c r="G79" s="833" t="s">
        <v>211</v>
      </c>
      <c r="H79" s="802" t="s">
        <v>206</v>
      </c>
      <c r="I79" s="850"/>
    </row>
    <row r="80" spans="1:10" ht="36" customHeight="1" thickBot="1" x14ac:dyDescent="0.35">
      <c r="B80" s="803"/>
      <c r="C80" s="803"/>
      <c r="D80" s="803"/>
      <c r="E80" s="803"/>
      <c r="F80" s="803"/>
      <c r="G80" s="835"/>
      <c r="H80" s="803"/>
      <c r="I80" s="850"/>
    </row>
    <row r="81" spans="2:13" ht="17.25" thickBot="1" x14ac:dyDescent="0.35">
      <c r="B81" s="274" t="s">
        <v>212</v>
      </c>
      <c r="C81" s="257">
        <v>11515</v>
      </c>
      <c r="D81" s="275">
        <v>613.29</v>
      </c>
      <c r="E81" s="276">
        <v>86233232</v>
      </c>
      <c r="F81" s="257">
        <v>12086</v>
      </c>
      <c r="G81" s="275">
        <v>679.2</v>
      </c>
      <c r="H81" s="276">
        <v>100636368</v>
      </c>
      <c r="I81" s="96"/>
    </row>
    <row r="82" spans="2:13" ht="15.75" customHeight="1" thickBot="1" x14ac:dyDescent="0.35">
      <c r="B82" s="274" t="s">
        <v>186</v>
      </c>
      <c r="C82" s="257">
        <v>3276</v>
      </c>
      <c r="D82" s="275">
        <v>74.27</v>
      </c>
      <c r="E82" s="276">
        <v>2959066</v>
      </c>
      <c r="F82" s="257">
        <v>3185</v>
      </c>
      <c r="G82" s="275">
        <v>78</v>
      </c>
      <c r="H82" s="276">
        <v>3047172</v>
      </c>
      <c r="I82" s="96"/>
    </row>
    <row r="83" spans="2:13" ht="17.25" thickBot="1" x14ac:dyDescent="0.35">
      <c r="B83" s="274" t="s">
        <v>213</v>
      </c>
      <c r="C83" s="257">
        <v>148540</v>
      </c>
      <c r="D83" s="275">
        <v>35.520000000000003</v>
      </c>
      <c r="E83" s="276">
        <v>64116268</v>
      </c>
      <c r="F83" s="257">
        <v>142942</v>
      </c>
      <c r="G83" s="275">
        <v>36.93</v>
      </c>
      <c r="H83" s="276">
        <v>65552265</v>
      </c>
      <c r="I83" s="96"/>
    </row>
    <row r="84" spans="2:13" ht="17.25" thickBot="1" x14ac:dyDescent="0.35">
      <c r="B84" s="277" t="s">
        <v>1062</v>
      </c>
      <c r="C84" s="257">
        <v>48929</v>
      </c>
      <c r="D84" s="275">
        <v>25.64</v>
      </c>
      <c r="E84" s="276">
        <v>15223098</v>
      </c>
      <c r="F84" s="257">
        <v>46751</v>
      </c>
      <c r="G84" s="275">
        <v>26.96</v>
      </c>
      <c r="H84" s="276">
        <v>15794871</v>
      </c>
      <c r="I84" s="96"/>
    </row>
    <row r="85" spans="2:13" ht="17.25" thickBot="1" x14ac:dyDescent="0.35">
      <c r="B85" s="277" t="s">
        <v>214</v>
      </c>
      <c r="C85" s="257">
        <v>80914</v>
      </c>
      <c r="D85" s="275">
        <v>20.059999999999999</v>
      </c>
      <c r="E85" s="276">
        <v>19741809</v>
      </c>
      <c r="F85" s="257">
        <v>78158</v>
      </c>
      <c r="G85" s="275">
        <v>20.86</v>
      </c>
      <c r="H85" s="276">
        <v>20294085</v>
      </c>
      <c r="I85" s="96"/>
    </row>
    <row r="86" spans="2:13" ht="17.25" thickBot="1" x14ac:dyDescent="0.35">
      <c r="B86" s="277" t="s">
        <v>971</v>
      </c>
      <c r="C86" s="257">
        <v>66380</v>
      </c>
      <c r="D86" s="275">
        <v>36.1</v>
      </c>
      <c r="E86" s="276">
        <v>29122813</v>
      </c>
      <c r="F86" s="257">
        <v>63544</v>
      </c>
      <c r="G86" s="275">
        <v>37.53</v>
      </c>
      <c r="H86" s="276">
        <v>29434720</v>
      </c>
      <c r="I86" s="96"/>
      <c r="J86" s="17"/>
      <c r="L86" s="12"/>
    </row>
    <row r="87" spans="2:13" ht="17.25" thickBot="1" x14ac:dyDescent="0.35">
      <c r="B87" s="277" t="s">
        <v>972</v>
      </c>
      <c r="C87" s="254">
        <v>47</v>
      </c>
      <c r="D87" s="275">
        <v>48.14</v>
      </c>
      <c r="E87" s="276">
        <v>28548</v>
      </c>
      <c r="F87" s="254">
        <v>46</v>
      </c>
      <c r="G87" s="275">
        <v>49.67</v>
      </c>
      <c r="H87" s="276">
        <v>28589</v>
      </c>
      <c r="I87" s="96"/>
    </row>
    <row r="88" spans="2:13" ht="17.25" thickBot="1" x14ac:dyDescent="0.35">
      <c r="B88" s="274" t="s">
        <v>180</v>
      </c>
      <c r="C88" s="257">
        <v>62917</v>
      </c>
      <c r="D88" s="275">
        <v>403.97</v>
      </c>
      <c r="E88" s="276">
        <v>318377800</v>
      </c>
      <c r="F88" s="257">
        <v>63549</v>
      </c>
      <c r="G88" s="275">
        <v>434.58</v>
      </c>
      <c r="H88" s="276">
        <v>348450358</v>
      </c>
      <c r="L88" s="12"/>
    </row>
    <row r="89" spans="2:13" ht="50.25" thickBot="1" x14ac:dyDescent="0.35">
      <c r="B89" s="52" t="s">
        <v>215</v>
      </c>
      <c r="C89" s="48" t="s">
        <v>216</v>
      </c>
      <c r="D89" s="48" t="s">
        <v>217</v>
      </c>
      <c r="E89" s="48" t="s">
        <v>206</v>
      </c>
      <c r="F89" s="352" t="s">
        <v>216</v>
      </c>
      <c r="G89" s="352" t="s">
        <v>217</v>
      </c>
      <c r="H89" s="352" t="s">
        <v>206</v>
      </c>
    </row>
    <row r="90" spans="2:13" ht="17.25" thickBot="1" x14ac:dyDescent="0.35">
      <c r="B90" s="274" t="s">
        <v>218</v>
      </c>
      <c r="C90" s="278">
        <v>1918</v>
      </c>
      <c r="D90" s="279">
        <v>932.02</v>
      </c>
      <c r="E90" s="278">
        <v>1783939</v>
      </c>
      <c r="F90" s="278">
        <v>2143</v>
      </c>
      <c r="G90" s="279">
        <v>924.03</v>
      </c>
      <c r="H90" s="278">
        <v>1978710</v>
      </c>
      <c r="I90" s="224"/>
      <c r="M90" s="402"/>
    </row>
    <row r="91" spans="2:13" ht="17.25" thickBot="1" x14ac:dyDescent="0.35">
      <c r="B91" s="274" t="s">
        <v>219</v>
      </c>
      <c r="C91" s="280">
        <v>15</v>
      </c>
      <c r="D91" s="279">
        <v>1290.1099999999999</v>
      </c>
      <c r="E91" s="278">
        <v>19352</v>
      </c>
      <c r="F91" s="280">
        <v>12</v>
      </c>
      <c r="G91" s="279">
        <v>1043.1199999999999</v>
      </c>
      <c r="H91" s="278">
        <v>12850</v>
      </c>
      <c r="I91" s="224"/>
      <c r="M91" s="402"/>
    </row>
    <row r="92" spans="2:13" ht="17.25" thickBot="1" x14ac:dyDescent="0.35">
      <c r="B92" s="274" t="s">
        <v>220</v>
      </c>
      <c r="C92" s="280">
        <v>10</v>
      </c>
      <c r="D92" s="279">
        <v>541.79</v>
      </c>
      <c r="E92" s="278">
        <v>5418</v>
      </c>
      <c r="F92" s="280">
        <v>7</v>
      </c>
      <c r="G92" s="279">
        <v>1725.35</v>
      </c>
      <c r="H92" s="278">
        <v>12077</v>
      </c>
      <c r="I92" s="224"/>
      <c r="M92" s="402"/>
    </row>
    <row r="93" spans="2:13" ht="15.75" customHeight="1" thickBot="1" x14ac:dyDescent="0.35">
      <c r="B93" s="274" t="s">
        <v>221</v>
      </c>
      <c r="C93" s="280">
        <v>787</v>
      </c>
      <c r="D93" s="279">
        <v>311.12</v>
      </c>
      <c r="E93" s="278">
        <v>244745</v>
      </c>
      <c r="F93" s="280">
        <v>864</v>
      </c>
      <c r="G93" s="279">
        <v>309.3</v>
      </c>
      <c r="H93" s="278">
        <v>265261</v>
      </c>
      <c r="I93" s="224"/>
      <c r="M93" s="402"/>
    </row>
    <row r="94" spans="2:13" ht="17.25" thickBot="1" x14ac:dyDescent="0.35">
      <c r="B94" s="274" t="s">
        <v>222</v>
      </c>
      <c r="C94" s="278">
        <v>1110</v>
      </c>
      <c r="D94" s="279">
        <v>9219.36</v>
      </c>
      <c r="E94" s="278">
        <v>10141840</v>
      </c>
      <c r="F94" s="278">
        <v>1132</v>
      </c>
      <c r="G94" s="279">
        <v>9352.07</v>
      </c>
      <c r="H94" s="278">
        <v>10558540</v>
      </c>
      <c r="I94" s="224"/>
      <c r="M94" s="402"/>
    </row>
    <row r="95" spans="2:13" ht="17.25" thickBot="1" x14ac:dyDescent="0.35">
      <c r="B95" s="274" t="s">
        <v>223</v>
      </c>
      <c r="C95" s="278">
        <v>1034</v>
      </c>
      <c r="D95" s="279">
        <v>6798.76</v>
      </c>
      <c r="E95" s="278">
        <v>7029227</v>
      </c>
      <c r="F95" s="278">
        <v>1138</v>
      </c>
      <c r="G95" s="279">
        <v>6805.42</v>
      </c>
      <c r="H95" s="278">
        <v>7744860</v>
      </c>
      <c r="I95" s="224"/>
      <c r="M95" s="402"/>
    </row>
    <row r="96" spans="2:13" ht="17.25" thickBot="1" x14ac:dyDescent="0.35">
      <c r="B96" s="274" t="s">
        <v>224</v>
      </c>
      <c r="C96" s="280">
        <v>99</v>
      </c>
      <c r="D96" s="279">
        <v>3874.64</v>
      </c>
      <c r="E96" s="278">
        <v>383590</v>
      </c>
      <c r="F96" s="280">
        <v>124</v>
      </c>
      <c r="G96" s="279">
        <v>4456.75</v>
      </c>
      <c r="H96" s="278">
        <v>552637</v>
      </c>
      <c r="I96" s="224"/>
      <c r="M96" s="402"/>
    </row>
    <row r="97" spans="1:18" ht="17.25" thickBot="1" x14ac:dyDescent="0.35">
      <c r="B97" s="274" t="s">
        <v>225</v>
      </c>
      <c r="C97" s="280">
        <v>278</v>
      </c>
      <c r="D97" s="279">
        <v>2855.61</v>
      </c>
      <c r="E97" s="278">
        <v>789936</v>
      </c>
      <c r="F97" s="280">
        <v>255</v>
      </c>
      <c r="G97" s="279">
        <v>2792.9</v>
      </c>
      <c r="H97" s="278">
        <v>673865</v>
      </c>
      <c r="I97" s="224"/>
      <c r="M97" s="402"/>
    </row>
    <row r="98" spans="1:18" ht="17.25" thickBot="1" x14ac:dyDescent="0.35">
      <c r="B98" s="274" t="s">
        <v>226</v>
      </c>
      <c r="C98" s="280">
        <v>473</v>
      </c>
      <c r="D98" s="279">
        <v>2504.2600000000002</v>
      </c>
      <c r="E98" s="278">
        <v>1176770</v>
      </c>
      <c r="F98" s="280">
        <v>533</v>
      </c>
      <c r="G98" s="279">
        <v>2667.45</v>
      </c>
      <c r="H98" s="278">
        <v>1420905</v>
      </c>
      <c r="I98" s="224"/>
      <c r="J98" s="79"/>
      <c r="M98" s="402"/>
    </row>
    <row r="99" spans="1:18" ht="17.25" thickBot="1" x14ac:dyDescent="0.35">
      <c r="B99" s="274" t="s">
        <v>227</v>
      </c>
      <c r="C99" s="280">
        <v>6</v>
      </c>
      <c r="D99" s="279">
        <v>1455.13</v>
      </c>
      <c r="E99" s="278">
        <v>8731</v>
      </c>
      <c r="F99" s="280">
        <v>4</v>
      </c>
      <c r="G99" s="279">
        <v>1330.84</v>
      </c>
      <c r="H99" s="278">
        <v>5323</v>
      </c>
      <c r="I99" s="224"/>
      <c r="J99" s="79"/>
      <c r="K99" s="79"/>
      <c r="M99" s="402"/>
    </row>
    <row r="100" spans="1:18" ht="17.25" thickBot="1" x14ac:dyDescent="0.35">
      <c r="B100" s="237" t="s">
        <v>228</v>
      </c>
      <c r="C100" s="853" t="s">
        <v>1710</v>
      </c>
      <c r="D100" s="846"/>
      <c r="E100" s="846"/>
      <c r="F100" s="853" t="s">
        <v>1711</v>
      </c>
      <c r="G100" s="846"/>
      <c r="H100" s="846"/>
    </row>
    <row r="101" spans="1:18" x14ac:dyDescent="0.3">
      <c r="B101" s="44" t="s">
        <v>2111</v>
      </c>
    </row>
    <row r="102" spans="1:18" x14ac:dyDescent="0.3">
      <c r="B102" s="44" t="s">
        <v>1712</v>
      </c>
    </row>
    <row r="104" spans="1:18" x14ac:dyDescent="0.3">
      <c r="A104" s="473"/>
      <c r="B104" s="9" t="s">
        <v>2114</v>
      </c>
    </row>
    <row r="105" spans="1:18" x14ac:dyDescent="0.3">
      <c r="A105" s="477"/>
    </row>
    <row r="106" spans="1:18" x14ac:dyDescent="0.3">
      <c r="D106" s="31"/>
      <c r="G106" s="92"/>
      <c r="H106" s="93"/>
      <c r="I106" s="93"/>
      <c r="J106" s="93"/>
      <c r="K106" s="93"/>
      <c r="L106" s="93"/>
      <c r="M106" s="93"/>
      <c r="N106" s="405" t="s">
        <v>160</v>
      </c>
      <c r="O106" s="406"/>
      <c r="P106" s="406"/>
      <c r="Q106" s="406"/>
      <c r="R106" s="76"/>
    </row>
    <row r="107" spans="1:18" ht="33" x14ac:dyDescent="0.3">
      <c r="G107" s="94"/>
      <c r="H107" s="117" t="s">
        <v>1439</v>
      </c>
      <c r="I107" s="117" t="s">
        <v>1440</v>
      </c>
      <c r="J107" s="117" t="s">
        <v>1441</v>
      </c>
      <c r="K107" s="117" t="s">
        <v>1442</v>
      </c>
      <c r="L107" s="117" t="s">
        <v>1443</v>
      </c>
      <c r="M107" s="27" t="s">
        <v>118</v>
      </c>
      <c r="N107" s="404" t="s">
        <v>1439</v>
      </c>
      <c r="O107" s="404" t="s">
        <v>1440</v>
      </c>
      <c r="P107" s="404" t="s">
        <v>1441</v>
      </c>
      <c r="Q107" s="404" t="s">
        <v>1442</v>
      </c>
      <c r="R107" s="404" t="s">
        <v>1443</v>
      </c>
    </row>
    <row r="108" spans="1:18" x14ac:dyDescent="0.3">
      <c r="G108" s="95">
        <v>2021</v>
      </c>
      <c r="H108" s="117">
        <v>333</v>
      </c>
      <c r="I108" s="117">
        <v>1112</v>
      </c>
      <c r="J108" s="117">
        <v>7670</v>
      </c>
      <c r="K108" s="117">
        <v>2322</v>
      </c>
      <c r="L108" s="117">
        <v>79</v>
      </c>
      <c r="M108" s="27">
        <f>SUM(H108:L108)</f>
        <v>11516</v>
      </c>
      <c r="N108" s="193">
        <f>H108/M108</f>
        <v>2.891629037860368E-2</v>
      </c>
      <c r="O108" s="193">
        <f>I108/M108</f>
        <v>9.6561306009030914E-2</v>
      </c>
      <c r="P108" s="193">
        <f>J108/M108</f>
        <v>0.66602987148315385</v>
      </c>
      <c r="Q108" s="193">
        <f>K108/M108</f>
        <v>0.2016325112886419</v>
      </c>
      <c r="R108" s="193">
        <f>L108/M108</f>
        <v>6.8600208405696422E-3</v>
      </c>
    </row>
    <row r="109" spans="1:18" x14ac:dyDescent="0.3">
      <c r="G109" s="95">
        <v>2022</v>
      </c>
      <c r="H109" s="117">
        <v>378</v>
      </c>
      <c r="I109" s="117">
        <v>1170</v>
      </c>
      <c r="J109" s="117">
        <v>7968</v>
      </c>
      <c r="K109" s="117">
        <v>2415</v>
      </c>
      <c r="L109" s="117">
        <v>157</v>
      </c>
      <c r="M109" s="27">
        <f>SUM(H109:L109)</f>
        <v>12088</v>
      </c>
      <c r="N109" s="193">
        <f>H109/M109</f>
        <v>3.1270681667769688E-2</v>
      </c>
      <c r="O109" s="193">
        <f>I109/M109</f>
        <v>9.6790205162144274E-2</v>
      </c>
      <c r="P109" s="193">
        <f>J109/M109</f>
        <v>0.65916611515552614</v>
      </c>
      <c r="Q109" s="193">
        <f>K109/M109</f>
        <v>0.19978491065519524</v>
      </c>
      <c r="R109" s="193">
        <f>L109/M109</f>
        <v>1.2988087359364658E-2</v>
      </c>
    </row>
    <row r="110" spans="1:18" x14ac:dyDescent="0.3">
      <c r="I110" s="219"/>
      <c r="J110" s="220"/>
      <c r="K110" s="220"/>
      <c r="L110" s="220"/>
      <c r="M110" s="220"/>
      <c r="N110" s="221"/>
      <c r="O110" s="222"/>
      <c r="P110" s="222"/>
      <c r="Q110" s="222"/>
      <c r="R110" s="222"/>
    </row>
    <row r="111" spans="1:18" x14ac:dyDescent="0.3">
      <c r="I111" s="222"/>
      <c r="J111" s="220"/>
      <c r="K111" s="220"/>
      <c r="L111" s="220"/>
      <c r="M111" s="220"/>
      <c r="N111" s="221"/>
      <c r="O111" s="223"/>
      <c r="P111" s="223"/>
      <c r="Q111" s="223"/>
      <c r="R111" s="223"/>
    </row>
    <row r="112" spans="1:18" x14ac:dyDescent="0.3">
      <c r="I112" s="222"/>
      <c r="J112" s="220"/>
      <c r="K112" s="220"/>
      <c r="L112" s="220"/>
      <c r="M112" s="220"/>
      <c r="N112" s="221"/>
      <c r="O112" s="223"/>
      <c r="P112" s="223"/>
      <c r="Q112" s="223"/>
      <c r="R112" s="223"/>
    </row>
    <row r="117" spans="1:4" x14ac:dyDescent="0.3">
      <c r="B117" s="271" t="s">
        <v>2110</v>
      </c>
    </row>
    <row r="120" spans="1:4" ht="17.25" thickBot="1" x14ac:dyDescent="0.35">
      <c r="A120" s="473"/>
      <c r="B120" s="6" t="s">
        <v>2115</v>
      </c>
    </row>
    <row r="121" spans="1:4" ht="17.25" thickBot="1" x14ac:dyDescent="0.35">
      <c r="B121" s="99"/>
      <c r="C121" s="59">
        <v>2021</v>
      </c>
      <c r="D121" s="59">
        <v>2022</v>
      </c>
    </row>
    <row r="122" spans="1:4" ht="17.25" thickBot="1" x14ac:dyDescent="0.35">
      <c r="B122" s="234" t="s">
        <v>1438</v>
      </c>
      <c r="C122" s="51">
        <v>333</v>
      </c>
      <c r="D122" s="51">
        <v>378</v>
      </c>
    </row>
    <row r="123" spans="1:4" ht="17.25" thickBot="1" x14ac:dyDescent="0.35">
      <c r="B123" s="234" t="s">
        <v>1434</v>
      </c>
      <c r="C123" s="49">
        <v>1112</v>
      </c>
      <c r="D123" s="49">
        <v>1170</v>
      </c>
    </row>
    <row r="124" spans="1:4" ht="17.25" thickBot="1" x14ac:dyDescent="0.35">
      <c r="B124" s="234" t="s">
        <v>1435</v>
      </c>
      <c r="C124" s="49">
        <v>7670</v>
      </c>
      <c r="D124" s="49">
        <v>7968</v>
      </c>
    </row>
    <row r="125" spans="1:4" ht="17.25" thickBot="1" x14ac:dyDescent="0.35">
      <c r="B125" s="234" t="s">
        <v>1436</v>
      </c>
      <c r="C125" s="49">
        <v>2322</v>
      </c>
      <c r="D125" s="49">
        <v>2415</v>
      </c>
    </row>
    <row r="126" spans="1:4" ht="17.25" thickBot="1" x14ac:dyDescent="0.35">
      <c r="B126" s="234" t="s">
        <v>1437</v>
      </c>
      <c r="C126" s="51">
        <v>79</v>
      </c>
      <c r="D126" s="51">
        <v>157</v>
      </c>
    </row>
    <row r="127" spans="1:4" ht="17.25" thickBot="1" x14ac:dyDescent="0.35">
      <c r="B127" s="237" t="s">
        <v>13</v>
      </c>
      <c r="C127" s="403">
        <v>11516</v>
      </c>
      <c r="D127" s="403">
        <v>12088</v>
      </c>
    </row>
    <row r="128" spans="1:4" x14ac:dyDescent="0.3">
      <c r="B128" s="271" t="s">
        <v>2110</v>
      </c>
      <c r="C128" s="31"/>
      <c r="D128" s="31"/>
    </row>
    <row r="130" spans="1:10" x14ac:dyDescent="0.3">
      <c r="A130" s="473"/>
      <c r="B130" s="9" t="s">
        <v>2116</v>
      </c>
    </row>
    <row r="131" spans="1:10" x14ac:dyDescent="0.3">
      <c r="H131" s="3" t="s">
        <v>711</v>
      </c>
    </row>
    <row r="132" spans="1:10" x14ac:dyDescent="0.3">
      <c r="H132" s="11"/>
      <c r="I132" s="46">
        <v>2021</v>
      </c>
      <c r="J132" s="46">
        <v>2022</v>
      </c>
    </row>
    <row r="133" spans="1:10" x14ac:dyDescent="0.3">
      <c r="H133" s="10" t="s">
        <v>89</v>
      </c>
      <c r="I133" s="13">
        <v>151381</v>
      </c>
      <c r="J133" s="13">
        <v>146109</v>
      </c>
    </row>
    <row r="134" spans="1:10" x14ac:dyDescent="0.3">
      <c r="H134" s="10" t="s">
        <v>90</v>
      </c>
      <c r="I134" s="13">
        <v>150314</v>
      </c>
      <c r="J134" s="13">
        <v>145865</v>
      </c>
    </row>
    <row r="135" spans="1:10" x14ac:dyDescent="0.3">
      <c r="H135" s="10" t="s">
        <v>91</v>
      </c>
      <c r="I135" s="13">
        <v>149532</v>
      </c>
      <c r="J135" s="13">
        <v>145522</v>
      </c>
    </row>
    <row r="136" spans="1:10" x14ac:dyDescent="0.3">
      <c r="H136" s="10" t="s">
        <v>92</v>
      </c>
      <c r="I136" s="13">
        <v>148908</v>
      </c>
      <c r="J136" s="13">
        <v>145203</v>
      </c>
    </row>
    <row r="137" spans="1:10" x14ac:dyDescent="0.3">
      <c r="H137" s="10" t="s">
        <v>93</v>
      </c>
      <c r="I137" s="13">
        <v>148143</v>
      </c>
      <c r="J137" s="13">
        <v>145125</v>
      </c>
    </row>
    <row r="138" spans="1:10" x14ac:dyDescent="0.3">
      <c r="H138" s="10" t="s">
        <v>94</v>
      </c>
      <c r="I138" s="13">
        <v>148405</v>
      </c>
      <c r="J138" s="13">
        <v>145148</v>
      </c>
    </row>
    <row r="139" spans="1:10" x14ac:dyDescent="0.3">
      <c r="H139" s="10" t="s">
        <v>95</v>
      </c>
      <c r="I139" s="13">
        <v>148142</v>
      </c>
      <c r="J139" s="13">
        <v>145181</v>
      </c>
    </row>
    <row r="140" spans="1:10" x14ac:dyDescent="0.3">
      <c r="H140" s="10" t="s">
        <v>96</v>
      </c>
      <c r="I140" s="13">
        <v>147969</v>
      </c>
      <c r="J140" s="13">
        <v>145046</v>
      </c>
    </row>
    <row r="141" spans="1:10" x14ac:dyDescent="0.3">
      <c r="H141" s="10" t="s">
        <v>97</v>
      </c>
      <c r="I141" s="13">
        <v>147980</v>
      </c>
      <c r="J141" s="13">
        <v>144992</v>
      </c>
    </row>
    <row r="142" spans="1:10" x14ac:dyDescent="0.3">
      <c r="H142" s="10" t="s">
        <v>98</v>
      </c>
      <c r="I142" s="13">
        <v>147722</v>
      </c>
      <c r="J142" s="13">
        <v>135053</v>
      </c>
    </row>
    <row r="143" spans="1:10" x14ac:dyDescent="0.3">
      <c r="H143" s="10" t="s">
        <v>99</v>
      </c>
      <c r="I143" s="13">
        <v>147388</v>
      </c>
      <c r="J143" s="13">
        <v>135797</v>
      </c>
    </row>
    <row r="144" spans="1:10" x14ac:dyDescent="0.3">
      <c r="H144" s="10" t="s">
        <v>100</v>
      </c>
      <c r="I144" s="13">
        <v>146597</v>
      </c>
      <c r="J144" s="13">
        <v>136258</v>
      </c>
    </row>
    <row r="145" spans="1:10" x14ac:dyDescent="0.3">
      <c r="B145" s="271" t="s">
        <v>2110</v>
      </c>
    </row>
    <row r="147" spans="1:10" x14ac:dyDescent="0.3">
      <c r="A147" s="473"/>
      <c r="B147" s="9" t="s">
        <v>2117</v>
      </c>
    </row>
    <row r="148" spans="1:10" x14ac:dyDescent="0.3">
      <c r="H148" s="3" t="s">
        <v>229</v>
      </c>
      <c r="I148" s="120"/>
      <c r="J148" s="120"/>
    </row>
    <row r="149" spans="1:10" x14ac:dyDescent="0.3">
      <c r="H149" s="10"/>
      <c r="I149" s="46">
        <v>2021</v>
      </c>
      <c r="J149" s="46">
        <v>2022</v>
      </c>
    </row>
    <row r="150" spans="1:10" x14ac:dyDescent="0.3">
      <c r="H150" s="10" t="s">
        <v>89</v>
      </c>
      <c r="I150" s="192">
        <v>63361</v>
      </c>
      <c r="J150" s="192">
        <v>63161</v>
      </c>
    </row>
    <row r="151" spans="1:10" x14ac:dyDescent="0.3">
      <c r="H151" s="10" t="s">
        <v>90</v>
      </c>
      <c r="I151" s="192">
        <v>63187</v>
      </c>
      <c r="J151" s="192">
        <v>63046</v>
      </c>
    </row>
    <row r="152" spans="1:10" x14ac:dyDescent="0.3">
      <c r="H152" s="10" t="s">
        <v>91</v>
      </c>
      <c r="I152" s="192">
        <v>62922</v>
      </c>
      <c r="J152" s="192">
        <v>63082</v>
      </c>
    </row>
    <row r="153" spans="1:10" x14ac:dyDescent="0.3">
      <c r="H153" s="10" t="s">
        <v>92</v>
      </c>
      <c r="I153" s="192">
        <v>62659</v>
      </c>
      <c r="J153" s="192">
        <v>63158</v>
      </c>
    </row>
    <row r="154" spans="1:10" x14ac:dyDescent="0.3">
      <c r="H154" s="10" t="s">
        <v>93</v>
      </c>
      <c r="I154" s="192">
        <v>62481</v>
      </c>
      <c r="J154" s="192">
        <v>63110</v>
      </c>
    </row>
    <row r="155" spans="1:10" x14ac:dyDescent="0.3">
      <c r="H155" s="10" t="s">
        <v>94</v>
      </c>
      <c r="I155" s="192">
        <v>62702</v>
      </c>
      <c r="J155" s="192">
        <v>63423</v>
      </c>
    </row>
    <row r="156" spans="1:10" x14ac:dyDescent="0.3">
      <c r="H156" s="10" t="s">
        <v>95</v>
      </c>
      <c r="I156" s="192">
        <v>62711</v>
      </c>
      <c r="J156" s="192">
        <v>63438</v>
      </c>
    </row>
    <row r="157" spans="1:10" x14ac:dyDescent="0.3">
      <c r="H157" s="10" t="s">
        <v>96</v>
      </c>
      <c r="I157" s="192">
        <v>62680</v>
      </c>
      <c r="J157" s="192">
        <v>63777</v>
      </c>
    </row>
    <row r="158" spans="1:10" x14ac:dyDescent="0.3">
      <c r="H158" s="10" t="s">
        <v>97</v>
      </c>
      <c r="I158" s="192">
        <v>62840</v>
      </c>
      <c r="J158" s="192">
        <v>63890</v>
      </c>
    </row>
    <row r="159" spans="1:10" x14ac:dyDescent="0.3">
      <c r="H159" s="10" t="s">
        <v>98</v>
      </c>
      <c r="I159" s="192">
        <v>62955</v>
      </c>
      <c r="J159" s="192">
        <v>63792</v>
      </c>
    </row>
    <row r="160" spans="1:10" x14ac:dyDescent="0.3">
      <c r="H160" s="10" t="s">
        <v>99</v>
      </c>
      <c r="I160" s="192">
        <v>63204</v>
      </c>
      <c r="J160" s="192">
        <v>64197</v>
      </c>
    </row>
    <row r="161" spans="1:18" x14ac:dyDescent="0.3">
      <c r="B161" s="271" t="s">
        <v>2110</v>
      </c>
      <c r="H161" s="10" t="s">
        <v>100</v>
      </c>
      <c r="I161" s="192">
        <v>63305</v>
      </c>
      <c r="J161" s="192">
        <v>64514</v>
      </c>
    </row>
    <row r="162" spans="1:18" x14ac:dyDescent="0.3">
      <c r="B162" s="5"/>
      <c r="H162" s="9"/>
      <c r="I162" s="407"/>
      <c r="J162" s="407"/>
    </row>
    <row r="163" spans="1:18" x14ac:dyDescent="0.3">
      <c r="A163" s="473"/>
      <c r="B163" s="9" t="s">
        <v>2118</v>
      </c>
    </row>
    <row r="164" spans="1:18" x14ac:dyDescent="0.3">
      <c r="A164" s="477"/>
    </row>
    <row r="165" spans="1:18" x14ac:dyDescent="0.3">
      <c r="D165" s="31"/>
      <c r="G165" s="92"/>
      <c r="H165" s="93"/>
      <c r="I165" s="93"/>
      <c r="J165" s="93"/>
      <c r="K165" s="93"/>
      <c r="L165" s="93"/>
      <c r="M165" s="93"/>
      <c r="N165" s="405" t="s">
        <v>160</v>
      </c>
      <c r="O165" s="406"/>
      <c r="P165" s="406"/>
      <c r="Q165" s="406"/>
      <c r="R165" s="76"/>
    </row>
    <row r="166" spans="1:18" ht="49.5" x14ac:dyDescent="0.3">
      <c r="G166" s="94"/>
      <c r="H166" s="117" t="s">
        <v>1488</v>
      </c>
      <c r="I166" s="117" t="s">
        <v>1489</v>
      </c>
      <c r="J166" s="117" t="s">
        <v>1490</v>
      </c>
      <c r="K166" s="117" t="s">
        <v>1491</v>
      </c>
      <c r="L166" s="117" t="s">
        <v>1492</v>
      </c>
      <c r="M166" s="27" t="s">
        <v>118</v>
      </c>
      <c r="N166" s="117" t="s">
        <v>1488</v>
      </c>
      <c r="O166" s="117" t="s">
        <v>1489</v>
      </c>
      <c r="P166" s="117" t="s">
        <v>1490</v>
      </c>
      <c r="Q166" s="117" t="s">
        <v>1493</v>
      </c>
      <c r="R166" s="117" t="s">
        <v>1492</v>
      </c>
    </row>
    <row r="167" spans="1:18" x14ac:dyDescent="0.3">
      <c r="G167" s="95">
        <v>2021</v>
      </c>
      <c r="H167" s="116">
        <v>6312</v>
      </c>
      <c r="I167" s="116">
        <v>5014</v>
      </c>
      <c r="J167" s="116">
        <v>14180</v>
      </c>
      <c r="K167" s="116">
        <v>14997</v>
      </c>
      <c r="L167" s="116">
        <v>23489</v>
      </c>
      <c r="M167" s="415">
        <f>SUM(H167:L167)</f>
        <v>63992</v>
      </c>
      <c r="N167" s="416">
        <f>H167/M167</f>
        <v>9.8637329666208279E-2</v>
      </c>
      <c r="O167" s="193">
        <f>I167/M167</f>
        <v>7.8353544193024122E-2</v>
      </c>
      <c r="P167" s="193">
        <f>J167/M167</f>
        <v>0.22159019877484687</v>
      </c>
      <c r="Q167" s="193">
        <f>K167/M167</f>
        <v>0.23435741967745968</v>
      </c>
      <c r="R167" s="193">
        <f>L167/M167</f>
        <v>0.36706150768846108</v>
      </c>
    </row>
    <row r="168" spans="1:18" x14ac:dyDescent="0.3">
      <c r="G168" s="95">
        <v>2022</v>
      </c>
      <c r="H168" s="116">
        <v>7234</v>
      </c>
      <c r="I168" s="116">
        <v>5012</v>
      </c>
      <c r="J168" s="116">
        <v>14662</v>
      </c>
      <c r="K168" s="116">
        <v>16763</v>
      </c>
      <c r="L168" s="116">
        <v>21641</v>
      </c>
      <c r="M168" s="27">
        <f>SUM(H168:L168)</f>
        <v>65312</v>
      </c>
      <c r="N168" s="416">
        <f>H168/M168</f>
        <v>0.11076065654091131</v>
      </c>
      <c r="O168" s="193">
        <f>I168/M168</f>
        <v>7.6739343459088685E-2</v>
      </c>
      <c r="P168" s="193">
        <f>J168/M168</f>
        <v>0.22449167074963253</v>
      </c>
      <c r="Q168" s="193">
        <f>K168/M168</f>
        <v>0.25666033806957372</v>
      </c>
      <c r="R168" s="193">
        <f>L168/M168</f>
        <v>0.33134799118079372</v>
      </c>
    </row>
    <row r="169" spans="1:18" x14ac:dyDescent="0.3">
      <c r="I169" s="219"/>
      <c r="J169" s="220"/>
      <c r="K169" s="220"/>
      <c r="L169" s="220"/>
      <c r="M169" s="220"/>
      <c r="N169" s="221"/>
      <c r="O169" s="222"/>
      <c r="P169" s="222"/>
      <c r="Q169" s="222"/>
      <c r="R169" s="222"/>
    </row>
    <row r="170" spans="1:18" x14ac:dyDescent="0.3">
      <c r="I170" s="222"/>
      <c r="J170" s="220"/>
      <c r="K170" s="220"/>
      <c r="L170" s="220"/>
      <c r="M170" s="220"/>
      <c r="N170" s="221"/>
      <c r="O170" s="223"/>
      <c r="P170" s="223"/>
      <c r="Q170" s="223"/>
      <c r="R170" s="223"/>
    </row>
    <row r="171" spans="1:18" x14ac:dyDescent="0.3">
      <c r="I171" s="222"/>
      <c r="J171" s="220"/>
      <c r="K171" s="220"/>
      <c r="L171" s="220"/>
      <c r="M171" s="220"/>
      <c r="N171" s="221"/>
      <c r="O171" s="223"/>
      <c r="P171" s="223"/>
      <c r="Q171" s="223"/>
      <c r="R171" s="223"/>
    </row>
    <row r="176" spans="1:18" x14ac:dyDescent="0.3">
      <c r="B176" s="271" t="s">
        <v>2110</v>
      </c>
    </row>
    <row r="177" spans="1:8" x14ac:dyDescent="0.3">
      <c r="B177" s="5"/>
    </row>
    <row r="178" spans="1:8" ht="17.25" thickBot="1" x14ac:dyDescent="0.35">
      <c r="A178" s="473"/>
      <c r="B178" s="6" t="s">
        <v>2119</v>
      </c>
    </row>
    <row r="179" spans="1:8" ht="17.25" thickBot="1" x14ac:dyDescent="0.35">
      <c r="B179" s="99"/>
      <c r="C179" s="59">
        <v>2021</v>
      </c>
      <c r="D179" s="59">
        <v>2022</v>
      </c>
    </row>
    <row r="180" spans="1:8" ht="17.25" thickBot="1" x14ac:dyDescent="0.35">
      <c r="B180" s="234" t="s">
        <v>1433</v>
      </c>
      <c r="C180" s="418">
        <v>6312</v>
      </c>
      <c r="D180" s="418">
        <v>7234</v>
      </c>
    </row>
    <row r="181" spans="1:8" ht="17.25" thickBot="1" x14ac:dyDescent="0.35">
      <c r="B181" s="234" t="s">
        <v>1434</v>
      </c>
      <c r="C181" s="49">
        <v>5014</v>
      </c>
      <c r="D181" s="49">
        <v>5012</v>
      </c>
    </row>
    <row r="182" spans="1:8" ht="17.25" thickBot="1" x14ac:dyDescent="0.35">
      <c r="B182" s="234" t="s">
        <v>1435</v>
      </c>
      <c r="C182" s="49">
        <v>14180</v>
      </c>
      <c r="D182" s="49">
        <v>14662</v>
      </c>
    </row>
    <row r="183" spans="1:8" ht="17.25" thickBot="1" x14ac:dyDescent="0.35">
      <c r="B183" s="234" t="s">
        <v>1436</v>
      </c>
      <c r="C183" s="49">
        <v>14997</v>
      </c>
      <c r="D183" s="49">
        <v>16763</v>
      </c>
    </row>
    <row r="184" spans="1:8" ht="17.25" thickBot="1" x14ac:dyDescent="0.35">
      <c r="B184" s="234" t="s">
        <v>1437</v>
      </c>
      <c r="C184" s="49">
        <v>23489</v>
      </c>
      <c r="D184" s="49">
        <v>21641</v>
      </c>
    </row>
    <row r="185" spans="1:8" ht="17.25" thickBot="1" x14ac:dyDescent="0.35">
      <c r="B185" s="237" t="s">
        <v>13</v>
      </c>
      <c r="C185" s="403">
        <v>63992</v>
      </c>
      <c r="D185" s="403">
        <v>65312</v>
      </c>
    </row>
    <row r="186" spans="1:8" x14ac:dyDescent="0.3">
      <c r="B186" s="271" t="s">
        <v>2110</v>
      </c>
    </row>
    <row r="188" spans="1:8" ht="17.25" thickBot="1" x14ac:dyDescent="0.35">
      <c r="A188" s="473"/>
      <c r="B188" s="6" t="s">
        <v>2120</v>
      </c>
    </row>
    <row r="189" spans="1:8" ht="17.25" thickBot="1" x14ac:dyDescent="0.35">
      <c r="B189" s="818" t="s">
        <v>229</v>
      </c>
      <c r="C189" s="848">
        <v>2021</v>
      </c>
      <c r="D189" s="817"/>
      <c r="E189" s="849"/>
      <c r="F189" s="848">
        <v>2022</v>
      </c>
      <c r="G189" s="817"/>
      <c r="H189" s="849"/>
    </row>
    <row r="190" spans="1:8" ht="39" thickBot="1" x14ac:dyDescent="0.35">
      <c r="B190" s="819"/>
      <c r="C190" s="97" t="s">
        <v>205</v>
      </c>
      <c r="D190" s="97" t="s">
        <v>230</v>
      </c>
      <c r="E190" s="97" t="s">
        <v>231</v>
      </c>
      <c r="F190" s="97" t="s">
        <v>205</v>
      </c>
      <c r="G190" s="97" t="s">
        <v>230</v>
      </c>
      <c r="H190" s="97" t="s">
        <v>231</v>
      </c>
    </row>
    <row r="191" spans="1:8" s="211" customFormat="1" ht="17.25" thickBot="1" x14ac:dyDescent="0.35">
      <c r="A191" s="475"/>
      <c r="B191" s="281" t="s">
        <v>1402</v>
      </c>
      <c r="C191" s="282">
        <v>23096</v>
      </c>
      <c r="D191" s="282">
        <v>23476</v>
      </c>
      <c r="E191" s="436">
        <v>244.75</v>
      </c>
      <c r="F191" s="283">
        <v>22944</v>
      </c>
      <c r="G191" s="283">
        <v>23333</v>
      </c>
      <c r="H191" s="436">
        <v>270.07</v>
      </c>
    </row>
    <row r="192" spans="1:8" s="211" customFormat="1" ht="17.25" thickBot="1" x14ac:dyDescent="0.35">
      <c r="A192" s="475"/>
      <c r="B192" s="281" t="s">
        <v>232</v>
      </c>
      <c r="C192" s="283">
        <v>39635</v>
      </c>
      <c r="D192" s="283">
        <v>41024</v>
      </c>
      <c r="E192" s="436">
        <v>490.11</v>
      </c>
      <c r="F192" s="282">
        <v>40440</v>
      </c>
      <c r="G192" s="282">
        <v>41811</v>
      </c>
      <c r="H192" s="436">
        <v>528.58000000000004</v>
      </c>
    </row>
    <row r="193" spans="1:8" s="211" customFormat="1" ht="17.25" thickBot="1" x14ac:dyDescent="0.35">
      <c r="A193" s="475"/>
      <c r="B193" s="281" t="s">
        <v>233</v>
      </c>
      <c r="C193" s="282">
        <v>186</v>
      </c>
      <c r="D193" s="282">
        <v>194</v>
      </c>
      <c r="E193" s="436">
        <v>244.43</v>
      </c>
      <c r="F193" s="282">
        <v>165</v>
      </c>
      <c r="G193" s="282">
        <v>169</v>
      </c>
      <c r="H193" s="436">
        <v>268.14999999999998</v>
      </c>
    </row>
    <row r="194" spans="1:8" s="211" customFormat="1" ht="17.25" thickBot="1" x14ac:dyDescent="0.35">
      <c r="A194" s="475"/>
      <c r="B194" s="281" t="s">
        <v>234</v>
      </c>
      <c r="C194" s="283">
        <v>62917</v>
      </c>
      <c r="D194" s="283" t="s">
        <v>1623</v>
      </c>
      <c r="E194" s="436">
        <v>399.32</v>
      </c>
      <c r="F194" s="283" t="s">
        <v>1713</v>
      </c>
      <c r="G194" s="283">
        <v>65313</v>
      </c>
      <c r="H194" s="436">
        <v>434.58</v>
      </c>
    </row>
    <row r="195" spans="1:8" s="211" customFormat="1" x14ac:dyDescent="0.3">
      <c r="A195" s="475"/>
      <c r="B195" s="271" t="s">
        <v>2110</v>
      </c>
      <c r="C195" s="31"/>
      <c r="D195" s="31"/>
      <c r="E195" s="31"/>
      <c r="F195" s="33"/>
      <c r="G195" s="33"/>
      <c r="H195" s="31"/>
    </row>
    <row r="196" spans="1:8" s="211" customFormat="1" x14ac:dyDescent="0.3">
      <c r="A196" s="475"/>
      <c r="B196" s="44" t="s">
        <v>1401</v>
      </c>
      <c r="C196" s="31"/>
      <c r="D196" s="31"/>
      <c r="E196" s="31"/>
      <c r="F196" s="31"/>
      <c r="G196" s="31"/>
      <c r="H196" s="31"/>
    </row>
    <row r="197" spans="1:8" x14ac:dyDescent="0.3">
      <c r="B197" s="31" t="s">
        <v>1622</v>
      </c>
      <c r="C197" s="31"/>
      <c r="D197" s="31"/>
      <c r="E197" s="31"/>
      <c r="F197" s="31"/>
      <c r="G197" s="31"/>
      <c r="H197" s="31"/>
    </row>
    <row r="199" spans="1:8" ht="17.25" thickBot="1" x14ac:dyDescent="0.35">
      <c r="B199" s="6" t="s">
        <v>2121</v>
      </c>
    </row>
    <row r="200" spans="1:8" ht="17.25" thickBot="1" x14ac:dyDescent="0.35">
      <c r="B200" s="818" t="s">
        <v>2122</v>
      </c>
      <c r="C200" s="848">
        <v>2022</v>
      </c>
      <c r="D200" s="849"/>
    </row>
    <row r="201" spans="1:8" ht="26.25" thickBot="1" x14ac:dyDescent="0.35">
      <c r="B201" s="819"/>
      <c r="C201" s="97" t="s">
        <v>1046</v>
      </c>
      <c r="D201" s="97" t="s">
        <v>2123</v>
      </c>
    </row>
    <row r="202" spans="1:8" ht="17.25" thickBot="1" x14ac:dyDescent="0.35">
      <c r="B202" s="293" t="s">
        <v>2124</v>
      </c>
      <c r="C202" s="311">
        <v>11246</v>
      </c>
      <c r="D202" s="290" t="s">
        <v>2125</v>
      </c>
    </row>
    <row r="203" spans="1:8" ht="17.25" thickBot="1" x14ac:dyDescent="0.35">
      <c r="B203" s="293" t="s">
        <v>2126</v>
      </c>
      <c r="C203" s="290">
        <v>369</v>
      </c>
      <c r="D203" s="311">
        <v>39900</v>
      </c>
    </row>
    <row r="204" spans="1:8" ht="17.25" thickBot="1" x14ac:dyDescent="0.35">
      <c r="B204" s="687" t="s">
        <v>2127</v>
      </c>
      <c r="C204" s="290"/>
      <c r="D204" s="290"/>
    </row>
    <row r="205" spans="1:8" ht="17.25" thickBot="1" x14ac:dyDescent="0.35">
      <c r="B205" s="293" t="s">
        <v>186</v>
      </c>
      <c r="C205" s="290">
        <v>44</v>
      </c>
      <c r="D205" s="311">
        <v>4400</v>
      </c>
    </row>
    <row r="206" spans="1:8" ht="17.25" thickBot="1" x14ac:dyDescent="0.35">
      <c r="B206" s="732" t="s">
        <v>2128</v>
      </c>
      <c r="C206" s="290"/>
      <c r="D206" s="290"/>
    </row>
    <row r="207" spans="1:8" ht="17.25" thickBot="1" x14ac:dyDescent="0.35">
      <c r="B207" s="293" t="s">
        <v>2129</v>
      </c>
      <c r="C207" s="311">
        <v>4449</v>
      </c>
      <c r="D207" s="311">
        <v>444900</v>
      </c>
    </row>
    <row r="208" spans="1:8" ht="17.25" thickBot="1" x14ac:dyDescent="0.35">
      <c r="B208" s="293" t="s">
        <v>2130</v>
      </c>
      <c r="C208" s="290" t="s">
        <v>2131</v>
      </c>
      <c r="D208" s="311">
        <v>375200</v>
      </c>
    </row>
    <row r="209" spans="2:4" ht="17.25" thickBot="1" x14ac:dyDescent="0.35">
      <c r="B209" s="293" t="s">
        <v>2132</v>
      </c>
      <c r="C209" s="311">
        <v>2722</v>
      </c>
      <c r="D209" s="311">
        <v>272200</v>
      </c>
    </row>
    <row r="210" spans="2:4" ht="17.25" thickBot="1" x14ac:dyDescent="0.35">
      <c r="B210" s="293" t="s">
        <v>2133</v>
      </c>
      <c r="C210" s="290" t="s">
        <v>2134</v>
      </c>
      <c r="D210" s="290">
        <v>100</v>
      </c>
    </row>
    <row r="211" spans="2:4" ht="17.25" thickBot="1" x14ac:dyDescent="0.35">
      <c r="B211" s="293" t="s">
        <v>180</v>
      </c>
      <c r="C211" s="311">
        <v>66574</v>
      </c>
      <c r="D211" s="290" t="s">
        <v>2135</v>
      </c>
    </row>
    <row r="212" spans="2:4" ht="17.25" thickBot="1" x14ac:dyDescent="0.35">
      <c r="B212" s="687" t="s">
        <v>144</v>
      </c>
      <c r="C212" s="409">
        <v>89157</v>
      </c>
      <c r="D212" s="292" t="s">
        <v>2136</v>
      </c>
    </row>
    <row r="213" spans="2:4" x14ac:dyDescent="0.3">
      <c r="B213" s="713" t="s">
        <v>2015</v>
      </c>
    </row>
  </sheetData>
  <mergeCells count="20">
    <mergeCell ref="F189:H189"/>
    <mergeCell ref="C100:E100"/>
    <mergeCell ref="G79:G80"/>
    <mergeCell ref="F100:H100"/>
    <mergeCell ref="B200:B201"/>
    <mergeCell ref="C200:D200"/>
    <mergeCell ref="I79:I80"/>
    <mergeCell ref="C13:C14"/>
    <mergeCell ref="B78:B80"/>
    <mergeCell ref="D79:D80"/>
    <mergeCell ref="E79:E80"/>
    <mergeCell ref="F79:F80"/>
    <mergeCell ref="C79:C80"/>
    <mergeCell ref="F78:H78"/>
    <mergeCell ref="H79:H80"/>
    <mergeCell ref="B44:B45"/>
    <mergeCell ref="C44:D44"/>
    <mergeCell ref="C78:E78"/>
    <mergeCell ref="B189:B190"/>
    <mergeCell ref="C189:E189"/>
  </mergeCells>
  <pageMargins left="0.7" right="0.7" top="0.75" bottom="0.75" header="0.3" footer="0.3"/>
  <pageSetup paperSize="9" scale="2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2:AF485"/>
  <sheetViews>
    <sheetView zoomScale="80" zoomScaleNormal="80" workbookViewId="0">
      <selection sqref="A1:A1048576"/>
    </sheetView>
  </sheetViews>
  <sheetFormatPr defaultRowHeight="16.5" x14ac:dyDescent="0.3"/>
  <cols>
    <col min="1" max="1" width="11.28515625" style="773" customWidth="1"/>
    <col min="2" max="2" width="48" style="3" customWidth="1"/>
    <col min="3" max="3" width="30.28515625" style="3" customWidth="1"/>
    <col min="4" max="4" width="20.5703125" style="3" customWidth="1"/>
    <col min="5" max="5" width="23.85546875" style="3" customWidth="1"/>
    <col min="6" max="7" width="14.7109375" style="3" customWidth="1"/>
    <col min="8" max="8" width="16" style="3" customWidth="1"/>
    <col min="9" max="9" width="29.28515625" style="3" customWidth="1"/>
    <col min="10" max="10" width="12.5703125" style="3" customWidth="1"/>
    <col min="11" max="11" width="10.85546875" style="3" bestFit="1" customWidth="1"/>
    <col min="12" max="12" width="9.85546875" style="3" bestFit="1" customWidth="1"/>
    <col min="13" max="16384" width="9.140625" style="3"/>
  </cols>
  <sheetData>
    <row r="2" spans="1:5" x14ac:dyDescent="0.3">
      <c r="A2" s="785"/>
      <c r="B2" s="6" t="s">
        <v>2137</v>
      </c>
    </row>
    <row r="3" spans="1:5" x14ac:dyDescent="0.3">
      <c r="D3" s="3" t="s">
        <v>1761</v>
      </c>
    </row>
    <row r="4" spans="1:5" ht="49.5" x14ac:dyDescent="0.3">
      <c r="D4" s="194" t="s">
        <v>1494</v>
      </c>
      <c r="E4" s="356">
        <v>721</v>
      </c>
    </row>
    <row r="5" spans="1:5" ht="32.25" customHeight="1" x14ac:dyDescent="0.3">
      <c r="D5" s="286" t="s">
        <v>1495</v>
      </c>
      <c r="E5" s="112">
        <v>2376</v>
      </c>
    </row>
    <row r="6" spans="1:5" x14ac:dyDescent="0.3">
      <c r="D6" s="11" t="s">
        <v>1496</v>
      </c>
      <c r="E6" s="112">
        <v>2635</v>
      </c>
    </row>
    <row r="7" spans="1:5" x14ac:dyDescent="0.3">
      <c r="D7" s="11" t="s">
        <v>118</v>
      </c>
      <c r="E7" s="112">
        <v>5733</v>
      </c>
    </row>
    <row r="8" spans="1:5" x14ac:dyDescent="0.3">
      <c r="B8" s="114"/>
    </row>
    <row r="16" spans="1:5" x14ac:dyDescent="0.3">
      <c r="B16" s="5" t="s">
        <v>1762</v>
      </c>
    </row>
    <row r="18" spans="1:7" x14ac:dyDescent="0.3">
      <c r="B18" s="5"/>
    </row>
    <row r="19" spans="1:7" x14ac:dyDescent="0.3">
      <c r="A19" s="776"/>
      <c r="B19" s="44"/>
    </row>
    <row r="20" spans="1:7" x14ac:dyDescent="0.3">
      <c r="A20" s="785"/>
      <c r="B20" s="233" t="s">
        <v>2138</v>
      </c>
      <c r="D20" s="11"/>
      <c r="E20" s="417" t="s">
        <v>1151</v>
      </c>
      <c r="F20" s="417" t="s">
        <v>1152</v>
      </c>
      <c r="G20" s="417" t="s">
        <v>1001</v>
      </c>
    </row>
    <row r="21" spans="1:7" x14ac:dyDescent="0.3">
      <c r="B21" s="5"/>
      <c r="D21" s="11" t="s">
        <v>1153</v>
      </c>
      <c r="E21" s="112">
        <v>18</v>
      </c>
      <c r="F21" s="112">
        <v>10</v>
      </c>
      <c r="G21" s="74">
        <v>439</v>
      </c>
    </row>
    <row r="22" spans="1:7" x14ac:dyDescent="0.3">
      <c r="B22" s="5"/>
      <c r="D22" s="11" t="s">
        <v>1154</v>
      </c>
      <c r="E22" s="112">
        <v>24</v>
      </c>
      <c r="F22" s="112">
        <v>452</v>
      </c>
      <c r="G22" s="74">
        <v>328</v>
      </c>
    </row>
    <row r="23" spans="1:7" x14ac:dyDescent="0.3">
      <c r="B23" s="5"/>
      <c r="D23" s="11" t="s">
        <v>1763</v>
      </c>
      <c r="E23" s="112">
        <v>33</v>
      </c>
      <c r="F23" s="112">
        <v>63</v>
      </c>
      <c r="G23" s="74">
        <v>296</v>
      </c>
    </row>
    <row r="24" spans="1:7" x14ac:dyDescent="0.3">
      <c r="B24" s="5"/>
      <c r="D24" s="11" t="s">
        <v>1155</v>
      </c>
      <c r="E24" s="112">
        <v>614</v>
      </c>
      <c r="F24" s="112">
        <v>1424</v>
      </c>
      <c r="G24" s="74">
        <v>1426</v>
      </c>
    </row>
    <row r="25" spans="1:7" x14ac:dyDescent="0.3">
      <c r="B25" s="5"/>
      <c r="D25" s="11" t="s">
        <v>1156</v>
      </c>
      <c r="E25" s="112">
        <v>32</v>
      </c>
      <c r="F25" s="112">
        <v>427</v>
      </c>
      <c r="G25" s="74">
        <v>133</v>
      </c>
    </row>
    <row r="26" spans="1:7" x14ac:dyDescent="0.3">
      <c r="B26" s="5"/>
    </row>
    <row r="27" spans="1:7" x14ac:dyDescent="0.3">
      <c r="B27" s="5"/>
    </row>
    <row r="28" spans="1:7" x14ac:dyDescent="0.3">
      <c r="B28" s="5"/>
    </row>
    <row r="29" spans="1:7" x14ac:dyDescent="0.3">
      <c r="B29" s="5"/>
    </row>
    <row r="30" spans="1:7" x14ac:dyDescent="0.3">
      <c r="B30" s="5"/>
    </row>
    <row r="31" spans="1:7" x14ac:dyDescent="0.3">
      <c r="B31" s="5"/>
    </row>
    <row r="32" spans="1:7" x14ac:dyDescent="0.3">
      <c r="B32" s="5"/>
    </row>
    <row r="33" spans="1:8" x14ac:dyDescent="0.3">
      <c r="B33" s="5"/>
    </row>
    <row r="34" spans="1:8" x14ac:dyDescent="0.3">
      <c r="B34" s="5"/>
    </row>
    <row r="35" spans="1:8" x14ac:dyDescent="0.3">
      <c r="B35" s="5"/>
    </row>
    <row r="36" spans="1:8" x14ac:dyDescent="0.3">
      <c r="B36" s="5" t="s">
        <v>1762</v>
      </c>
    </row>
    <row r="38" spans="1:8" x14ac:dyDescent="0.3">
      <c r="A38" s="785"/>
      <c r="B38" s="9" t="s">
        <v>2139</v>
      </c>
    </row>
    <row r="39" spans="1:8" x14ac:dyDescent="0.3">
      <c r="D39" s="3" t="s">
        <v>1921</v>
      </c>
      <c r="G39" s="203"/>
    </row>
    <row r="40" spans="1:8" x14ac:dyDescent="0.3">
      <c r="D40" s="10"/>
      <c r="E40" s="46">
        <v>2019</v>
      </c>
      <c r="F40" s="111">
        <v>2020</v>
      </c>
      <c r="G40" s="111">
        <v>2021</v>
      </c>
      <c r="H40" s="111">
        <v>2022</v>
      </c>
    </row>
    <row r="41" spans="1:8" x14ac:dyDescent="0.3">
      <c r="D41" s="11" t="s">
        <v>1003</v>
      </c>
      <c r="E41" s="112">
        <v>12359</v>
      </c>
      <c r="F41" s="112">
        <v>12345</v>
      </c>
      <c r="G41" s="112">
        <v>9638</v>
      </c>
      <c r="H41" s="74">
        <v>11850</v>
      </c>
    </row>
    <row r="42" spans="1:8" x14ac:dyDescent="0.3">
      <c r="D42" s="11" t="s">
        <v>421</v>
      </c>
      <c r="E42" s="112">
        <v>19529</v>
      </c>
      <c r="F42" s="112">
        <v>19201</v>
      </c>
      <c r="G42" s="112">
        <v>19748</v>
      </c>
      <c r="H42" s="74">
        <v>21077</v>
      </c>
    </row>
    <row r="43" spans="1:8" x14ac:dyDescent="0.3">
      <c r="D43" s="11" t="s">
        <v>422</v>
      </c>
      <c r="E43" s="112">
        <v>8099</v>
      </c>
      <c r="F43" s="112">
        <v>8365</v>
      </c>
      <c r="G43" s="112">
        <v>8543</v>
      </c>
      <c r="H43" s="74">
        <v>9719</v>
      </c>
    </row>
    <row r="44" spans="1:8" x14ac:dyDescent="0.3">
      <c r="D44" s="11" t="s">
        <v>423</v>
      </c>
      <c r="E44" s="112">
        <v>3420</v>
      </c>
      <c r="F44" s="112">
        <v>3063</v>
      </c>
      <c r="G44" s="112">
        <v>3050</v>
      </c>
      <c r="H44" s="74">
        <v>3559</v>
      </c>
    </row>
    <row r="45" spans="1:8" x14ac:dyDescent="0.3">
      <c r="D45" s="11" t="s">
        <v>426</v>
      </c>
      <c r="E45" s="112">
        <v>657</v>
      </c>
      <c r="F45" s="112">
        <v>627</v>
      </c>
      <c r="G45" s="112">
        <v>608</v>
      </c>
      <c r="H45" s="74">
        <v>708</v>
      </c>
    </row>
    <row r="46" spans="1:8" x14ac:dyDescent="0.3">
      <c r="D46" s="11" t="s">
        <v>425</v>
      </c>
      <c r="E46" s="112">
        <v>638</v>
      </c>
      <c r="F46" s="112">
        <v>605</v>
      </c>
      <c r="G46" s="112">
        <v>614</v>
      </c>
      <c r="H46" s="74">
        <v>427</v>
      </c>
    </row>
    <row r="47" spans="1:8" x14ac:dyDescent="0.3">
      <c r="D47" s="11" t="s">
        <v>427</v>
      </c>
      <c r="E47" s="112">
        <v>2500</v>
      </c>
      <c r="F47" s="112">
        <v>2525</v>
      </c>
      <c r="G47" s="112">
        <v>2536</v>
      </c>
      <c r="H47" s="74">
        <v>2619</v>
      </c>
    </row>
    <row r="48" spans="1:8" x14ac:dyDescent="0.3">
      <c r="D48" s="11" t="s">
        <v>118</v>
      </c>
      <c r="E48" s="112">
        <f>SUM(E41:E47)</f>
        <v>47202</v>
      </c>
      <c r="F48" s="112">
        <f>SUM(F41:F47)</f>
        <v>46731</v>
      </c>
      <c r="G48" s="112">
        <f>SUM(G41:G47)</f>
        <v>44737</v>
      </c>
      <c r="H48" s="112">
        <f>SUM(H41:H47)</f>
        <v>49959</v>
      </c>
    </row>
    <row r="49" spans="1:7" x14ac:dyDescent="0.3">
      <c r="E49" s="203"/>
      <c r="F49" s="203"/>
      <c r="G49" s="203"/>
    </row>
    <row r="50" spans="1:7" x14ac:dyDescent="0.3">
      <c r="E50" s="203"/>
      <c r="F50" s="203"/>
      <c r="G50" s="203"/>
    </row>
    <row r="51" spans="1:7" x14ac:dyDescent="0.3">
      <c r="E51" s="203"/>
      <c r="F51" s="203"/>
      <c r="G51" s="203"/>
    </row>
    <row r="52" spans="1:7" x14ac:dyDescent="0.3">
      <c r="D52" s="79"/>
      <c r="E52" s="226"/>
      <c r="F52" s="226"/>
      <c r="G52" s="226"/>
    </row>
    <row r="59" spans="1:7" x14ac:dyDescent="0.3">
      <c r="B59" s="5" t="s">
        <v>1764</v>
      </c>
    </row>
    <row r="60" spans="1:7" x14ac:dyDescent="0.3">
      <c r="B60" s="5"/>
      <c r="D60" s="3" t="s">
        <v>1155</v>
      </c>
    </row>
    <row r="61" spans="1:7" x14ac:dyDescent="0.3">
      <c r="A61" s="785"/>
      <c r="B61" s="9" t="s">
        <v>2140</v>
      </c>
      <c r="E61" s="3" t="s">
        <v>1922</v>
      </c>
    </row>
    <row r="62" spans="1:7" x14ac:dyDescent="0.3">
      <c r="B62" s="5"/>
      <c r="D62" s="11" t="s">
        <v>419</v>
      </c>
      <c r="E62" s="46" t="s">
        <v>1923</v>
      </c>
      <c r="F62" s="46" t="s">
        <v>1158</v>
      </c>
      <c r="G62" s="10" t="s">
        <v>118</v>
      </c>
    </row>
    <row r="63" spans="1:7" x14ac:dyDescent="0.3">
      <c r="B63" s="5"/>
      <c r="D63" s="11" t="s">
        <v>1086</v>
      </c>
      <c r="E63" s="13">
        <v>0</v>
      </c>
      <c r="F63" s="13">
        <v>708</v>
      </c>
      <c r="G63" s="526">
        <v>708</v>
      </c>
    </row>
    <row r="64" spans="1:7" x14ac:dyDescent="0.3">
      <c r="B64" s="5"/>
      <c r="D64" s="11" t="s">
        <v>1028</v>
      </c>
      <c r="E64" s="13">
        <v>151</v>
      </c>
      <c r="F64" s="13">
        <v>20926</v>
      </c>
      <c r="G64" s="526">
        <v>21077</v>
      </c>
    </row>
    <row r="65" spans="1:7" x14ac:dyDescent="0.3">
      <c r="B65" s="5"/>
      <c r="D65" s="11" t="s">
        <v>1087</v>
      </c>
      <c r="E65" s="13">
        <v>24</v>
      </c>
      <c r="F65" s="13">
        <v>2595</v>
      </c>
      <c r="G65" s="526">
        <v>2619</v>
      </c>
    </row>
    <row r="66" spans="1:7" x14ac:dyDescent="0.3">
      <c r="B66" s="5"/>
      <c r="D66" s="11" t="s">
        <v>1088</v>
      </c>
      <c r="E66" s="13">
        <v>416</v>
      </c>
      <c r="F66" s="13">
        <v>11</v>
      </c>
      <c r="G66" s="526">
        <v>427</v>
      </c>
    </row>
    <row r="67" spans="1:7" x14ac:dyDescent="0.3">
      <c r="B67" s="5"/>
      <c r="D67" s="11" t="s">
        <v>1029</v>
      </c>
      <c r="E67" s="13">
        <v>1907</v>
      </c>
      <c r="F67" s="13">
        <v>9943</v>
      </c>
      <c r="G67" s="526">
        <v>11850</v>
      </c>
    </row>
    <row r="68" spans="1:7" x14ac:dyDescent="0.3">
      <c r="B68" s="5"/>
      <c r="D68" s="11" t="s">
        <v>446</v>
      </c>
      <c r="E68" s="13">
        <v>473</v>
      </c>
      <c r="F68" s="13">
        <v>9246</v>
      </c>
      <c r="G68" s="526">
        <v>9719</v>
      </c>
    </row>
    <row r="69" spans="1:7" x14ac:dyDescent="0.3">
      <c r="B69" s="5"/>
      <c r="D69" s="11" t="s">
        <v>1089</v>
      </c>
      <c r="E69" s="13">
        <v>3559</v>
      </c>
      <c r="F69" s="13">
        <v>0</v>
      </c>
      <c r="G69" s="526">
        <v>3559</v>
      </c>
    </row>
    <row r="70" spans="1:7" x14ac:dyDescent="0.3">
      <c r="B70" s="5"/>
    </row>
    <row r="71" spans="1:7" x14ac:dyDescent="0.3">
      <c r="B71" s="5"/>
    </row>
    <row r="72" spans="1:7" x14ac:dyDescent="0.3">
      <c r="B72" s="5"/>
    </row>
    <row r="73" spans="1:7" x14ac:dyDescent="0.3">
      <c r="B73" s="5"/>
    </row>
    <row r="74" spans="1:7" x14ac:dyDescent="0.3">
      <c r="B74" s="5"/>
    </row>
    <row r="75" spans="1:7" x14ac:dyDescent="0.3">
      <c r="B75" s="5"/>
    </row>
    <row r="76" spans="1:7" x14ac:dyDescent="0.3">
      <c r="B76" s="5"/>
    </row>
    <row r="77" spans="1:7" x14ac:dyDescent="0.3">
      <c r="B77" s="5" t="s">
        <v>1762</v>
      </c>
    </row>
    <row r="78" spans="1:7" x14ac:dyDescent="0.3">
      <c r="B78" s="5"/>
    </row>
    <row r="79" spans="1:7" x14ac:dyDescent="0.3">
      <c r="A79" s="785"/>
      <c r="B79" s="9" t="s">
        <v>2141</v>
      </c>
    </row>
    <row r="80" spans="1:7" x14ac:dyDescent="0.3">
      <c r="B80" s="5"/>
      <c r="D80" s="11" t="s">
        <v>1924</v>
      </c>
      <c r="E80" s="11"/>
      <c r="F80" s="11"/>
    </row>
    <row r="81" spans="1:10" x14ac:dyDescent="0.3">
      <c r="B81" s="5"/>
      <c r="D81" s="11"/>
      <c r="E81" s="11" t="s">
        <v>1158</v>
      </c>
      <c r="F81" s="11" t="s">
        <v>1159</v>
      </c>
    </row>
    <row r="82" spans="1:10" x14ac:dyDescent="0.3">
      <c r="B82" s="5"/>
      <c r="D82" s="525">
        <v>2018</v>
      </c>
      <c r="E82" s="13">
        <v>40838</v>
      </c>
      <c r="F82" s="13">
        <v>6682</v>
      </c>
    </row>
    <row r="83" spans="1:10" x14ac:dyDescent="0.3">
      <c r="B83" s="5"/>
      <c r="D83" s="525">
        <v>2019</v>
      </c>
      <c r="E83" s="13">
        <v>41059</v>
      </c>
      <c r="F83" s="13">
        <v>6143</v>
      </c>
    </row>
    <row r="84" spans="1:10" x14ac:dyDescent="0.3">
      <c r="B84" s="5"/>
      <c r="D84" s="525">
        <v>2020</v>
      </c>
      <c r="E84" s="13">
        <v>40833</v>
      </c>
      <c r="F84" s="13">
        <v>5898</v>
      </c>
    </row>
    <row r="85" spans="1:10" x14ac:dyDescent="0.3">
      <c r="B85" s="5"/>
      <c r="D85" s="525">
        <v>2021</v>
      </c>
      <c r="E85" s="13">
        <v>40608</v>
      </c>
      <c r="F85" s="13">
        <v>5824</v>
      </c>
    </row>
    <row r="86" spans="1:10" x14ac:dyDescent="0.3">
      <c r="B86" s="5"/>
      <c r="D86" s="525">
        <v>2022</v>
      </c>
      <c r="E86" s="13">
        <v>43429</v>
      </c>
      <c r="F86" s="13">
        <v>6530</v>
      </c>
    </row>
    <row r="87" spans="1:10" x14ac:dyDescent="0.3">
      <c r="B87" s="5"/>
    </row>
    <row r="88" spans="1:10" x14ac:dyDescent="0.3">
      <c r="B88" s="5"/>
    </row>
    <row r="89" spans="1:10" x14ac:dyDescent="0.3">
      <c r="B89" s="5"/>
    </row>
    <row r="90" spans="1:10" x14ac:dyDescent="0.3">
      <c r="B90" s="5"/>
    </row>
    <row r="91" spans="1:10" x14ac:dyDescent="0.3">
      <c r="B91" s="5"/>
    </row>
    <row r="92" spans="1:10" x14ac:dyDescent="0.3">
      <c r="B92" s="5"/>
    </row>
    <row r="93" spans="1:10" x14ac:dyDescent="0.3">
      <c r="B93" s="5" t="s">
        <v>1002</v>
      </c>
    </row>
    <row r="94" spans="1:10" x14ac:dyDescent="0.3">
      <c r="B94" s="5" t="s">
        <v>1762</v>
      </c>
    </row>
    <row r="95" spans="1:10" x14ac:dyDescent="0.3">
      <c r="B95" s="5"/>
    </row>
    <row r="96" spans="1:10" x14ac:dyDescent="0.3">
      <c r="A96" s="785"/>
      <c r="B96" s="19" t="s">
        <v>1624</v>
      </c>
      <c r="J96" s="12"/>
    </row>
    <row r="97" spans="2:32" x14ac:dyDescent="0.3">
      <c r="B97" s="113"/>
      <c r="D97" s="10" t="s">
        <v>1007</v>
      </c>
      <c r="E97" s="46" t="s">
        <v>1008</v>
      </c>
      <c r="J97" s="12"/>
    </row>
    <row r="98" spans="2:32" x14ac:dyDescent="0.3">
      <c r="D98" s="11" t="s">
        <v>1005</v>
      </c>
      <c r="E98" s="74">
        <v>718</v>
      </c>
      <c r="F98" s="8"/>
      <c r="J98" s="12"/>
      <c r="R98" s="100"/>
      <c r="S98" s="100"/>
      <c r="T98" s="100"/>
      <c r="U98" s="100"/>
      <c r="V98" s="101"/>
      <c r="W98" s="101"/>
      <c r="X98" s="101"/>
      <c r="Y98" s="101"/>
      <c r="Z98" s="101"/>
      <c r="AA98" s="101"/>
      <c r="AB98" s="101"/>
      <c r="AC98" s="101"/>
      <c r="AD98" s="101"/>
      <c r="AE98" s="101"/>
      <c r="AF98" s="101"/>
    </row>
    <row r="99" spans="2:32" x14ac:dyDescent="0.3">
      <c r="D99" s="11" t="s">
        <v>1006</v>
      </c>
      <c r="E99" s="74">
        <v>4452</v>
      </c>
      <c r="F99" s="8"/>
      <c r="J99" s="12"/>
      <c r="R99" s="102"/>
      <c r="S99" s="102"/>
      <c r="T99" s="102"/>
      <c r="U99" s="102"/>
      <c r="V99" s="101"/>
      <c r="W99" s="101"/>
      <c r="X99" s="101"/>
      <c r="Y99" s="101"/>
      <c r="Z99" s="101"/>
      <c r="AA99" s="101"/>
      <c r="AB99" s="101"/>
      <c r="AC99" s="101"/>
      <c r="AD99" s="101"/>
      <c r="AE99" s="101"/>
      <c r="AF99" s="101"/>
    </row>
    <row r="100" spans="2:32" x14ac:dyDescent="0.3">
      <c r="D100" s="11" t="s">
        <v>1925</v>
      </c>
      <c r="E100" s="74">
        <v>6850</v>
      </c>
      <c r="F100" s="8"/>
      <c r="J100" s="12"/>
      <c r="R100" s="103"/>
      <c r="S100" s="103"/>
      <c r="T100" s="103"/>
      <c r="U100" s="102"/>
      <c r="V100" s="104"/>
      <c r="W100" s="104"/>
      <c r="X100" s="104"/>
      <c r="Y100" s="104"/>
      <c r="Z100" s="104"/>
      <c r="AA100" s="104"/>
      <c r="AB100" s="104"/>
      <c r="AC100" s="104"/>
      <c r="AD100" s="104"/>
      <c r="AE100" s="104"/>
      <c r="AF100" s="104"/>
    </row>
    <row r="101" spans="2:32" x14ac:dyDescent="0.3">
      <c r="D101" s="11" t="s">
        <v>1926</v>
      </c>
      <c r="E101" s="74">
        <v>34062</v>
      </c>
      <c r="F101" s="8"/>
      <c r="J101" s="12"/>
      <c r="R101" s="105"/>
      <c r="S101" s="105"/>
      <c r="T101" s="105"/>
      <c r="U101" s="102"/>
      <c r="V101" s="104"/>
      <c r="W101" s="104"/>
      <c r="X101" s="104"/>
      <c r="Y101" s="104"/>
      <c r="Z101" s="104"/>
      <c r="AA101" s="104"/>
      <c r="AB101" s="104"/>
      <c r="AC101" s="104"/>
      <c r="AD101" s="104"/>
      <c r="AE101" s="104"/>
      <c r="AF101" s="104"/>
    </row>
    <row r="102" spans="2:32" x14ac:dyDescent="0.3">
      <c r="E102" s="351"/>
      <c r="F102" s="531"/>
      <c r="G102" s="12"/>
      <c r="H102" s="12"/>
      <c r="J102" s="12"/>
      <c r="R102" s="105"/>
      <c r="S102" s="105"/>
      <c r="T102" s="105"/>
      <c r="U102" s="102"/>
      <c r="V102" s="104"/>
      <c r="W102" s="104"/>
      <c r="X102" s="104"/>
      <c r="Y102" s="104"/>
      <c r="Z102" s="104"/>
      <c r="AA102" s="104"/>
      <c r="AB102" s="104"/>
      <c r="AC102" s="104"/>
      <c r="AD102" s="104"/>
      <c r="AE102" s="104"/>
      <c r="AF102" s="104"/>
    </row>
    <row r="103" spans="2:32" x14ac:dyDescent="0.3">
      <c r="F103" s="531"/>
      <c r="J103" s="12"/>
      <c r="R103" s="105"/>
      <c r="S103" s="105"/>
      <c r="T103" s="105"/>
      <c r="U103" s="102"/>
      <c r="V103" s="104"/>
      <c r="W103" s="104"/>
      <c r="X103" s="104"/>
      <c r="Y103" s="104"/>
      <c r="Z103" s="104"/>
      <c r="AA103" s="104"/>
      <c r="AB103" s="104"/>
      <c r="AC103" s="104"/>
      <c r="AD103" s="104"/>
      <c r="AE103" s="104"/>
      <c r="AF103" s="104"/>
    </row>
    <row r="104" spans="2:32" x14ac:dyDescent="0.3">
      <c r="F104" s="8"/>
      <c r="R104" s="105"/>
      <c r="S104" s="105"/>
      <c r="T104" s="105"/>
      <c r="U104" s="102"/>
      <c r="V104" s="104"/>
      <c r="W104" s="104"/>
      <c r="X104" s="104"/>
      <c r="Y104" s="104"/>
      <c r="Z104" s="104"/>
      <c r="AA104" s="104"/>
      <c r="AB104" s="104"/>
      <c r="AC104" s="104"/>
      <c r="AD104" s="104"/>
      <c r="AE104" s="104"/>
      <c r="AF104" s="104"/>
    </row>
    <row r="105" spans="2:32" x14ac:dyDescent="0.3">
      <c r="F105" s="8"/>
      <c r="R105" s="105"/>
      <c r="S105" s="105"/>
      <c r="T105" s="105"/>
      <c r="U105" s="102"/>
      <c r="V105" s="104"/>
      <c r="W105" s="104"/>
      <c r="X105" s="104"/>
      <c r="Y105" s="104"/>
      <c r="Z105" s="104"/>
      <c r="AA105" s="104"/>
      <c r="AB105" s="104"/>
      <c r="AC105" s="104"/>
      <c r="AD105" s="104"/>
      <c r="AE105" s="104"/>
      <c r="AF105" s="104"/>
    </row>
    <row r="106" spans="2:32" x14ac:dyDescent="0.3">
      <c r="R106" s="105"/>
      <c r="S106" s="105"/>
      <c r="T106" s="105"/>
      <c r="U106" s="102"/>
      <c r="V106" s="104"/>
      <c r="W106" s="104"/>
      <c r="X106" s="104"/>
      <c r="Y106" s="104"/>
      <c r="Z106" s="104"/>
      <c r="AA106" s="104"/>
      <c r="AB106" s="104"/>
      <c r="AC106" s="104"/>
      <c r="AD106" s="104"/>
      <c r="AE106" s="104"/>
      <c r="AF106" s="104"/>
    </row>
    <row r="107" spans="2:32" x14ac:dyDescent="0.3">
      <c r="R107" s="105"/>
      <c r="S107" s="105"/>
      <c r="T107" s="105"/>
      <c r="U107" s="102"/>
      <c r="V107" s="104"/>
      <c r="W107" s="104"/>
      <c r="X107" s="104"/>
      <c r="Y107" s="104"/>
      <c r="Z107" s="104"/>
      <c r="AA107" s="104"/>
      <c r="AB107" s="104"/>
      <c r="AC107" s="104"/>
      <c r="AD107" s="104"/>
      <c r="AE107" s="104"/>
      <c r="AF107" s="104"/>
    </row>
    <row r="108" spans="2:32" x14ac:dyDescent="0.3">
      <c r="R108" s="101"/>
      <c r="S108" s="101"/>
      <c r="T108" s="101"/>
      <c r="U108" s="101"/>
      <c r="V108" s="101"/>
      <c r="W108" s="101"/>
      <c r="X108" s="101"/>
      <c r="Y108" s="101"/>
      <c r="Z108" s="101"/>
      <c r="AA108" s="101"/>
      <c r="AB108" s="101"/>
      <c r="AC108" s="101"/>
      <c r="AD108" s="101"/>
      <c r="AE108" s="101"/>
      <c r="AF108" s="101"/>
    </row>
    <row r="109" spans="2:32" x14ac:dyDescent="0.3">
      <c r="R109" s="101"/>
      <c r="S109" s="101"/>
      <c r="T109" s="101"/>
      <c r="U109" s="101"/>
      <c r="V109" s="101"/>
      <c r="W109" s="101"/>
      <c r="X109" s="101"/>
      <c r="Y109" s="101"/>
      <c r="Z109" s="101"/>
      <c r="AA109" s="101"/>
      <c r="AB109" s="101"/>
      <c r="AC109" s="101"/>
      <c r="AD109" s="101"/>
      <c r="AE109" s="101"/>
      <c r="AF109" s="101"/>
    </row>
    <row r="110" spans="2:32" x14ac:dyDescent="0.3">
      <c r="R110" s="106"/>
      <c r="S110" s="101"/>
      <c r="T110" s="106"/>
      <c r="U110" s="101"/>
      <c r="V110" s="101"/>
      <c r="W110" s="101"/>
      <c r="X110" s="101"/>
      <c r="Y110" s="101"/>
      <c r="Z110" s="101"/>
      <c r="AA110" s="101"/>
      <c r="AB110" s="101"/>
      <c r="AC110" s="101"/>
      <c r="AD110" s="101"/>
      <c r="AE110" s="101"/>
      <c r="AF110" s="101"/>
    </row>
    <row r="111" spans="2:32" x14ac:dyDescent="0.3">
      <c r="R111" s="100"/>
      <c r="S111" s="100"/>
      <c r="T111" s="100"/>
      <c r="U111" s="100"/>
      <c r="V111" s="101"/>
      <c r="W111" s="101"/>
      <c r="X111" s="101"/>
      <c r="Y111" s="101"/>
      <c r="Z111" s="101"/>
      <c r="AA111" s="101"/>
      <c r="AB111" s="101"/>
      <c r="AC111" s="101"/>
      <c r="AD111" s="101"/>
      <c r="AE111" s="101"/>
      <c r="AF111" s="101"/>
    </row>
    <row r="112" spans="2:32" x14ac:dyDescent="0.3">
      <c r="R112" s="106"/>
      <c r="S112" s="106"/>
      <c r="T112" s="106"/>
      <c r="U112" s="106"/>
      <c r="V112" s="101"/>
      <c r="W112" s="101"/>
      <c r="X112" s="101"/>
      <c r="Y112" s="101"/>
      <c r="Z112" s="101"/>
      <c r="AA112" s="101"/>
      <c r="AB112" s="101"/>
      <c r="AC112" s="101"/>
      <c r="AD112" s="101"/>
      <c r="AE112" s="101"/>
      <c r="AF112" s="101"/>
    </row>
    <row r="113" spans="1:32" x14ac:dyDescent="0.3">
      <c r="B113" s="5" t="s">
        <v>1927</v>
      </c>
      <c r="R113" s="101"/>
      <c r="S113" s="101"/>
      <c r="T113" s="101"/>
      <c r="U113" s="101"/>
      <c r="V113" s="101"/>
      <c r="W113" s="101"/>
      <c r="X113" s="101"/>
      <c r="Y113" s="101"/>
      <c r="Z113" s="101"/>
      <c r="AA113" s="101"/>
      <c r="AB113" s="101"/>
      <c r="AC113" s="101"/>
      <c r="AD113" s="101"/>
      <c r="AE113" s="101"/>
      <c r="AF113" s="101"/>
    </row>
    <row r="114" spans="1:32" x14ac:dyDescent="0.3">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row>
    <row r="115" spans="1:32" x14ac:dyDescent="0.3">
      <c r="A115" s="785"/>
      <c r="B115" s="19" t="s">
        <v>2142</v>
      </c>
      <c r="E115" s="11">
        <v>2022</v>
      </c>
      <c r="F115" s="3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row>
    <row r="116" spans="1:32" x14ac:dyDescent="0.3">
      <c r="D116" s="156" t="s">
        <v>1013</v>
      </c>
      <c r="E116" s="27" t="s">
        <v>1012</v>
      </c>
      <c r="F116" s="3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row>
    <row r="117" spans="1:32" x14ac:dyDescent="0.3">
      <c r="D117" s="108" t="s">
        <v>1011</v>
      </c>
      <c r="E117" s="118">
        <v>100</v>
      </c>
      <c r="F117" s="3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row>
    <row r="118" spans="1:32" x14ac:dyDescent="0.3">
      <c r="D118" s="94" t="s">
        <v>414</v>
      </c>
      <c r="E118" s="118">
        <v>639</v>
      </c>
      <c r="F118" s="3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row>
    <row r="119" spans="1:32" x14ac:dyDescent="0.3">
      <c r="D119" s="94" t="s">
        <v>415</v>
      </c>
      <c r="E119" s="118">
        <v>1457</v>
      </c>
      <c r="F119" s="3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row>
    <row r="120" spans="1:32" x14ac:dyDescent="0.3">
      <c r="D120" s="94" t="s">
        <v>416</v>
      </c>
      <c r="E120" s="118">
        <v>5531</v>
      </c>
      <c r="F120" s="3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row>
    <row r="121" spans="1:32" x14ac:dyDescent="0.3">
      <c r="D121" s="94" t="s">
        <v>417</v>
      </c>
      <c r="E121" s="118">
        <v>7201</v>
      </c>
      <c r="F121" s="3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row>
    <row r="122" spans="1:32" x14ac:dyDescent="0.3">
      <c r="D122" s="94" t="s">
        <v>418</v>
      </c>
      <c r="E122" s="118">
        <v>30799</v>
      </c>
      <c r="F122" s="3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row>
    <row r="123" spans="1:32" x14ac:dyDescent="0.3">
      <c r="D123" s="107"/>
      <c r="E123" s="31"/>
      <c r="F123" s="3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row>
    <row r="124" spans="1:32" x14ac:dyDescent="0.3">
      <c r="D124" s="107"/>
      <c r="E124" s="31"/>
      <c r="F124" s="3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row>
    <row r="125" spans="1:32" x14ac:dyDescent="0.3">
      <c r="D125" s="107"/>
      <c r="E125" s="31"/>
      <c r="F125" s="3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row>
    <row r="126" spans="1:32" x14ac:dyDescent="0.3">
      <c r="D126" s="107"/>
      <c r="E126" s="31"/>
      <c r="F126" s="3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row>
    <row r="127" spans="1:32" x14ac:dyDescent="0.3">
      <c r="D127" s="107"/>
      <c r="E127" s="31"/>
      <c r="F127" s="3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row>
    <row r="128" spans="1:32" x14ac:dyDescent="0.3">
      <c r="D128" s="107"/>
      <c r="E128" s="31"/>
      <c r="F128" s="3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row>
    <row r="129" spans="1:32" x14ac:dyDescent="0.3">
      <c r="D129" s="107"/>
      <c r="E129" s="31"/>
      <c r="F129" s="3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row>
    <row r="130" spans="1:32" x14ac:dyDescent="0.3">
      <c r="D130" s="107"/>
      <c r="E130" s="31"/>
      <c r="F130" s="3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row>
    <row r="131" spans="1:32" x14ac:dyDescent="0.3">
      <c r="D131" s="107"/>
      <c r="E131" s="31"/>
      <c r="F131" s="3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row>
    <row r="132" spans="1:32" x14ac:dyDescent="0.3">
      <c r="B132" s="5" t="s">
        <v>1927</v>
      </c>
      <c r="D132" s="107"/>
      <c r="E132" s="31"/>
      <c r="F132" s="3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row>
    <row r="133" spans="1:32" x14ac:dyDescent="0.3">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row>
    <row r="134" spans="1:32" x14ac:dyDescent="0.3">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row>
    <row r="135" spans="1:32" x14ac:dyDescent="0.3">
      <c r="A135" s="785"/>
      <c r="B135" s="9" t="s">
        <v>2143</v>
      </c>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row>
    <row r="136" spans="1:32" x14ac:dyDescent="0.3">
      <c r="D136" s="101" t="s">
        <v>1794</v>
      </c>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row>
    <row r="137" spans="1:32" x14ac:dyDescent="0.3">
      <c r="D137" s="532" t="s">
        <v>1795</v>
      </c>
      <c r="E137" s="532" t="s">
        <v>1796</v>
      </c>
      <c r="F137" s="532" t="s">
        <v>1797</v>
      </c>
      <c r="G137" s="532" t="s">
        <v>1798</v>
      </c>
      <c r="H137" s="532" t="s">
        <v>1928</v>
      </c>
      <c r="I137" s="532" t="s">
        <v>1799</v>
      </c>
      <c r="J137" s="532" t="s">
        <v>1800</v>
      </c>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row>
    <row r="138" spans="1:32" x14ac:dyDescent="0.3">
      <c r="D138" s="532" t="s">
        <v>1086</v>
      </c>
      <c r="E138" s="533">
        <v>235</v>
      </c>
      <c r="F138" s="533">
        <v>129</v>
      </c>
      <c r="G138" s="533">
        <v>102</v>
      </c>
      <c r="H138" s="533">
        <v>133</v>
      </c>
      <c r="I138" s="534">
        <v>131.48039215686273</v>
      </c>
      <c r="J138" s="534">
        <v>36.492957746478872</v>
      </c>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row>
    <row r="139" spans="1:32" x14ac:dyDescent="0.3">
      <c r="D139" s="532" t="s">
        <v>1028</v>
      </c>
      <c r="E139" s="533">
        <v>15182</v>
      </c>
      <c r="F139" s="533">
        <v>11651</v>
      </c>
      <c r="G139" s="533">
        <v>7792</v>
      </c>
      <c r="H139" s="533">
        <v>7390</v>
      </c>
      <c r="I139" s="534">
        <v>192.26193531827516</v>
      </c>
      <c r="J139" s="534">
        <v>88.602973240832512</v>
      </c>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row>
    <row r="140" spans="1:32" x14ac:dyDescent="0.3">
      <c r="D140" s="532" t="s">
        <v>1087</v>
      </c>
      <c r="E140" s="533">
        <v>2642</v>
      </c>
      <c r="F140" s="533">
        <v>2335</v>
      </c>
      <c r="G140" s="533">
        <v>1630</v>
      </c>
      <c r="H140" s="533">
        <v>1012</v>
      </c>
      <c r="I140" s="534">
        <v>65.779141104294482</v>
      </c>
      <c r="J140" s="534">
        <v>30.555464926590538</v>
      </c>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row>
    <row r="141" spans="1:32" x14ac:dyDescent="0.3">
      <c r="D141" s="532" t="s">
        <v>1088</v>
      </c>
      <c r="E141" s="533">
        <v>53</v>
      </c>
      <c r="F141" s="533">
        <v>31</v>
      </c>
      <c r="G141" s="533">
        <v>37</v>
      </c>
      <c r="H141" s="533">
        <v>16</v>
      </c>
      <c r="I141" s="534">
        <v>140.45945945945945</v>
      </c>
      <c r="J141" s="534">
        <v>39.193548387096776</v>
      </c>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row>
    <row r="142" spans="1:32" x14ac:dyDescent="0.3">
      <c r="D142" s="532" t="s">
        <v>1029</v>
      </c>
      <c r="E142" s="533">
        <v>3392</v>
      </c>
      <c r="F142" s="533">
        <v>1549</v>
      </c>
      <c r="G142" s="533">
        <v>1247</v>
      </c>
      <c r="H142" s="533">
        <v>2145</v>
      </c>
      <c r="I142" s="534">
        <v>402.74338412189252</v>
      </c>
      <c r="J142" s="534">
        <v>107.16060606060606</v>
      </c>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row>
    <row r="143" spans="1:32" x14ac:dyDescent="0.3">
      <c r="D143" s="532" t="s">
        <v>446</v>
      </c>
      <c r="E143" s="533">
        <v>5792</v>
      </c>
      <c r="F143" s="533">
        <v>3447</v>
      </c>
      <c r="G143" s="533">
        <v>3010</v>
      </c>
      <c r="H143" s="533">
        <v>2782</v>
      </c>
      <c r="I143" s="534">
        <v>121.61362126245847</v>
      </c>
      <c r="J143" s="534">
        <v>57.314859053989487</v>
      </c>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row>
    <row r="144" spans="1:32" x14ac:dyDescent="0.3">
      <c r="D144" s="532" t="s">
        <v>1089</v>
      </c>
      <c r="E144" s="533">
        <v>423</v>
      </c>
      <c r="F144" s="533">
        <v>388</v>
      </c>
      <c r="G144" s="533">
        <v>315</v>
      </c>
      <c r="H144" s="533">
        <v>108</v>
      </c>
      <c r="I144" s="534">
        <v>12.507936507936508</v>
      </c>
      <c r="J144" s="534">
        <v>11.029315960912053</v>
      </c>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row>
    <row r="145" spans="1:32" x14ac:dyDescent="0.3">
      <c r="D145" s="532" t="s">
        <v>1929</v>
      </c>
      <c r="E145" s="533">
        <v>27719</v>
      </c>
      <c r="F145" s="533">
        <v>19530</v>
      </c>
      <c r="G145" s="533">
        <v>14133</v>
      </c>
      <c r="H145" s="533">
        <v>13586</v>
      </c>
      <c r="I145" s="534">
        <v>151</v>
      </c>
      <c r="J145" s="534">
        <v>52</v>
      </c>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row>
    <row r="146" spans="1:32" x14ac:dyDescent="0.3">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row>
    <row r="147" spans="1:32" x14ac:dyDescent="0.3">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row>
    <row r="148" spans="1:32" x14ac:dyDescent="0.3">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row>
    <row r="149" spans="1:32" x14ac:dyDescent="0.3">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row>
    <row r="150" spans="1:32" x14ac:dyDescent="0.3">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row>
    <row r="151" spans="1:32" x14ac:dyDescent="0.3">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row>
    <row r="152" spans="1:32" x14ac:dyDescent="0.3">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row>
    <row r="153" spans="1:32" x14ac:dyDescent="0.3">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row>
    <row r="154" spans="1:32" x14ac:dyDescent="0.3">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row>
    <row r="155" spans="1:32" x14ac:dyDescent="0.3">
      <c r="B155" s="5" t="s">
        <v>1930</v>
      </c>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row>
    <row r="156" spans="1:32" x14ac:dyDescent="0.3">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row>
    <row r="157" spans="1:32" x14ac:dyDescent="0.3">
      <c r="A157" s="785"/>
      <c r="B157" s="9" t="s">
        <v>2144</v>
      </c>
      <c r="D157" s="532" t="s">
        <v>1804</v>
      </c>
      <c r="E157" s="532" t="s">
        <v>1805</v>
      </c>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row>
    <row r="158" spans="1:32" x14ac:dyDescent="0.3">
      <c r="D158" s="532" t="s">
        <v>1028</v>
      </c>
      <c r="E158" s="535">
        <v>15119</v>
      </c>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row>
    <row r="159" spans="1:32" x14ac:dyDescent="0.3">
      <c r="D159" s="532" t="s">
        <v>1087</v>
      </c>
      <c r="E159" s="535">
        <v>2544</v>
      </c>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row>
    <row r="160" spans="1:32" x14ac:dyDescent="0.3">
      <c r="D160" s="532" t="s">
        <v>1088</v>
      </c>
      <c r="E160" s="535">
        <v>345</v>
      </c>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row>
    <row r="161" spans="1:32" x14ac:dyDescent="0.3">
      <c r="D161" s="532" t="s">
        <v>1029</v>
      </c>
      <c r="E161" s="535">
        <v>12365</v>
      </c>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row>
    <row r="162" spans="1:32" x14ac:dyDescent="0.3">
      <c r="D162" s="532" t="s">
        <v>446</v>
      </c>
      <c r="E162" s="535">
        <v>10502</v>
      </c>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row>
    <row r="163" spans="1:32" x14ac:dyDescent="0.3">
      <c r="D163" s="532" t="s">
        <v>1089</v>
      </c>
      <c r="E163" s="535">
        <v>1066</v>
      </c>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row>
    <row r="164" spans="1:32" x14ac:dyDescent="0.3">
      <c r="D164" s="532" t="s">
        <v>1965</v>
      </c>
      <c r="E164" s="537">
        <v>689</v>
      </c>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row>
    <row r="165" spans="1:32" x14ac:dyDescent="0.3">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row>
    <row r="166" spans="1:32" x14ac:dyDescent="0.3">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row>
    <row r="167" spans="1:32" x14ac:dyDescent="0.3">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row>
    <row r="168" spans="1:32" x14ac:dyDescent="0.3">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row>
    <row r="169" spans="1:32" x14ac:dyDescent="0.3">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row>
    <row r="170" spans="1:32" x14ac:dyDescent="0.3">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row>
    <row r="171" spans="1:32" x14ac:dyDescent="0.3">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row>
    <row r="172" spans="1:32" x14ac:dyDescent="0.3">
      <c r="B172" s="5" t="s">
        <v>1931</v>
      </c>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row>
    <row r="173" spans="1:32" x14ac:dyDescent="0.3">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row>
    <row r="174" spans="1:32" x14ac:dyDescent="0.3">
      <c r="A174" s="785"/>
      <c r="B174" s="9" t="s">
        <v>2145</v>
      </c>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row>
    <row r="175" spans="1:32" x14ac:dyDescent="0.3">
      <c r="D175" s="101" t="s">
        <v>1932</v>
      </c>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row>
    <row r="176" spans="1:32" x14ac:dyDescent="0.3">
      <c r="D176" s="532" t="s">
        <v>1933</v>
      </c>
      <c r="E176" s="535">
        <v>10167</v>
      </c>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row>
    <row r="177" spans="4:32" x14ac:dyDescent="0.3">
      <c r="D177" s="532" t="s">
        <v>1934</v>
      </c>
      <c r="E177" s="535">
        <v>2369</v>
      </c>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row>
    <row r="178" spans="4:32" x14ac:dyDescent="0.3">
      <c r="D178" s="532" t="s">
        <v>1935</v>
      </c>
      <c r="E178" s="535">
        <v>2055</v>
      </c>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row>
    <row r="179" spans="4:32" x14ac:dyDescent="0.3">
      <c r="D179" s="532" t="s">
        <v>1936</v>
      </c>
      <c r="E179" s="535">
        <v>2047</v>
      </c>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row>
    <row r="180" spans="4:32" x14ac:dyDescent="0.3">
      <c r="D180" s="532" t="s">
        <v>1937</v>
      </c>
      <c r="E180" s="535">
        <v>1615</v>
      </c>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row>
    <row r="181" spans="4:32" x14ac:dyDescent="0.3">
      <c r="D181" s="532" t="s">
        <v>1938</v>
      </c>
      <c r="E181" s="535">
        <v>1478</v>
      </c>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row>
    <row r="182" spans="4:32" x14ac:dyDescent="0.3">
      <c r="D182" s="532" t="s">
        <v>1939</v>
      </c>
      <c r="E182" s="535">
        <v>1362</v>
      </c>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row>
    <row r="183" spans="4:32" x14ac:dyDescent="0.3">
      <c r="D183" s="532" t="s">
        <v>1940</v>
      </c>
      <c r="E183" s="535">
        <v>1235</v>
      </c>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row>
    <row r="184" spans="4:32" x14ac:dyDescent="0.3">
      <c r="D184" s="532" t="s">
        <v>1941</v>
      </c>
      <c r="E184" s="535">
        <v>823</v>
      </c>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row>
    <row r="185" spans="4:32" x14ac:dyDescent="0.3">
      <c r="D185" s="532" t="s">
        <v>1942</v>
      </c>
      <c r="E185" s="535">
        <v>766</v>
      </c>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row>
    <row r="186" spans="4:32" x14ac:dyDescent="0.3">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row>
    <row r="187" spans="4:32" x14ac:dyDescent="0.3">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row>
    <row r="188" spans="4:32" x14ac:dyDescent="0.3">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row>
    <row r="189" spans="4:32" x14ac:dyDescent="0.3">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row>
    <row r="190" spans="4:32" x14ac:dyDescent="0.3">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row>
    <row r="191" spans="4:32" x14ac:dyDescent="0.3">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row>
    <row r="192" spans="4:32" x14ac:dyDescent="0.3">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row>
    <row r="193" spans="1:32" x14ac:dyDescent="0.3">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row>
    <row r="194" spans="1:32" x14ac:dyDescent="0.3">
      <c r="M194" s="101"/>
      <c r="N194" s="101"/>
      <c r="O194" s="101"/>
      <c r="P194" s="101"/>
      <c r="Q194" s="101"/>
      <c r="R194" s="101"/>
      <c r="S194" s="101"/>
      <c r="T194" s="101"/>
      <c r="U194" s="101"/>
      <c r="V194" s="101"/>
      <c r="W194" s="101"/>
      <c r="X194" s="101"/>
      <c r="Y194" s="101"/>
      <c r="Z194" s="101"/>
      <c r="AA194" s="101"/>
      <c r="AB194" s="101"/>
      <c r="AC194" s="101"/>
      <c r="AD194" s="101"/>
      <c r="AE194" s="101"/>
      <c r="AF194" s="101"/>
    </row>
    <row r="195" spans="1:32" x14ac:dyDescent="0.3">
      <c r="B195" s="5" t="s">
        <v>1931</v>
      </c>
      <c r="D195" s="538"/>
      <c r="E195" s="538"/>
      <c r="F195" s="38" t="s">
        <v>1814</v>
      </c>
      <c r="G195" s="38"/>
      <c r="H195" s="38"/>
      <c r="I195" s="38"/>
      <c r="J195" s="38"/>
      <c r="K195" s="38"/>
      <c r="L195" s="38"/>
      <c r="M195" s="101"/>
      <c r="N195" s="101"/>
      <c r="O195" s="101"/>
      <c r="P195" s="101"/>
      <c r="Q195" s="101"/>
      <c r="R195" s="101"/>
      <c r="S195" s="101"/>
      <c r="T195" s="101"/>
      <c r="U195" s="101"/>
      <c r="V195" s="101"/>
      <c r="W195" s="101"/>
      <c r="X195" s="101"/>
      <c r="Y195" s="101"/>
      <c r="Z195" s="101"/>
      <c r="AA195" s="101"/>
      <c r="AB195" s="101"/>
      <c r="AC195" s="101"/>
      <c r="AD195" s="101"/>
      <c r="AE195" s="101"/>
      <c r="AF195" s="101"/>
    </row>
    <row r="196" spans="1:32" ht="49.5" x14ac:dyDescent="0.3">
      <c r="D196" s="538" t="s">
        <v>1943</v>
      </c>
      <c r="E196" s="539" t="s">
        <v>144</v>
      </c>
      <c r="F196" s="539" t="s">
        <v>1086</v>
      </c>
      <c r="G196" s="539" t="s">
        <v>1028</v>
      </c>
      <c r="H196" s="539" t="s">
        <v>1087</v>
      </c>
      <c r="I196" s="539" t="s">
        <v>1088</v>
      </c>
      <c r="J196" s="539" t="s">
        <v>1029</v>
      </c>
      <c r="K196" s="539" t="s">
        <v>446</v>
      </c>
      <c r="L196" s="539" t="s">
        <v>1089</v>
      </c>
      <c r="M196" s="101"/>
      <c r="N196" s="101"/>
      <c r="O196" s="101"/>
      <c r="P196" s="101"/>
      <c r="Q196" s="101"/>
      <c r="R196" s="101"/>
      <c r="S196" s="101"/>
      <c r="T196" s="101"/>
      <c r="U196" s="101"/>
      <c r="V196" s="101"/>
      <c r="W196" s="101"/>
      <c r="X196" s="101"/>
      <c r="Y196" s="101"/>
      <c r="Z196" s="101"/>
      <c r="AA196" s="101"/>
      <c r="AB196" s="101"/>
      <c r="AC196" s="101"/>
      <c r="AD196" s="101"/>
      <c r="AE196" s="101"/>
      <c r="AF196" s="101"/>
    </row>
    <row r="197" spans="1:32" ht="33" x14ac:dyDescent="0.3">
      <c r="A197" s="785"/>
      <c r="B197" s="19" t="s">
        <v>2146</v>
      </c>
      <c r="D197" s="540" t="s">
        <v>1944</v>
      </c>
      <c r="E197" s="541">
        <f>SUM(F197:L197)</f>
        <v>215078394</v>
      </c>
      <c r="F197" s="287">
        <v>1778396</v>
      </c>
      <c r="G197" s="287">
        <v>128164231</v>
      </c>
      <c r="H197" s="287">
        <v>17830026</v>
      </c>
      <c r="I197" s="287">
        <v>1013124</v>
      </c>
      <c r="J197" s="287">
        <v>23495307</v>
      </c>
      <c r="K197" s="287">
        <v>32440519</v>
      </c>
      <c r="L197" s="287">
        <v>10356791</v>
      </c>
      <c r="M197" s="101"/>
      <c r="N197" s="101"/>
      <c r="O197" s="101"/>
      <c r="P197" s="101"/>
      <c r="Q197" s="101"/>
      <c r="R197" s="101"/>
      <c r="S197" s="101"/>
      <c r="T197" s="101"/>
      <c r="U197" s="101"/>
      <c r="V197" s="101"/>
      <c r="W197" s="101"/>
      <c r="X197" s="101"/>
      <c r="Y197" s="101"/>
      <c r="Z197" s="101"/>
      <c r="AA197" s="101"/>
      <c r="AB197" s="101"/>
      <c r="AC197" s="101"/>
      <c r="AD197" s="101"/>
      <c r="AE197" s="101"/>
      <c r="AF197" s="101"/>
    </row>
    <row r="198" spans="1:32" x14ac:dyDescent="0.3">
      <c r="D198" s="540" t="s">
        <v>1819</v>
      </c>
      <c r="E198" s="541">
        <f>SUM(F198:L198)</f>
        <v>238348388</v>
      </c>
      <c r="F198" s="287">
        <v>4426675</v>
      </c>
      <c r="G198" s="287">
        <v>24290256</v>
      </c>
      <c r="H198" s="287">
        <v>46055</v>
      </c>
      <c r="I198" s="287">
        <v>2245750</v>
      </c>
      <c r="J198" s="287">
        <v>117526648</v>
      </c>
      <c r="K198" s="287">
        <v>89796019</v>
      </c>
      <c r="L198" s="287">
        <v>16985</v>
      </c>
      <c r="M198" s="101"/>
      <c r="N198" s="101"/>
      <c r="O198" s="101"/>
      <c r="P198" s="101"/>
      <c r="Q198" s="101"/>
      <c r="R198" s="101"/>
      <c r="S198" s="101"/>
      <c r="T198" s="101"/>
      <c r="U198" s="101"/>
      <c r="V198" s="101"/>
      <c r="W198" s="101"/>
      <c r="X198" s="101"/>
      <c r="Y198" s="101"/>
      <c r="Z198" s="101"/>
      <c r="AA198" s="101"/>
      <c r="AB198" s="101"/>
      <c r="AC198" s="101"/>
      <c r="AD198" s="101"/>
      <c r="AE198" s="101"/>
      <c r="AF198" s="101"/>
    </row>
    <row r="199" spans="1:32" x14ac:dyDescent="0.3">
      <c r="D199" s="540" t="s">
        <v>1820</v>
      </c>
      <c r="E199" s="541">
        <f>SUM(F199:L199)</f>
        <v>38467813</v>
      </c>
      <c r="F199" s="287">
        <v>99009</v>
      </c>
      <c r="G199" s="287">
        <v>29409567</v>
      </c>
      <c r="H199" s="287">
        <v>6739098</v>
      </c>
      <c r="I199" s="287">
        <v>73943</v>
      </c>
      <c r="J199" s="287">
        <v>222383</v>
      </c>
      <c r="K199" s="287">
        <v>206578</v>
      </c>
      <c r="L199" s="287">
        <v>1717235</v>
      </c>
      <c r="M199" s="101"/>
      <c r="N199" s="101"/>
      <c r="O199" s="101"/>
      <c r="P199" s="101"/>
      <c r="Q199" s="101"/>
      <c r="R199" s="101"/>
      <c r="S199" s="101"/>
      <c r="T199" s="101"/>
      <c r="U199" s="101"/>
      <c r="V199" s="101"/>
      <c r="W199" s="101"/>
      <c r="X199" s="101"/>
      <c r="Y199" s="101"/>
      <c r="Z199" s="101"/>
      <c r="AA199" s="101"/>
      <c r="AB199" s="101"/>
      <c r="AC199" s="101"/>
      <c r="AD199" s="101"/>
      <c r="AE199" s="101"/>
      <c r="AF199" s="101"/>
    </row>
    <row r="200" spans="1:32" x14ac:dyDescent="0.3">
      <c r="D200" s="540" t="s">
        <v>1945</v>
      </c>
      <c r="E200" s="541">
        <f>SUM(F200:L200)</f>
        <v>32353956</v>
      </c>
      <c r="F200" s="287">
        <v>630941</v>
      </c>
      <c r="G200" s="287">
        <v>13752179</v>
      </c>
      <c r="H200" s="287">
        <v>1611770</v>
      </c>
      <c r="I200" s="287">
        <v>793992</v>
      </c>
      <c r="J200" s="287">
        <v>7633345</v>
      </c>
      <c r="K200" s="287">
        <v>7197354</v>
      </c>
      <c r="L200" s="287">
        <v>734375</v>
      </c>
      <c r="M200" s="101"/>
      <c r="N200" s="101"/>
      <c r="O200" s="101"/>
      <c r="P200" s="101"/>
      <c r="Q200" s="101"/>
      <c r="R200" s="101"/>
      <c r="S200" s="101"/>
      <c r="T200" s="101"/>
      <c r="U200" s="101"/>
      <c r="V200" s="101"/>
      <c r="W200" s="101"/>
      <c r="X200" s="101"/>
      <c r="Y200" s="101"/>
      <c r="Z200" s="101"/>
      <c r="AA200" s="101"/>
      <c r="AB200" s="101"/>
      <c r="AC200" s="101"/>
      <c r="AD200" s="101"/>
      <c r="AE200" s="101"/>
      <c r="AF200" s="101"/>
    </row>
    <row r="201" spans="1:32" ht="33" x14ac:dyDescent="0.3">
      <c r="D201" s="540" t="s">
        <v>1946</v>
      </c>
      <c r="E201" s="541">
        <f>SUM(F201:L201)</f>
        <v>190038086</v>
      </c>
      <c r="F201" s="287">
        <v>1274173</v>
      </c>
      <c r="G201" s="287">
        <v>99753882</v>
      </c>
      <c r="H201" s="287">
        <v>11389003</v>
      </c>
      <c r="I201" s="287">
        <v>131305</v>
      </c>
      <c r="J201" s="287">
        <v>34050495</v>
      </c>
      <c r="K201" s="287">
        <v>42471446</v>
      </c>
      <c r="L201" s="287">
        <v>967782</v>
      </c>
      <c r="M201" s="101"/>
      <c r="N201" s="101"/>
      <c r="O201" s="101"/>
      <c r="P201" s="101"/>
      <c r="Q201" s="101"/>
      <c r="R201" s="101"/>
      <c r="S201" s="101"/>
      <c r="T201" s="101"/>
      <c r="U201" s="101"/>
      <c r="V201" s="101"/>
      <c r="W201" s="101"/>
      <c r="X201" s="101"/>
      <c r="Y201" s="101"/>
      <c r="Z201" s="101"/>
      <c r="AA201" s="101"/>
      <c r="AB201" s="101"/>
      <c r="AC201" s="101"/>
      <c r="AD201" s="101"/>
      <c r="AE201" s="101"/>
      <c r="AF201" s="101"/>
    </row>
    <row r="202" spans="1:32" x14ac:dyDescent="0.3">
      <c r="D202" s="540"/>
      <c r="E202" s="287">
        <v>693575013</v>
      </c>
      <c r="F202" s="287">
        <v>8001827</v>
      </c>
      <c r="G202" s="287">
        <v>285974187</v>
      </c>
      <c r="H202" s="287">
        <v>35947064</v>
      </c>
      <c r="I202" s="287">
        <v>4132098</v>
      </c>
      <c r="J202" s="287">
        <v>178481770</v>
      </c>
      <c r="K202" s="287">
        <v>168250005</v>
      </c>
      <c r="L202" s="287">
        <v>12788062</v>
      </c>
      <c r="M202" s="101"/>
      <c r="N202" s="101"/>
      <c r="O202" s="101"/>
      <c r="P202" s="101"/>
      <c r="Q202" s="101"/>
      <c r="R202" s="101"/>
      <c r="S202" s="101"/>
      <c r="T202" s="101"/>
      <c r="U202" s="101"/>
      <c r="V202" s="101"/>
      <c r="W202" s="101"/>
      <c r="X202" s="101"/>
      <c r="Y202" s="101"/>
      <c r="Z202" s="101"/>
      <c r="AA202" s="101"/>
      <c r="AB202" s="101"/>
      <c r="AC202" s="101"/>
      <c r="AD202" s="101"/>
      <c r="AE202" s="101"/>
      <c r="AF202" s="101"/>
    </row>
    <row r="203" spans="1:32" x14ac:dyDescent="0.3">
      <c r="D203" s="540"/>
      <c r="E203" s="37"/>
      <c r="F203" s="542">
        <f>SUM(F202/E202)</f>
        <v>1.1537075082028654E-2</v>
      </c>
      <c r="G203" s="542">
        <f>SUM(G202/E202)</f>
        <v>0.41231904500573463</v>
      </c>
      <c r="H203" s="542">
        <f>SUM(H202/E202)</f>
        <v>5.1828660672929981E-2</v>
      </c>
      <c r="I203" s="543">
        <f>SUM(I202/E202)</f>
        <v>5.9576800238621049E-3</v>
      </c>
      <c r="J203" s="542">
        <f>SUM(J202/E202)</f>
        <v>0.25733592856523507</v>
      </c>
      <c r="K203" s="542">
        <f>SUM(K202/E202)</f>
        <v>0.24258371747310914</v>
      </c>
      <c r="L203" s="542">
        <f>SUM(L202/E202)</f>
        <v>1.8437893177100369E-2</v>
      </c>
      <c r="M203" s="101"/>
      <c r="N203" s="101"/>
      <c r="O203" s="101"/>
      <c r="P203" s="101"/>
      <c r="Q203" s="101"/>
      <c r="R203" s="101"/>
      <c r="S203" s="101"/>
      <c r="T203" s="101"/>
      <c r="U203" s="101"/>
      <c r="V203" s="101"/>
      <c r="W203" s="101"/>
      <c r="X203" s="101"/>
      <c r="Y203" s="101"/>
      <c r="Z203" s="101"/>
      <c r="AA203" s="101"/>
      <c r="AB203" s="101"/>
      <c r="AC203" s="101"/>
      <c r="AD203" s="101"/>
      <c r="AE203" s="101"/>
      <c r="AF203" s="101"/>
    </row>
    <row r="204" spans="1:32" x14ac:dyDescent="0.3">
      <c r="D204" s="538"/>
      <c r="E204" s="538"/>
      <c r="F204" s="38" t="s">
        <v>1814</v>
      </c>
      <c r="G204" s="38"/>
      <c r="H204" s="38"/>
      <c r="I204" s="38"/>
      <c r="J204" s="38"/>
      <c r="K204" s="38"/>
      <c r="L204" s="38"/>
      <c r="M204" s="101"/>
      <c r="N204" s="101"/>
      <c r="O204" s="101"/>
      <c r="P204" s="101"/>
      <c r="Q204" s="101"/>
      <c r="R204" s="101"/>
      <c r="S204" s="101"/>
      <c r="T204" s="101"/>
      <c r="U204" s="101"/>
      <c r="V204" s="101"/>
      <c r="W204" s="101"/>
      <c r="X204" s="101"/>
      <c r="Y204" s="101"/>
      <c r="Z204" s="101"/>
      <c r="AA204" s="101"/>
      <c r="AB204" s="101"/>
      <c r="AC204" s="101"/>
      <c r="AD204" s="101"/>
      <c r="AE204" s="101"/>
      <c r="AF204" s="101"/>
    </row>
    <row r="205" spans="1:32" ht="49.5" x14ac:dyDescent="0.3">
      <c r="D205" s="538" t="s">
        <v>1943</v>
      </c>
      <c r="E205" s="539" t="s">
        <v>144</v>
      </c>
      <c r="F205" s="539" t="s">
        <v>1086</v>
      </c>
      <c r="G205" s="539" t="s">
        <v>1028</v>
      </c>
      <c r="H205" s="539" t="s">
        <v>1087</v>
      </c>
      <c r="I205" s="539" t="s">
        <v>1088</v>
      </c>
      <c r="J205" s="539" t="s">
        <v>1029</v>
      </c>
      <c r="K205" s="539" t="s">
        <v>446</v>
      </c>
      <c r="L205" s="539" t="s">
        <v>1089</v>
      </c>
      <c r="M205" s="101"/>
      <c r="N205" s="101"/>
      <c r="O205" s="101"/>
      <c r="P205" s="101"/>
      <c r="Q205" s="101"/>
      <c r="R205" s="101"/>
      <c r="S205" s="101"/>
      <c r="T205" s="101"/>
      <c r="U205" s="101"/>
      <c r="V205" s="101"/>
      <c r="W205" s="101"/>
      <c r="X205" s="101"/>
      <c r="Y205" s="101"/>
      <c r="Z205" s="101"/>
      <c r="AA205" s="101"/>
      <c r="AB205" s="101"/>
      <c r="AC205" s="101"/>
      <c r="AD205" s="101"/>
      <c r="AE205" s="101"/>
      <c r="AF205" s="101"/>
    </row>
    <row r="206" spans="1:32" ht="33" x14ac:dyDescent="0.3">
      <c r="D206" s="194" t="s">
        <v>1944</v>
      </c>
      <c r="E206" s="527">
        <f>SUM(E197/E202)</f>
        <v>0.31010112816737245</v>
      </c>
      <c r="F206" s="527">
        <f>SUM(F197/F202)</f>
        <v>0.22224874394310198</v>
      </c>
      <c r="G206" s="527">
        <f t="shared" ref="G206:L206" si="0">SUM(G197/G202)</f>
        <v>0.44816713125230423</v>
      </c>
      <c r="H206" s="527">
        <f t="shared" si="0"/>
        <v>0.49600785199036007</v>
      </c>
      <c r="I206" s="527">
        <f t="shared" si="0"/>
        <v>0.24518392351778684</v>
      </c>
      <c r="J206" s="527">
        <f t="shared" si="0"/>
        <v>0.13163981397091704</v>
      </c>
      <c r="K206" s="527">
        <f t="shared" si="0"/>
        <v>0.19281139991645171</v>
      </c>
      <c r="L206" s="527">
        <f t="shared" si="0"/>
        <v>0.80987963617943048</v>
      </c>
      <c r="M206" s="101"/>
      <c r="N206" s="101"/>
      <c r="O206" s="101"/>
      <c r="P206" s="101"/>
      <c r="Q206" s="101"/>
      <c r="R206" s="101"/>
      <c r="S206" s="101"/>
      <c r="T206" s="101"/>
      <c r="U206" s="101"/>
      <c r="V206" s="101"/>
      <c r="W206" s="101"/>
      <c r="X206" s="101"/>
      <c r="Y206" s="101"/>
      <c r="Z206" s="101"/>
      <c r="AA206" s="101"/>
      <c r="AB206" s="101"/>
      <c r="AC206" s="101"/>
      <c r="AD206" s="101"/>
      <c r="AE206" s="101"/>
      <c r="AF206" s="101"/>
    </row>
    <row r="207" spans="1:32" x14ac:dyDescent="0.3">
      <c r="D207" s="194" t="s">
        <v>1819</v>
      </c>
      <c r="E207" s="527">
        <f>SUM(E198/E202)</f>
        <v>0.34365192449630533</v>
      </c>
      <c r="F207" s="527">
        <f t="shared" ref="F207:L207" si="1">SUM(F198/F202)</f>
        <v>0.55320803611475233</v>
      </c>
      <c r="G207" s="527">
        <f t="shared" si="1"/>
        <v>8.4938631191912431E-2</v>
      </c>
      <c r="H207" s="527">
        <f t="shared" si="1"/>
        <v>1.2811894734991432E-3</v>
      </c>
      <c r="I207" s="527">
        <f t="shared" si="1"/>
        <v>0.54348904600036108</v>
      </c>
      <c r="J207" s="527">
        <f t="shared" si="1"/>
        <v>0.65847984362772738</v>
      </c>
      <c r="K207" s="527">
        <f t="shared" si="1"/>
        <v>0.53370589201468377</v>
      </c>
      <c r="L207" s="527">
        <f t="shared" si="1"/>
        <v>1.3281918714501072E-3</v>
      </c>
      <c r="M207" s="101"/>
      <c r="N207" s="101"/>
      <c r="O207" s="101"/>
      <c r="P207" s="101"/>
      <c r="Q207" s="101"/>
      <c r="R207" s="101"/>
      <c r="S207" s="101"/>
      <c r="T207" s="101"/>
      <c r="U207" s="101"/>
      <c r="V207" s="101"/>
      <c r="W207" s="101"/>
      <c r="X207" s="101"/>
      <c r="Y207" s="101"/>
      <c r="Z207" s="101"/>
      <c r="AA207" s="101"/>
      <c r="AB207" s="101"/>
      <c r="AC207" s="101"/>
      <c r="AD207" s="101"/>
      <c r="AE207" s="101"/>
      <c r="AF207" s="101"/>
    </row>
    <row r="208" spans="1:32" x14ac:dyDescent="0.3">
      <c r="B208" s="5" t="s">
        <v>1947</v>
      </c>
      <c r="D208" s="194" t="s">
        <v>1820</v>
      </c>
      <c r="E208" s="527">
        <f>SUM(E199/E202)</f>
        <v>5.5463089469747089E-2</v>
      </c>
      <c r="F208" s="527">
        <f t="shared" ref="F208:L208" si="2">SUM(F199/F202)</f>
        <v>1.2373299247784287E-2</v>
      </c>
      <c r="G208" s="527">
        <f t="shared" si="2"/>
        <v>0.10283993568972014</v>
      </c>
      <c r="H208" s="527">
        <f t="shared" si="2"/>
        <v>0.18747283505545823</v>
      </c>
      <c r="I208" s="527">
        <f t="shared" si="2"/>
        <v>1.7894783715197461E-2</v>
      </c>
      <c r="J208" s="527">
        <f t="shared" si="2"/>
        <v>1.2459703867795573E-3</v>
      </c>
      <c r="K208" s="527">
        <f t="shared" si="2"/>
        <v>1.227803826811179E-3</v>
      </c>
      <c r="L208" s="527">
        <f t="shared" si="2"/>
        <v>0.134284225397093</v>
      </c>
      <c r="M208" s="101"/>
      <c r="N208" s="101"/>
      <c r="O208" s="101"/>
      <c r="P208" s="101"/>
      <c r="Q208" s="101"/>
      <c r="R208" s="101"/>
      <c r="S208" s="101"/>
      <c r="T208" s="101"/>
      <c r="U208" s="101"/>
      <c r="V208" s="101"/>
      <c r="W208" s="101"/>
      <c r="X208" s="101"/>
      <c r="Y208" s="101"/>
      <c r="Z208" s="101"/>
      <c r="AA208" s="101"/>
      <c r="AB208" s="101"/>
      <c r="AC208" s="101"/>
      <c r="AD208" s="101"/>
      <c r="AE208" s="101"/>
      <c r="AF208" s="101"/>
    </row>
    <row r="209" spans="1:32" x14ac:dyDescent="0.3">
      <c r="B209" s="5" t="s">
        <v>1948</v>
      </c>
      <c r="D209" s="194" t="s">
        <v>1871</v>
      </c>
      <c r="E209" s="527">
        <f>SUM(E200/E202)</f>
        <v>4.6648099186929616E-2</v>
      </c>
      <c r="F209" s="527">
        <f t="shared" ref="F209:L209" si="3">SUM(F200/F202)</f>
        <v>7.8849617718553519E-2</v>
      </c>
      <c r="G209" s="527">
        <f t="shared" si="3"/>
        <v>4.8088882231877801E-2</v>
      </c>
      <c r="H209" s="527">
        <f t="shared" si="3"/>
        <v>4.4837319676510994E-2</v>
      </c>
      <c r="I209" s="527">
        <f t="shared" si="3"/>
        <v>0.19215226744380215</v>
      </c>
      <c r="J209" s="527">
        <f t="shared" si="3"/>
        <v>4.2768205402714241E-2</v>
      </c>
      <c r="K209" s="527">
        <f t="shared" si="3"/>
        <v>4.2777734241374911E-2</v>
      </c>
      <c r="L209" s="527">
        <f t="shared" si="3"/>
        <v>5.7426606158149686E-2</v>
      </c>
      <c r="M209" s="101"/>
      <c r="N209" s="101"/>
      <c r="O209" s="101"/>
      <c r="P209" s="101"/>
      <c r="Q209" s="101"/>
      <c r="R209" s="101"/>
      <c r="S209" s="101"/>
      <c r="T209" s="101"/>
      <c r="U209" s="101"/>
      <c r="V209" s="101"/>
      <c r="W209" s="101"/>
      <c r="X209" s="101"/>
      <c r="Y209" s="101"/>
      <c r="Z209" s="101"/>
      <c r="AA209" s="101"/>
      <c r="AB209" s="101"/>
      <c r="AC209" s="101"/>
      <c r="AD209" s="101"/>
      <c r="AE209" s="101"/>
      <c r="AF209" s="101"/>
    </row>
    <row r="210" spans="1:32" ht="33" x14ac:dyDescent="0.3">
      <c r="D210" s="194" t="s">
        <v>1946</v>
      </c>
      <c r="E210" s="527">
        <f>SUM(E201/E202)</f>
        <v>0.27399788406160475</v>
      </c>
      <c r="F210" s="527">
        <f>SUM(F201/F202)</f>
        <v>0.15923525964757798</v>
      </c>
      <c r="G210" s="527">
        <f t="shared" ref="G210:L210" si="4">SUM(G201/G202)</f>
        <v>0.34882128015281322</v>
      </c>
      <c r="H210" s="527">
        <f t="shared" si="4"/>
        <v>0.31682707105092089</v>
      </c>
      <c r="I210" s="527">
        <f t="shared" si="4"/>
        <v>3.1776835883369658E-2</v>
      </c>
      <c r="J210" s="527">
        <f t="shared" si="4"/>
        <v>0.19077855962544521</v>
      </c>
      <c r="K210" s="527">
        <f t="shared" si="4"/>
        <v>0.25243057793668416</v>
      </c>
      <c r="L210" s="527">
        <f t="shared" si="4"/>
        <v>7.5678550823416402E-2</v>
      </c>
      <c r="M210" s="101"/>
      <c r="N210" s="101"/>
      <c r="O210" s="101"/>
      <c r="P210" s="101"/>
      <c r="Q210" s="101"/>
      <c r="R210" s="101"/>
      <c r="S210" s="101"/>
      <c r="T210" s="101"/>
      <c r="U210" s="101"/>
      <c r="V210" s="101"/>
      <c r="W210" s="101"/>
      <c r="X210" s="101"/>
      <c r="Y210" s="101"/>
      <c r="Z210" s="101"/>
      <c r="AA210" s="101"/>
      <c r="AB210" s="101"/>
      <c r="AC210" s="101"/>
      <c r="AD210" s="101"/>
      <c r="AE210" s="101"/>
      <c r="AF210" s="101"/>
    </row>
    <row r="211" spans="1:32" x14ac:dyDescent="0.3">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row>
    <row r="212" spans="1:32" x14ac:dyDescent="0.3">
      <c r="A212" s="785"/>
      <c r="B212" s="19" t="s">
        <v>2147</v>
      </c>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row>
    <row r="213" spans="1:32" x14ac:dyDescent="0.3">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row>
    <row r="214" spans="1:32" x14ac:dyDescent="0.3">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row>
    <row r="215" spans="1:32" x14ac:dyDescent="0.3">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row>
    <row r="216" spans="1:32" x14ac:dyDescent="0.3">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row>
    <row r="217" spans="1:32" x14ac:dyDescent="0.3">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row>
    <row r="218" spans="1:32" x14ac:dyDescent="0.3">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row>
    <row r="219" spans="1:32" x14ac:dyDescent="0.3">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row>
    <row r="220" spans="1:32" x14ac:dyDescent="0.3">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row>
    <row r="221" spans="1:32" x14ac:dyDescent="0.3">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row>
    <row r="222" spans="1:32" x14ac:dyDescent="0.3">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row>
    <row r="223" spans="1:32" x14ac:dyDescent="0.3">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row>
    <row r="224" spans="1:32" x14ac:dyDescent="0.3">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row>
    <row r="225" spans="1:32" x14ac:dyDescent="0.3">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row>
    <row r="226" spans="1:32" x14ac:dyDescent="0.3">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row>
    <row r="227" spans="1:32" x14ac:dyDescent="0.3">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row>
    <row r="228" spans="1:32" x14ac:dyDescent="0.3">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row>
    <row r="229" spans="1:32" x14ac:dyDescent="0.3">
      <c r="B229" s="5" t="s">
        <v>1947</v>
      </c>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row>
    <row r="230" spans="1:32" x14ac:dyDescent="0.3">
      <c r="B230" s="5" t="s">
        <v>1948</v>
      </c>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row>
    <row r="231" spans="1:32" x14ac:dyDescent="0.3">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row>
    <row r="232" spans="1:32" x14ac:dyDescent="0.3">
      <c r="A232" s="785"/>
      <c r="B232" s="9" t="s">
        <v>2148</v>
      </c>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row>
    <row r="233" spans="1:32" ht="33" x14ac:dyDescent="0.3">
      <c r="D233" s="545" t="s">
        <v>1949</v>
      </c>
      <c r="E233" s="115" t="s">
        <v>144</v>
      </c>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row>
    <row r="234" spans="1:32" ht="33" x14ac:dyDescent="0.3">
      <c r="D234" s="108" t="s">
        <v>1840</v>
      </c>
      <c r="E234" s="544">
        <v>0.06</v>
      </c>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row>
    <row r="235" spans="1:32" x14ac:dyDescent="0.3">
      <c r="D235" s="108" t="s">
        <v>1841</v>
      </c>
      <c r="E235" s="544">
        <v>2.9000000000000001E-2</v>
      </c>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row>
    <row r="236" spans="1:32" ht="33" x14ac:dyDescent="0.3">
      <c r="D236" s="108" t="s">
        <v>1878</v>
      </c>
      <c r="E236" s="544">
        <v>2.3E-2</v>
      </c>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row>
    <row r="237" spans="1:32" x14ac:dyDescent="0.3">
      <c r="D237" s="108" t="s">
        <v>1843</v>
      </c>
      <c r="E237" s="544">
        <v>0.105</v>
      </c>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row>
    <row r="238" spans="1:32" x14ac:dyDescent="0.3">
      <c r="D238" s="108" t="s">
        <v>1844</v>
      </c>
      <c r="E238" s="544">
        <v>6.6000000000000003E-2</v>
      </c>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row>
    <row r="239" spans="1:32" ht="33" x14ac:dyDescent="0.3">
      <c r="D239" s="108" t="s">
        <v>1950</v>
      </c>
      <c r="E239" s="544">
        <v>0.71699999999999997</v>
      </c>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row>
    <row r="240" spans="1:32" x14ac:dyDescent="0.3">
      <c r="D240" s="107"/>
      <c r="E240" s="3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row>
    <row r="241" spans="1:32" x14ac:dyDescent="0.3">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row>
    <row r="242" spans="1:32" x14ac:dyDescent="0.3">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row>
    <row r="243" spans="1:32" x14ac:dyDescent="0.3">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row>
    <row r="244" spans="1:32" x14ac:dyDescent="0.3">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row>
    <row r="245" spans="1:32" x14ac:dyDescent="0.3">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row>
    <row r="246" spans="1:32" x14ac:dyDescent="0.3">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row>
    <row r="247" spans="1:32" x14ac:dyDescent="0.3">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row>
    <row r="248" spans="1:32" x14ac:dyDescent="0.3">
      <c r="D248" s="107"/>
      <c r="E248" s="3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row>
    <row r="249" spans="1:32" x14ac:dyDescent="0.3">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row>
    <row r="250" spans="1:32" x14ac:dyDescent="0.3">
      <c r="B250" s="5" t="s">
        <v>1947</v>
      </c>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row>
    <row r="251" spans="1:32" x14ac:dyDescent="0.3">
      <c r="B251" s="5" t="s">
        <v>1951</v>
      </c>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row>
    <row r="252" spans="1:32" x14ac:dyDescent="0.3">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row>
    <row r="253" spans="1:32" x14ac:dyDescent="0.3">
      <c r="A253" s="785"/>
      <c r="B253" s="9" t="s">
        <v>2149</v>
      </c>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row>
    <row r="254" spans="1:32" x14ac:dyDescent="0.3">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row>
    <row r="255" spans="1:32" x14ac:dyDescent="0.3">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row>
    <row r="256" spans="1:32" x14ac:dyDescent="0.3">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row>
    <row r="257" spans="2:32" x14ac:dyDescent="0.3">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row>
    <row r="258" spans="2:32" x14ac:dyDescent="0.3">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row>
    <row r="259" spans="2:32" x14ac:dyDescent="0.3">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row>
    <row r="260" spans="2:32" x14ac:dyDescent="0.3">
      <c r="D260" s="101"/>
      <c r="E260" s="536" t="s">
        <v>1949</v>
      </c>
      <c r="F260" s="537" t="s">
        <v>1086</v>
      </c>
      <c r="G260" s="537" t="s">
        <v>1028</v>
      </c>
      <c r="H260" s="537" t="s">
        <v>1087</v>
      </c>
      <c r="I260" s="537" t="s">
        <v>1088</v>
      </c>
      <c r="J260" s="537" t="s">
        <v>1029</v>
      </c>
      <c r="K260" s="537" t="s">
        <v>446</v>
      </c>
      <c r="L260" s="537" t="s">
        <v>1089</v>
      </c>
      <c r="M260" s="101"/>
      <c r="N260" s="101"/>
      <c r="O260" s="101"/>
      <c r="P260" s="101"/>
      <c r="Q260" s="101"/>
      <c r="R260" s="101"/>
      <c r="S260" s="101"/>
      <c r="T260" s="101"/>
      <c r="U260" s="101"/>
      <c r="V260" s="101"/>
      <c r="W260" s="101"/>
      <c r="X260" s="101"/>
      <c r="Y260" s="101"/>
      <c r="Z260" s="101"/>
      <c r="AA260" s="101"/>
      <c r="AB260" s="101"/>
      <c r="AC260" s="101"/>
      <c r="AD260" s="101"/>
      <c r="AE260" s="101"/>
      <c r="AF260" s="101"/>
    </row>
    <row r="261" spans="2:32" x14ac:dyDescent="0.3">
      <c r="D261" s="101"/>
      <c r="E261" s="536" t="s">
        <v>1840</v>
      </c>
      <c r="F261" s="546">
        <v>7.5404328181701008E-2</v>
      </c>
      <c r="G261" s="546">
        <v>6.1859086872586774E-2</v>
      </c>
      <c r="H261" s="546">
        <v>6.1301045269013248E-2</v>
      </c>
      <c r="I261" s="546">
        <v>4.6974145332226144E-2</v>
      </c>
      <c r="J261" s="546">
        <v>6.7323508926917186E-2</v>
      </c>
      <c r="K261" s="546">
        <v>5.2192731899963617E-2</v>
      </c>
      <c r="L261" s="546">
        <v>3.9034493728291729E-2</v>
      </c>
      <c r="M261" s="101"/>
      <c r="N261" s="101"/>
      <c r="O261" s="101"/>
      <c r="P261" s="101"/>
      <c r="Q261" s="101"/>
      <c r="R261" s="101"/>
      <c r="S261" s="101"/>
      <c r="T261" s="101"/>
      <c r="U261" s="101"/>
      <c r="V261" s="101"/>
      <c r="W261" s="101"/>
      <c r="X261" s="101"/>
      <c r="Y261" s="101"/>
      <c r="Z261" s="101"/>
      <c r="AA261" s="101"/>
      <c r="AB261" s="101"/>
      <c r="AC261" s="101"/>
      <c r="AD261" s="101"/>
      <c r="AE261" s="101"/>
      <c r="AF261" s="101"/>
    </row>
    <row r="262" spans="2:32" x14ac:dyDescent="0.3">
      <c r="D262" s="101"/>
      <c r="E262" s="536" t="s">
        <v>1841</v>
      </c>
      <c r="F262" s="546">
        <v>4.0537372459246344E-2</v>
      </c>
      <c r="G262" s="546">
        <v>4.0240512095502314E-2</v>
      </c>
      <c r="H262" s="546">
        <v>4.1997735112484412E-2</v>
      </c>
      <c r="I262" s="546">
        <v>1.9390297110526242E-2</v>
      </c>
      <c r="J262" s="546">
        <v>6.2901071589912339E-3</v>
      </c>
      <c r="K262" s="546">
        <v>2.8973991493150351E-2</v>
      </c>
      <c r="L262" s="546">
        <v>1.5934617247786786E-2</v>
      </c>
      <c r="M262" s="101"/>
      <c r="N262" s="101"/>
      <c r="O262" s="101"/>
      <c r="P262" s="101"/>
      <c r="Q262" s="101"/>
      <c r="R262" s="101"/>
      <c r="S262" s="101"/>
      <c r="T262" s="101"/>
      <c r="U262" s="101"/>
      <c r="V262" s="101"/>
      <c r="W262" s="101"/>
      <c r="X262" s="101"/>
      <c r="Y262" s="101"/>
      <c r="Z262" s="101"/>
      <c r="AA262" s="101"/>
      <c r="AB262" s="101"/>
      <c r="AC262" s="101"/>
      <c r="AD262" s="101"/>
      <c r="AE262" s="101"/>
      <c r="AF262" s="101"/>
    </row>
    <row r="263" spans="2:32" x14ac:dyDescent="0.3">
      <c r="D263" s="101"/>
      <c r="E263" s="536" t="s">
        <v>1878</v>
      </c>
      <c r="F263" s="546">
        <v>3.2278005773985992E-2</v>
      </c>
      <c r="G263" s="546">
        <v>2.1798165651434758E-2</v>
      </c>
      <c r="H263" s="546">
        <v>1.570798418766382E-2</v>
      </c>
      <c r="I263" s="546">
        <v>3.044573616134889E-2</v>
      </c>
      <c r="J263" s="546">
        <v>2.7098942353669216E-2</v>
      </c>
      <c r="K263" s="546">
        <v>2.1363611518706385E-2</v>
      </c>
      <c r="L263" s="546">
        <v>2.2792659957517346E-2</v>
      </c>
      <c r="M263" s="101"/>
      <c r="N263" s="101"/>
      <c r="O263" s="101"/>
      <c r="P263" s="101"/>
      <c r="Q263" s="101"/>
      <c r="R263" s="101"/>
      <c r="S263" s="101"/>
      <c r="T263" s="101"/>
      <c r="U263" s="101"/>
      <c r="V263" s="101"/>
      <c r="W263" s="101"/>
      <c r="X263" s="101"/>
      <c r="Y263" s="101"/>
      <c r="Z263" s="101"/>
      <c r="AA263" s="101"/>
      <c r="AB263" s="101"/>
      <c r="AC263" s="101"/>
      <c r="AD263" s="101"/>
      <c r="AE263" s="101"/>
      <c r="AF263" s="101"/>
    </row>
    <row r="264" spans="2:32" x14ac:dyDescent="0.3">
      <c r="D264" s="101"/>
      <c r="E264" s="536" t="s">
        <v>1843</v>
      </c>
      <c r="F264" s="546">
        <v>8.1971688443416013E-2</v>
      </c>
      <c r="G264" s="546">
        <v>0.10855239135130179</v>
      </c>
      <c r="H264" s="546">
        <v>7.6462064518692183E-2</v>
      </c>
      <c r="I264" s="546">
        <v>5.0449958480528072E-2</v>
      </c>
      <c r="J264" s="546">
        <v>0.11270087063781542</v>
      </c>
      <c r="K264" s="546">
        <v>0.10456389759657433</v>
      </c>
      <c r="L264" s="546">
        <v>5.6944706134699923E-2</v>
      </c>
      <c r="M264" s="101"/>
      <c r="N264" s="101"/>
      <c r="O264" s="101"/>
      <c r="P264" s="101"/>
      <c r="Q264" s="101"/>
      <c r="R264" s="101"/>
      <c r="S264" s="101"/>
      <c r="T264" s="101"/>
      <c r="U264" s="101"/>
      <c r="V264" s="101"/>
      <c r="W264" s="101"/>
      <c r="X264" s="101"/>
      <c r="Y264" s="101"/>
      <c r="Z264" s="101"/>
      <c r="AA264" s="101"/>
      <c r="AB264" s="101"/>
      <c r="AC264" s="101"/>
      <c r="AD264" s="101"/>
      <c r="AE264" s="101"/>
      <c r="AF264" s="101"/>
    </row>
    <row r="265" spans="2:32" x14ac:dyDescent="0.3">
      <c r="D265" s="101"/>
      <c r="E265" s="536" t="s">
        <v>1844</v>
      </c>
      <c r="F265" s="546">
        <v>4.0799813575340162E-2</v>
      </c>
      <c r="G265" s="546">
        <v>7.4652108313433024E-2</v>
      </c>
      <c r="H265" s="546">
        <v>9.7494741216242395E-2</v>
      </c>
      <c r="I265" s="546">
        <v>7.752065417798483E-2</v>
      </c>
      <c r="J265" s="546">
        <v>4.7532304317628858E-2</v>
      </c>
      <c r="K265" s="546">
        <v>6.3725551007882686E-2</v>
      </c>
      <c r="L265" s="546">
        <v>6.1934286774614628E-2</v>
      </c>
      <c r="M265" s="101"/>
      <c r="N265" s="101"/>
      <c r="O265" s="101"/>
      <c r="P265" s="101"/>
      <c r="Q265" s="101"/>
      <c r="R265" s="101"/>
      <c r="S265" s="101"/>
      <c r="T265" s="101"/>
      <c r="U265" s="101"/>
      <c r="V265" s="101"/>
      <c r="W265" s="101"/>
      <c r="X265" s="101"/>
      <c r="Y265" s="101"/>
      <c r="Z265" s="101"/>
      <c r="AA265" s="101"/>
      <c r="AB265" s="101"/>
      <c r="AC265" s="101"/>
      <c r="AD265" s="101"/>
      <c r="AE265" s="101"/>
      <c r="AF265" s="101"/>
    </row>
    <row r="266" spans="2:32" x14ac:dyDescent="0.3">
      <c r="D266" s="101"/>
      <c r="E266" s="536" t="s">
        <v>1950</v>
      </c>
      <c r="F266" s="546">
        <v>0.72900879156631049</v>
      </c>
      <c r="G266" s="546">
        <v>0.69289773231729546</v>
      </c>
      <c r="H266" s="546">
        <v>0.70703642969590397</v>
      </c>
      <c r="I266" s="546">
        <v>0.7752194902253311</v>
      </c>
      <c r="J266" s="546">
        <v>0.73905427243911259</v>
      </c>
      <c r="K266" s="546">
        <v>0.72918021648372267</v>
      </c>
      <c r="L266" s="546">
        <v>0.80335931240839831</v>
      </c>
      <c r="M266" s="101"/>
      <c r="N266" s="101"/>
      <c r="O266" s="101"/>
      <c r="P266" s="101"/>
      <c r="Q266" s="101"/>
      <c r="R266" s="101"/>
      <c r="S266" s="101"/>
      <c r="T266" s="101"/>
      <c r="U266" s="101"/>
      <c r="V266" s="101"/>
      <c r="W266" s="101"/>
      <c r="X266" s="101"/>
      <c r="Y266" s="101"/>
      <c r="Z266" s="101"/>
      <c r="AA266" s="101"/>
      <c r="AB266" s="101"/>
      <c r="AC266" s="101"/>
      <c r="AD266" s="101"/>
      <c r="AE266" s="101"/>
      <c r="AF266" s="101"/>
    </row>
    <row r="267" spans="2:32" x14ac:dyDescent="0.3">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row>
    <row r="268" spans="2:32" x14ac:dyDescent="0.3">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row>
    <row r="269" spans="2:32" x14ac:dyDescent="0.3">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row>
    <row r="270" spans="2:32" x14ac:dyDescent="0.3">
      <c r="B270" s="5" t="s">
        <v>1947</v>
      </c>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row>
    <row r="271" spans="2:32" x14ac:dyDescent="0.3">
      <c r="B271" s="5" t="s">
        <v>1951</v>
      </c>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row>
    <row r="272" spans="2:32" x14ac:dyDescent="0.3">
      <c r="B272" s="5"/>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row>
    <row r="273" spans="1:32" ht="17.25" thickBot="1" x14ac:dyDescent="0.35">
      <c r="A273" s="786"/>
      <c r="B273" s="564" t="s">
        <v>2150</v>
      </c>
      <c r="C273" s="438"/>
      <c r="D273" s="438"/>
      <c r="E273" s="438"/>
      <c r="F273" s="438"/>
      <c r="G273" s="438"/>
      <c r="H273" s="438"/>
      <c r="I273" s="438"/>
      <c r="J273" s="438"/>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row>
    <row r="274" spans="1:32" ht="17.25" thickBot="1" x14ac:dyDescent="0.35">
      <c r="A274" s="786"/>
      <c r="B274" s="857" t="s">
        <v>1979</v>
      </c>
      <c r="C274" s="694"/>
      <c r="D274" s="858" t="s">
        <v>1814</v>
      </c>
      <c r="E274" s="858"/>
      <c r="F274" s="858"/>
      <c r="G274" s="858"/>
      <c r="H274" s="858"/>
      <c r="I274" s="858"/>
      <c r="J274" s="858"/>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row>
    <row r="275" spans="1:32" ht="27.75" thickBot="1" x14ac:dyDescent="0.35">
      <c r="A275" s="786"/>
      <c r="B275" s="857"/>
      <c r="C275" s="561" t="s">
        <v>144</v>
      </c>
      <c r="D275" s="691" t="s">
        <v>1985</v>
      </c>
      <c r="E275" s="691" t="s">
        <v>445</v>
      </c>
      <c r="F275" s="691" t="s">
        <v>1980</v>
      </c>
      <c r="G275" s="691" t="s">
        <v>1088</v>
      </c>
      <c r="H275" s="691" t="s">
        <v>1029</v>
      </c>
      <c r="I275" s="692" t="s">
        <v>446</v>
      </c>
      <c r="J275" s="693" t="s">
        <v>1089</v>
      </c>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row>
    <row r="276" spans="1:32" ht="17.25" thickBot="1" x14ac:dyDescent="0.35">
      <c r="A276" s="786"/>
      <c r="B276" s="690" t="s">
        <v>1981</v>
      </c>
      <c r="C276" s="606">
        <v>20397689</v>
      </c>
      <c r="D276" s="606">
        <v>505860</v>
      </c>
      <c r="E276" s="606">
        <v>2998959</v>
      </c>
      <c r="F276" s="606">
        <v>597123</v>
      </c>
      <c r="G276" s="606">
        <v>4902</v>
      </c>
      <c r="H276" s="606">
        <v>13223627</v>
      </c>
      <c r="I276" s="606">
        <v>3062437</v>
      </c>
      <c r="J276" s="606">
        <v>4782</v>
      </c>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row>
    <row r="277" spans="1:32" ht="17.25" thickBot="1" x14ac:dyDescent="0.35">
      <c r="A277" s="786"/>
      <c r="B277" s="690" t="s">
        <v>1982</v>
      </c>
      <c r="C277" s="606">
        <v>14407945</v>
      </c>
      <c r="D277" s="606">
        <v>423548</v>
      </c>
      <c r="E277" s="606">
        <v>1623977</v>
      </c>
      <c r="F277" s="606">
        <v>196579</v>
      </c>
      <c r="G277" s="606">
        <v>3321</v>
      </c>
      <c r="H277" s="606">
        <v>10094195</v>
      </c>
      <c r="I277" s="606">
        <v>2066324</v>
      </c>
      <c r="J277" s="606">
        <v>0</v>
      </c>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row>
    <row r="278" spans="1:32" ht="17.25" thickBot="1" x14ac:dyDescent="0.35">
      <c r="A278" s="786"/>
      <c r="B278" s="690" t="s">
        <v>1983</v>
      </c>
      <c r="C278" s="606">
        <v>5989744</v>
      </c>
      <c r="D278" s="606">
        <v>82312</v>
      </c>
      <c r="E278" s="606">
        <v>1374982</v>
      </c>
      <c r="F278" s="606">
        <v>400544</v>
      </c>
      <c r="G278" s="606">
        <v>1581</v>
      </c>
      <c r="H278" s="606">
        <v>3129431</v>
      </c>
      <c r="I278" s="606">
        <v>996113</v>
      </c>
      <c r="J278" s="606">
        <v>4782</v>
      </c>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row>
    <row r="279" spans="1:32" ht="17.25" thickBot="1" x14ac:dyDescent="0.35">
      <c r="A279" s="786"/>
      <c r="B279" s="690" t="s">
        <v>1984</v>
      </c>
      <c r="C279" s="606">
        <v>4198</v>
      </c>
      <c r="D279" s="606">
        <v>133</v>
      </c>
      <c r="E279" s="606">
        <v>1047</v>
      </c>
      <c r="F279" s="606">
        <v>214</v>
      </c>
      <c r="G279" s="606">
        <v>14</v>
      </c>
      <c r="H279" s="606">
        <v>1967</v>
      </c>
      <c r="I279" s="606">
        <v>791</v>
      </c>
      <c r="J279" s="606">
        <v>32</v>
      </c>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row>
    <row r="280" spans="1:32" ht="25.5" x14ac:dyDescent="0.3">
      <c r="A280" s="786"/>
      <c r="B280" s="734" t="s">
        <v>2151</v>
      </c>
      <c r="C280" s="733"/>
      <c r="D280" s="733"/>
      <c r="E280" s="733"/>
      <c r="F280" s="733"/>
      <c r="G280" s="733"/>
      <c r="H280" s="733"/>
      <c r="I280" s="733"/>
      <c r="J280" s="733"/>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row>
    <row r="281" spans="1:32" x14ac:dyDescent="0.3">
      <c r="B281" s="734" t="s">
        <v>1951</v>
      </c>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row>
    <row r="282" spans="1:32" x14ac:dyDescent="0.3">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row>
    <row r="283" spans="1:32" x14ac:dyDescent="0.3">
      <c r="A283" s="785"/>
      <c r="B283" s="9" t="s">
        <v>2152</v>
      </c>
      <c r="D283" s="3" t="s">
        <v>1010</v>
      </c>
    </row>
    <row r="284" spans="1:32" ht="33" x14ac:dyDescent="0.3">
      <c r="A284" s="787"/>
      <c r="D284" s="110" t="s">
        <v>81</v>
      </c>
      <c r="E284" s="110" t="s">
        <v>1009</v>
      </c>
      <c r="F284" s="110" t="s">
        <v>1001</v>
      </c>
    </row>
    <row r="285" spans="1:32" x14ac:dyDescent="0.3">
      <c r="D285" s="46">
        <v>2013</v>
      </c>
      <c r="E285" s="74">
        <v>11765</v>
      </c>
      <c r="F285" s="74">
        <v>1738</v>
      </c>
    </row>
    <row r="286" spans="1:32" x14ac:dyDescent="0.3">
      <c r="D286" s="46">
        <v>2014</v>
      </c>
      <c r="E286" s="74">
        <v>12152</v>
      </c>
      <c r="F286" s="74">
        <v>4074</v>
      </c>
    </row>
    <row r="287" spans="1:32" x14ac:dyDescent="0.3">
      <c r="D287" s="46">
        <v>2015</v>
      </c>
      <c r="E287" s="74">
        <v>12332</v>
      </c>
      <c r="F287" s="74">
        <v>4276</v>
      </c>
    </row>
    <row r="288" spans="1:32" x14ac:dyDescent="0.3">
      <c r="D288" s="46">
        <v>2016</v>
      </c>
      <c r="E288" s="74">
        <v>13155</v>
      </c>
      <c r="F288" s="74">
        <v>3594</v>
      </c>
    </row>
    <row r="289" spans="1:32" x14ac:dyDescent="0.3">
      <c r="D289" s="46">
        <v>2017</v>
      </c>
      <c r="E289" s="74">
        <v>13163</v>
      </c>
      <c r="F289" s="74">
        <v>3894</v>
      </c>
    </row>
    <row r="290" spans="1:32" x14ac:dyDescent="0.3">
      <c r="D290" s="46">
        <v>2018</v>
      </c>
      <c r="E290" s="74">
        <v>13187</v>
      </c>
      <c r="F290" s="74">
        <v>2807</v>
      </c>
    </row>
    <row r="291" spans="1:32" x14ac:dyDescent="0.3">
      <c r="D291" s="46">
        <v>2019</v>
      </c>
      <c r="E291" s="74">
        <v>13325</v>
      </c>
      <c r="F291" s="74">
        <v>2799</v>
      </c>
    </row>
    <row r="292" spans="1:32" x14ac:dyDescent="0.3">
      <c r="D292" s="46">
        <v>2020</v>
      </c>
      <c r="E292" s="74">
        <v>13034</v>
      </c>
      <c r="F292" s="74">
        <v>2134</v>
      </c>
    </row>
    <row r="293" spans="1:32" x14ac:dyDescent="0.3">
      <c r="D293" s="46">
        <v>2021</v>
      </c>
      <c r="E293" s="74">
        <v>12391</v>
      </c>
      <c r="F293" s="74">
        <v>2287</v>
      </c>
    </row>
    <row r="294" spans="1:32" x14ac:dyDescent="0.3">
      <c r="D294" s="46">
        <v>2022</v>
      </c>
      <c r="E294" s="74">
        <v>10560</v>
      </c>
      <c r="F294" s="74">
        <v>2279</v>
      </c>
    </row>
    <row r="296" spans="1:32" x14ac:dyDescent="0.3">
      <c r="E296" s="12"/>
      <c r="F296" s="12"/>
    </row>
    <row r="297" spans="1:32" x14ac:dyDescent="0.3">
      <c r="B297" s="5" t="s">
        <v>2153</v>
      </c>
    </row>
    <row r="298" spans="1:32" x14ac:dyDescent="0.3">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row>
    <row r="299" spans="1:32" x14ac:dyDescent="0.3">
      <c r="A299" s="785"/>
      <c r="B299" s="9" t="s">
        <v>2154</v>
      </c>
      <c r="E299" s="11">
        <v>2022</v>
      </c>
      <c r="F299" s="3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row>
    <row r="300" spans="1:32" x14ac:dyDescent="0.3">
      <c r="D300" s="156" t="s">
        <v>1013</v>
      </c>
      <c r="E300" s="27" t="s">
        <v>1012</v>
      </c>
      <c r="F300" s="3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row>
    <row r="301" spans="1:32" x14ac:dyDescent="0.3">
      <c r="D301" s="108" t="s">
        <v>1011</v>
      </c>
      <c r="E301" s="118">
        <v>1</v>
      </c>
      <c r="F301" s="3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row>
    <row r="302" spans="1:32" x14ac:dyDescent="0.3">
      <c r="D302" s="94" t="s">
        <v>414</v>
      </c>
      <c r="E302" s="118">
        <v>1026</v>
      </c>
      <c r="F302" s="3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row>
    <row r="303" spans="1:32" x14ac:dyDescent="0.3">
      <c r="D303" s="94" t="s">
        <v>415</v>
      </c>
      <c r="E303" s="118">
        <v>1562</v>
      </c>
      <c r="F303" s="3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row>
    <row r="304" spans="1:32" x14ac:dyDescent="0.3">
      <c r="D304" s="94" t="s">
        <v>416</v>
      </c>
      <c r="E304" s="118">
        <v>3807</v>
      </c>
      <c r="F304" s="3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row>
    <row r="305" spans="1:32" x14ac:dyDescent="0.3">
      <c r="D305" s="94" t="s">
        <v>417</v>
      </c>
      <c r="E305" s="118">
        <v>2577</v>
      </c>
      <c r="F305" s="3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row>
    <row r="306" spans="1:32" x14ac:dyDescent="0.3">
      <c r="D306" s="94" t="s">
        <v>418</v>
      </c>
      <c r="E306" s="118">
        <v>3004</v>
      </c>
      <c r="F306" s="3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row>
    <row r="307" spans="1:32" x14ac:dyDescent="0.3">
      <c r="D307" s="107"/>
      <c r="E307" s="31"/>
      <c r="F307" s="3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row>
    <row r="308" spans="1:32" x14ac:dyDescent="0.3">
      <c r="D308" s="107"/>
      <c r="E308" s="31"/>
      <c r="F308" s="3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row>
    <row r="309" spans="1:32" x14ac:dyDescent="0.3">
      <c r="D309" s="107"/>
      <c r="E309" s="31"/>
      <c r="F309" s="3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row>
    <row r="310" spans="1:32" x14ac:dyDescent="0.3">
      <c r="D310" s="107"/>
      <c r="E310" s="31"/>
      <c r="F310" s="3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row>
    <row r="311" spans="1:32" x14ac:dyDescent="0.3">
      <c r="D311" s="107"/>
      <c r="E311" s="31"/>
      <c r="F311" s="3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row>
    <row r="312" spans="1:32" x14ac:dyDescent="0.3">
      <c r="D312" s="107"/>
      <c r="E312" s="31"/>
      <c r="F312" s="3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row>
    <row r="313" spans="1:32" x14ac:dyDescent="0.3">
      <c r="D313" s="107"/>
      <c r="E313" s="31"/>
      <c r="F313" s="3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row>
    <row r="314" spans="1:32" x14ac:dyDescent="0.3">
      <c r="D314" s="107"/>
      <c r="E314" s="31"/>
      <c r="F314" s="3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row>
    <row r="315" spans="1:32" x14ac:dyDescent="0.3">
      <c r="D315" s="107"/>
      <c r="E315" s="31"/>
      <c r="F315" s="3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row>
    <row r="316" spans="1:32" x14ac:dyDescent="0.3">
      <c r="B316" s="5" t="s">
        <v>1927</v>
      </c>
      <c r="D316" s="107"/>
      <c r="E316" s="31"/>
      <c r="F316" s="3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row>
    <row r="317" spans="1:32" x14ac:dyDescent="0.3">
      <c r="B317" s="5"/>
      <c r="D317" s="107"/>
      <c r="E317" s="31"/>
      <c r="F317" s="3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row>
    <row r="318" spans="1:32" x14ac:dyDescent="0.3">
      <c r="A318" s="785"/>
      <c r="B318" s="9" t="s">
        <v>2155</v>
      </c>
      <c r="D318" s="107"/>
      <c r="E318" s="31"/>
      <c r="F318" s="3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row>
    <row r="319" spans="1:32" x14ac:dyDescent="0.3">
      <c r="B319" s="5"/>
      <c r="E319" s="108" t="s">
        <v>1007</v>
      </c>
      <c r="F319" s="37" t="s">
        <v>1008</v>
      </c>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row>
    <row r="320" spans="1:32" x14ac:dyDescent="0.3">
      <c r="B320" s="5"/>
      <c r="E320" s="108" t="s">
        <v>1952</v>
      </c>
      <c r="F320" s="287">
        <v>13</v>
      </c>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row>
    <row r="321" spans="1:32" x14ac:dyDescent="0.3">
      <c r="B321" s="5"/>
      <c r="E321" s="108" t="s">
        <v>1953</v>
      </c>
      <c r="F321" s="287">
        <v>71</v>
      </c>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row>
    <row r="322" spans="1:32" x14ac:dyDescent="0.3">
      <c r="B322" s="5"/>
      <c r="E322" s="108" t="s">
        <v>1954</v>
      </c>
      <c r="F322" s="287">
        <v>101</v>
      </c>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row>
    <row r="323" spans="1:32" x14ac:dyDescent="0.3">
      <c r="B323" s="5"/>
      <c r="E323" s="108" t="s">
        <v>1955</v>
      </c>
      <c r="F323" s="287">
        <v>281</v>
      </c>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row>
    <row r="324" spans="1:32" x14ac:dyDescent="0.3">
      <c r="B324" s="5"/>
      <c r="E324" s="108" t="s">
        <v>1956</v>
      </c>
      <c r="F324" s="287">
        <v>139</v>
      </c>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row>
    <row r="325" spans="1:32" x14ac:dyDescent="0.3">
      <c r="B325" s="5"/>
      <c r="E325" s="108" t="s">
        <v>1957</v>
      </c>
      <c r="F325" s="287">
        <v>1013</v>
      </c>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row>
    <row r="326" spans="1:32" x14ac:dyDescent="0.3">
      <c r="B326" s="5"/>
      <c r="E326" s="108" t="s">
        <v>1958</v>
      </c>
      <c r="F326" s="287">
        <v>3783</v>
      </c>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row>
    <row r="327" spans="1:32" x14ac:dyDescent="0.3">
      <c r="B327" s="5"/>
      <c r="E327" s="108" t="s">
        <v>1959</v>
      </c>
      <c r="F327" s="287">
        <v>6487</v>
      </c>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row>
    <row r="328" spans="1:32" x14ac:dyDescent="0.3">
      <c r="B328" s="5"/>
      <c r="E328" s="108" t="s">
        <v>1960</v>
      </c>
      <c r="F328" s="287">
        <v>1710</v>
      </c>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row>
    <row r="329" spans="1:32" x14ac:dyDescent="0.3">
      <c r="B329" s="5"/>
      <c r="D329" s="107"/>
      <c r="E329" s="31"/>
      <c r="F329" s="3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row>
    <row r="330" spans="1:32" x14ac:dyDescent="0.3">
      <c r="B330" s="5"/>
      <c r="D330" s="107"/>
      <c r="E330" s="31"/>
      <c r="F330" s="3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row>
    <row r="331" spans="1:32" x14ac:dyDescent="0.3">
      <c r="B331" s="5"/>
      <c r="D331" s="107"/>
      <c r="E331" s="31"/>
      <c r="F331" s="3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row>
    <row r="332" spans="1:32" x14ac:dyDescent="0.3">
      <c r="B332" s="5"/>
      <c r="D332" s="107"/>
      <c r="E332" s="31"/>
      <c r="F332" s="3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row>
    <row r="333" spans="1:32" x14ac:dyDescent="0.3">
      <c r="B333" s="5" t="s">
        <v>1857</v>
      </c>
      <c r="D333" s="107"/>
      <c r="E333" s="31"/>
      <c r="F333" s="3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row>
    <row r="334" spans="1:32" x14ac:dyDescent="0.3">
      <c r="B334" s="5"/>
      <c r="D334" s="107"/>
      <c r="E334" s="31"/>
      <c r="F334" s="3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row>
    <row r="335" spans="1:32" x14ac:dyDescent="0.3">
      <c r="A335" s="785"/>
      <c r="B335" s="19" t="s">
        <v>2156</v>
      </c>
      <c r="D335" s="107"/>
      <c r="E335" s="31"/>
      <c r="F335" s="3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row>
    <row r="336" spans="1:32" x14ac:dyDescent="0.3">
      <c r="B336" s="5"/>
      <c r="D336" s="861"/>
      <c r="E336" s="863" t="s">
        <v>13</v>
      </c>
      <c r="F336" s="865" t="s">
        <v>1863</v>
      </c>
      <c r="G336" s="866"/>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row>
    <row r="337" spans="1:32" x14ac:dyDescent="0.3">
      <c r="B337" s="5"/>
      <c r="D337" s="862"/>
      <c r="E337" s="864"/>
      <c r="F337" s="38" t="s">
        <v>1867</v>
      </c>
      <c r="G337" s="38" t="s">
        <v>1868</v>
      </c>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row>
    <row r="338" spans="1:32" ht="33" x14ac:dyDescent="0.3">
      <c r="B338" s="5"/>
      <c r="D338" s="528" t="s">
        <v>1961</v>
      </c>
      <c r="E338" s="13">
        <v>8262137</v>
      </c>
      <c r="F338" s="13">
        <v>5787629</v>
      </c>
      <c r="G338" s="13">
        <v>2474508</v>
      </c>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row>
    <row r="339" spans="1:32" x14ac:dyDescent="0.3">
      <c r="B339" s="5"/>
      <c r="D339" s="547" t="s">
        <v>1819</v>
      </c>
      <c r="E339" s="13">
        <v>13197</v>
      </c>
      <c r="F339" s="13">
        <v>13197</v>
      </c>
      <c r="G339" s="13">
        <v>0</v>
      </c>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row>
    <row r="340" spans="1:32" x14ac:dyDescent="0.3">
      <c r="B340" s="5"/>
      <c r="D340" s="547" t="s">
        <v>1820</v>
      </c>
      <c r="E340" s="13">
        <v>26059836</v>
      </c>
      <c r="F340" s="13">
        <v>20380019</v>
      </c>
      <c r="G340" s="13">
        <v>5679817</v>
      </c>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row>
    <row r="341" spans="1:32" x14ac:dyDescent="0.3">
      <c r="B341" s="5"/>
      <c r="D341" s="547" t="s">
        <v>1824</v>
      </c>
      <c r="E341" s="13">
        <v>10557538</v>
      </c>
      <c r="F341" s="13">
        <v>8020884</v>
      </c>
      <c r="G341" s="13">
        <v>2536655</v>
      </c>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row>
    <row r="342" spans="1:32" x14ac:dyDescent="0.3">
      <c r="B342" s="5"/>
      <c r="D342" s="547" t="s">
        <v>1871</v>
      </c>
      <c r="E342" s="13">
        <v>3769739</v>
      </c>
      <c r="F342" s="13">
        <v>2011298</v>
      </c>
      <c r="G342" s="13">
        <v>1758443</v>
      </c>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row>
    <row r="343" spans="1:32" x14ac:dyDescent="0.3">
      <c r="B343" s="5"/>
      <c r="D343" s="547" t="s">
        <v>1962</v>
      </c>
      <c r="E343" s="13">
        <v>11073818</v>
      </c>
      <c r="F343" s="13">
        <v>7078164</v>
      </c>
      <c r="G343" s="13">
        <v>3995655</v>
      </c>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row>
    <row r="344" spans="1:32" x14ac:dyDescent="0.3">
      <c r="B344" s="5"/>
      <c r="D344" s="529" t="s">
        <v>13</v>
      </c>
      <c r="E344" s="340">
        <v>59182734</v>
      </c>
      <c r="F344" s="340">
        <v>42900970</v>
      </c>
      <c r="G344" s="340">
        <v>16281764</v>
      </c>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row>
    <row r="345" spans="1:32" x14ac:dyDescent="0.3">
      <c r="B345" s="5"/>
      <c r="D345"/>
      <c r="E345"/>
      <c r="F345"/>
      <c r="G345"/>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row>
    <row r="346" spans="1:32" x14ac:dyDescent="0.3">
      <c r="B346" s="5"/>
      <c r="D346"/>
      <c r="E346"/>
      <c r="F346"/>
      <c r="G346"/>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row>
    <row r="347" spans="1:32" x14ac:dyDescent="0.3">
      <c r="B347" s="5"/>
      <c r="D347"/>
      <c r="E347" s="245"/>
      <c r="F347" s="245"/>
      <c r="G347" s="245"/>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row>
    <row r="348" spans="1:32" x14ac:dyDescent="0.3">
      <c r="B348" s="5"/>
      <c r="D348"/>
      <c r="E348" s="245"/>
      <c r="F348" s="245"/>
      <c r="G348" s="245"/>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row>
    <row r="349" spans="1:32" x14ac:dyDescent="0.3">
      <c r="B349" s="5" t="s">
        <v>1947</v>
      </c>
      <c r="D349"/>
      <c r="E349" s="245"/>
      <c r="F349" s="245"/>
      <c r="G349" s="245"/>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row>
    <row r="350" spans="1:32" x14ac:dyDescent="0.3">
      <c r="B350" s="5" t="s">
        <v>1948</v>
      </c>
      <c r="D350"/>
      <c r="E350" s="245"/>
      <c r="F350" s="245"/>
      <c r="G350" s="245"/>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row>
    <row r="351" spans="1:32" ht="33" x14ac:dyDescent="0.3">
      <c r="B351" s="5"/>
      <c r="D351" s="540" t="s">
        <v>1870</v>
      </c>
      <c r="E351" s="37" t="s">
        <v>13</v>
      </c>
      <c r="F351" s="548" t="s">
        <v>1867</v>
      </c>
      <c r="G351" s="38" t="s">
        <v>1868</v>
      </c>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row>
    <row r="352" spans="1:32" ht="33" x14ac:dyDescent="0.3">
      <c r="A352" s="785"/>
      <c r="B352" s="19" t="s">
        <v>2157</v>
      </c>
      <c r="D352" s="528" t="s">
        <v>1944</v>
      </c>
      <c r="E352" s="530">
        <f>E338/E344</f>
        <v>0.13960384121490568</v>
      </c>
      <c r="F352" s="21">
        <f>F338/F344</f>
        <v>0.13490671656142039</v>
      </c>
      <c r="G352" s="21">
        <f>G338/G344</f>
        <v>0.1519803382483618</v>
      </c>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row>
    <row r="353" spans="2:32" x14ac:dyDescent="0.3">
      <c r="B353" s="5"/>
      <c r="D353" s="547" t="s">
        <v>1819</v>
      </c>
      <c r="E353" s="530">
        <f>E339/E344</f>
        <v>2.2298733275823317E-4</v>
      </c>
      <c r="F353" s="21">
        <f>F339/F344</f>
        <v>3.0761542221539515E-4</v>
      </c>
      <c r="G353" s="21">
        <f>G339/G344</f>
        <v>0</v>
      </c>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row>
    <row r="354" spans="2:32" x14ac:dyDescent="0.3">
      <c r="B354" s="5"/>
      <c r="D354" s="547" t="s">
        <v>1820</v>
      </c>
      <c r="E354" s="530">
        <f>E340/E344</f>
        <v>0.44032835657778163</v>
      </c>
      <c r="F354" s="21">
        <f>F340/F344</f>
        <v>0.47504797677068838</v>
      </c>
      <c r="G354" s="21">
        <f>G340/G344</f>
        <v>0.34884530939030933</v>
      </c>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row>
    <row r="355" spans="2:32" x14ac:dyDescent="0.3">
      <c r="B355" s="5"/>
      <c r="D355" s="547" t="s">
        <v>1824</v>
      </c>
      <c r="E355" s="530">
        <f>E341/E344</f>
        <v>0.17838881860375022</v>
      </c>
      <c r="F355" s="21">
        <f>F341/F344</f>
        <v>0.18696276564376049</v>
      </c>
      <c r="G355" s="21">
        <f>G341/G344</f>
        <v>0.15579730795754071</v>
      </c>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row>
    <row r="356" spans="2:32" x14ac:dyDescent="0.3">
      <c r="B356" s="5"/>
      <c r="D356" s="547" t="s">
        <v>1871</v>
      </c>
      <c r="E356" s="530">
        <f>E342/E344</f>
        <v>6.3696601106667361E-2</v>
      </c>
      <c r="F356" s="21">
        <f>F342/F344</f>
        <v>4.6882343219745382E-2</v>
      </c>
      <c r="G356" s="21">
        <f>G342/G344</f>
        <v>0.10800076699306045</v>
      </c>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row>
    <row r="357" spans="2:32" x14ac:dyDescent="0.3">
      <c r="B357" s="5"/>
      <c r="D357" s="547" t="s">
        <v>1963</v>
      </c>
      <c r="E357" s="530">
        <f>E343/E344</f>
        <v>0.18711230880276669</v>
      </c>
      <c r="F357" s="21">
        <f>F343/F344</f>
        <v>0.16498843732437751</v>
      </c>
      <c r="G357" s="21">
        <f>G343/G344</f>
        <v>0.24540676305098144</v>
      </c>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row>
    <row r="358" spans="2:32" x14ac:dyDescent="0.3">
      <c r="B358" s="5"/>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row>
    <row r="359" spans="2:32" x14ac:dyDescent="0.3">
      <c r="B359" s="5"/>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row>
    <row r="360" spans="2:32" x14ac:dyDescent="0.3">
      <c r="B360" s="5"/>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row>
    <row r="361" spans="2:32" x14ac:dyDescent="0.3">
      <c r="B361" s="5"/>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row>
    <row r="362" spans="2:32" x14ac:dyDescent="0.3">
      <c r="B362" s="5"/>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row>
    <row r="363" spans="2:32" x14ac:dyDescent="0.3">
      <c r="B363" s="5"/>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row>
    <row r="364" spans="2:32" x14ac:dyDescent="0.3">
      <c r="B364" s="5"/>
      <c r="D364" s="107"/>
      <c r="E364" s="31"/>
      <c r="F364" s="3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row>
    <row r="365" spans="2:32" x14ac:dyDescent="0.3">
      <c r="B365" s="5"/>
      <c r="D365" s="107"/>
      <c r="E365" s="31"/>
      <c r="F365" s="3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row>
    <row r="366" spans="2:32" x14ac:dyDescent="0.3">
      <c r="B366" s="5"/>
      <c r="D366" s="107"/>
      <c r="E366" s="31"/>
      <c r="F366" s="3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row>
    <row r="367" spans="2:32" x14ac:dyDescent="0.3">
      <c r="B367" s="5" t="s">
        <v>1947</v>
      </c>
      <c r="D367" s="107"/>
      <c r="E367" s="31"/>
      <c r="F367" s="3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row>
    <row r="368" spans="2:32" x14ac:dyDescent="0.3">
      <c r="B368" s="5" t="s">
        <v>1948</v>
      </c>
      <c r="D368" s="107"/>
      <c r="E368" s="31"/>
      <c r="F368" s="3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row>
    <row r="369" spans="1:32" x14ac:dyDescent="0.3">
      <c r="B369" s="5"/>
      <c r="D369" s="107"/>
      <c r="E369" s="31"/>
      <c r="F369" s="3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row>
    <row r="370" spans="1:32" ht="49.5" x14ac:dyDescent="0.3">
      <c r="A370" s="785"/>
      <c r="B370" s="9" t="s">
        <v>2158</v>
      </c>
      <c r="D370" s="108" t="s">
        <v>1964</v>
      </c>
      <c r="E370" s="109"/>
      <c r="F370" s="859" t="s">
        <v>1876</v>
      </c>
      <c r="G370" s="860"/>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row>
    <row r="371" spans="1:32" x14ac:dyDescent="0.3">
      <c r="B371" s="5"/>
      <c r="D371" s="108"/>
      <c r="E371" s="109" t="s">
        <v>13</v>
      </c>
      <c r="F371" s="109" t="s">
        <v>1858</v>
      </c>
      <c r="G371" s="537" t="s">
        <v>1859</v>
      </c>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row>
    <row r="372" spans="1:32" ht="66" x14ac:dyDescent="0.3">
      <c r="B372" s="5"/>
      <c r="D372" s="550" t="s">
        <v>1971</v>
      </c>
      <c r="E372" s="242">
        <v>69906864</v>
      </c>
      <c r="F372" s="242">
        <v>53384184</v>
      </c>
      <c r="G372" s="551">
        <v>16522681</v>
      </c>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row>
    <row r="373" spans="1:32" ht="33" x14ac:dyDescent="0.3">
      <c r="B373" s="5"/>
      <c r="D373" s="550" t="s">
        <v>1970</v>
      </c>
      <c r="E373" s="242">
        <v>4781220</v>
      </c>
      <c r="F373" s="242">
        <v>3043141</v>
      </c>
      <c r="G373" s="551">
        <v>1738079</v>
      </c>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row>
    <row r="374" spans="1:32" ht="49.5" x14ac:dyDescent="0.3">
      <c r="B374" s="5"/>
      <c r="D374" s="549" t="s">
        <v>1966</v>
      </c>
      <c r="E374" s="121">
        <v>365474</v>
      </c>
      <c r="F374" s="121">
        <v>75721</v>
      </c>
      <c r="G374" s="552">
        <v>289754</v>
      </c>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row>
    <row r="375" spans="1:32" ht="49.5" x14ac:dyDescent="0.3">
      <c r="B375" s="5"/>
      <c r="D375" s="549" t="s">
        <v>1967</v>
      </c>
      <c r="E375" s="121">
        <v>312317</v>
      </c>
      <c r="F375" s="121">
        <v>121691</v>
      </c>
      <c r="G375" s="552">
        <v>190627</v>
      </c>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row>
    <row r="376" spans="1:32" x14ac:dyDescent="0.3">
      <c r="B376" s="5"/>
      <c r="D376" s="549" t="s">
        <v>1968</v>
      </c>
      <c r="E376" s="121">
        <v>495466</v>
      </c>
      <c r="F376" s="121">
        <v>260203</v>
      </c>
      <c r="G376" s="552">
        <v>235263</v>
      </c>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row>
    <row r="377" spans="1:32" x14ac:dyDescent="0.3">
      <c r="B377" s="5"/>
      <c r="D377" s="549" t="s">
        <v>1969</v>
      </c>
      <c r="E377" s="121">
        <v>3607962</v>
      </c>
      <c r="F377" s="121">
        <v>2585526</v>
      </c>
      <c r="G377" s="552">
        <v>1022436</v>
      </c>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row>
    <row r="378" spans="1:32" ht="33" x14ac:dyDescent="0.3">
      <c r="B378" s="5"/>
      <c r="D378" s="550" t="s">
        <v>1950</v>
      </c>
      <c r="E378" s="242">
        <v>65125644</v>
      </c>
      <c r="F378" s="242">
        <v>50341043</v>
      </c>
      <c r="G378" s="551">
        <v>14784602</v>
      </c>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row>
    <row r="379" spans="1:32" x14ac:dyDescent="0.3">
      <c r="B379" s="5"/>
      <c r="D379" s="107"/>
      <c r="E379" s="31"/>
      <c r="F379" s="3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row>
    <row r="380" spans="1:32" x14ac:dyDescent="0.3">
      <c r="B380" s="5"/>
      <c r="D380" s="107"/>
      <c r="E380" s="31"/>
      <c r="F380" s="3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row>
    <row r="381" spans="1:32" x14ac:dyDescent="0.3">
      <c r="B381" s="5"/>
      <c r="D381" s="107"/>
      <c r="E381" s="31"/>
      <c r="F381" s="3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row>
    <row r="382" spans="1:32" x14ac:dyDescent="0.3">
      <c r="B382" s="5"/>
      <c r="D382" s="107"/>
      <c r="E382" s="31"/>
      <c r="F382" s="3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row>
    <row r="383" spans="1:32" x14ac:dyDescent="0.3">
      <c r="B383" s="5"/>
      <c r="D383" s="107"/>
      <c r="E383" s="31"/>
      <c r="F383" s="3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row>
    <row r="384" spans="1:32" x14ac:dyDescent="0.3">
      <c r="B384" s="5"/>
      <c r="D384" s="107"/>
      <c r="E384" s="31"/>
      <c r="F384" s="3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row>
    <row r="385" spans="1:32" x14ac:dyDescent="0.3">
      <c r="B385" s="5"/>
      <c r="D385" s="107"/>
      <c r="E385" s="31"/>
      <c r="F385" s="3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row>
    <row r="386" spans="1:32" x14ac:dyDescent="0.3">
      <c r="B386" s="5"/>
      <c r="D386" s="107"/>
      <c r="E386" s="31"/>
      <c r="F386" s="3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row>
    <row r="387" spans="1:32" x14ac:dyDescent="0.3">
      <c r="B387" s="5"/>
      <c r="D387" s="107"/>
      <c r="E387" s="31"/>
      <c r="F387" s="3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row>
    <row r="388" spans="1:32" x14ac:dyDescent="0.3">
      <c r="B388" s="5" t="s">
        <v>1947</v>
      </c>
      <c r="D388" s="107"/>
      <c r="E388" s="31"/>
      <c r="F388" s="3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row>
    <row r="389" spans="1:32" x14ac:dyDescent="0.3">
      <c r="B389" s="5" t="s">
        <v>1951</v>
      </c>
      <c r="D389" s="107"/>
      <c r="E389" s="31"/>
      <c r="F389" s="3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row>
    <row r="390" spans="1:32" x14ac:dyDescent="0.3">
      <c r="B390" s="5"/>
      <c r="D390" s="107"/>
      <c r="E390" s="31"/>
      <c r="F390" s="3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row>
    <row r="391" spans="1:32" x14ac:dyDescent="0.3">
      <c r="F391" s="226"/>
      <c r="G391" s="226"/>
      <c r="H391" s="203"/>
    </row>
    <row r="392" spans="1:32" x14ac:dyDescent="0.3">
      <c r="A392" s="785"/>
      <c r="B392" s="9" t="s">
        <v>2161</v>
      </c>
    </row>
    <row r="393" spans="1:32" x14ac:dyDescent="0.3">
      <c r="A393" s="788"/>
      <c r="B393" s="230" t="s">
        <v>2162</v>
      </c>
      <c r="C393" s="357" t="s">
        <v>1403</v>
      </c>
    </row>
    <row r="394" spans="1:32" x14ac:dyDescent="0.3">
      <c r="B394" s="228" t="s">
        <v>2163</v>
      </c>
      <c r="C394" s="82">
        <v>11</v>
      </c>
    </row>
    <row r="395" spans="1:32" x14ac:dyDescent="0.3">
      <c r="B395" s="228" t="s">
        <v>2164</v>
      </c>
      <c r="C395" s="82">
        <v>7</v>
      </c>
    </row>
    <row r="396" spans="1:32" x14ac:dyDescent="0.3">
      <c r="B396" s="228" t="s">
        <v>2165</v>
      </c>
      <c r="C396" s="82">
        <v>2</v>
      </c>
    </row>
    <row r="397" spans="1:32" x14ac:dyDescent="0.3">
      <c r="B397" s="228" t="s">
        <v>2166</v>
      </c>
      <c r="C397" s="82">
        <v>4</v>
      </c>
    </row>
    <row r="398" spans="1:32" x14ac:dyDescent="0.3">
      <c r="B398" s="228" t="s">
        <v>2167</v>
      </c>
      <c r="C398" s="82">
        <v>7</v>
      </c>
    </row>
    <row r="399" spans="1:32" x14ac:dyDescent="0.3">
      <c r="B399" s="229" t="s">
        <v>2168</v>
      </c>
      <c r="C399" s="81">
        <v>13</v>
      </c>
    </row>
    <row r="400" spans="1:32" x14ac:dyDescent="0.3">
      <c r="B400" s="735"/>
      <c r="C400" s="736"/>
    </row>
    <row r="402" spans="1:5" x14ac:dyDescent="0.3">
      <c r="A402" s="785"/>
      <c r="B402" s="9" t="s">
        <v>2160</v>
      </c>
    </row>
    <row r="403" spans="1:5" x14ac:dyDescent="0.3">
      <c r="A403" s="789"/>
      <c r="B403" s="288" t="s">
        <v>1030</v>
      </c>
      <c r="C403" s="269" t="s">
        <v>2159</v>
      </c>
    </row>
    <row r="404" spans="1:5" x14ac:dyDescent="0.3">
      <c r="A404" s="778"/>
      <c r="B404" s="225" t="s">
        <v>421</v>
      </c>
      <c r="C404" s="82">
        <v>9</v>
      </c>
    </row>
    <row r="405" spans="1:5" x14ac:dyDescent="0.3">
      <c r="B405" s="225" t="s">
        <v>1003</v>
      </c>
      <c r="C405" s="82">
        <v>2</v>
      </c>
    </row>
    <row r="406" spans="1:5" x14ac:dyDescent="0.3">
      <c r="B406" s="225" t="s">
        <v>1150</v>
      </c>
      <c r="C406" s="82">
        <v>4</v>
      </c>
    </row>
    <row r="407" spans="1:5" x14ac:dyDescent="0.3">
      <c r="B407" s="225" t="s">
        <v>447</v>
      </c>
      <c r="C407" s="82">
        <v>1</v>
      </c>
    </row>
    <row r="408" spans="1:5" x14ac:dyDescent="0.3">
      <c r="B408" s="225" t="s">
        <v>422</v>
      </c>
      <c r="C408" s="82">
        <v>2</v>
      </c>
    </row>
    <row r="409" spans="1:5" x14ac:dyDescent="0.3">
      <c r="B409" s="5"/>
    </row>
    <row r="410" spans="1:5" ht="17.25" thickBot="1" x14ac:dyDescent="0.35">
      <c r="A410" s="785"/>
      <c r="B410" s="9" t="s">
        <v>2169</v>
      </c>
    </row>
    <row r="411" spans="1:5" ht="17.25" thickBot="1" x14ac:dyDescent="0.35">
      <c r="B411" s="737" t="s">
        <v>1487</v>
      </c>
      <c r="C411" s="738"/>
      <c r="D411" s="739" t="s">
        <v>1486</v>
      </c>
      <c r="E411" s="739"/>
    </row>
    <row r="412" spans="1:5" ht="17.25" thickBot="1" x14ac:dyDescent="0.35">
      <c r="B412" s="60"/>
      <c r="C412" s="343" t="s">
        <v>1026</v>
      </c>
      <c r="D412" s="358" t="s">
        <v>1027</v>
      </c>
      <c r="E412" s="358" t="s">
        <v>118</v>
      </c>
    </row>
    <row r="413" spans="1:5" ht="17.25" thickBot="1" x14ac:dyDescent="0.35">
      <c r="B413" s="60" t="s">
        <v>1028</v>
      </c>
      <c r="C413" s="58">
        <v>13</v>
      </c>
      <c r="D413" s="51">
        <v>53</v>
      </c>
      <c r="E413" s="51">
        <v>66</v>
      </c>
    </row>
    <row r="414" spans="1:5" ht="17.25" thickBot="1" x14ac:dyDescent="0.35">
      <c r="B414" s="60" t="s">
        <v>1029</v>
      </c>
      <c r="C414" s="58">
        <v>36</v>
      </c>
      <c r="D414" s="51">
        <v>98</v>
      </c>
      <c r="E414" s="51">
        <v>134</v>
      </c>
    </row>
    <row r="415" spans="1:5" ht="17.25" thickBot="1" x14ac:dyDescent="0.35">
      <c r="B415" s="60" t="s">
        <v>446</v>
      </c>
      <c r="C415" s="58">
        <v>15</v>
      </c>
      <c r="D415" s="51">
        <v>26</v>
      </c>
      <c r="E415" s="51">
        <v>41</v>
      </c>
    </row>
    <row r="416" spans="1:5" ht="17.25" thickBot="1" x14ac:dyDescent="0.35">
      <c r="B416" s="60" t="s">
        <v>1087</v>
      </c>
      <c r="C416" s="58" t="s">
        <v>1118</v>
      </c>
      <c r="D416" s="51">
        <v>2</v>
      </c>
      <c r="E416" s="51">
        <v>2</v>
      </c>
    </row>
    <row r="417" spans="1:14" ht="17.25" thickBot="1" x14ac:dyDescent="0.35">
      <c r="B417" s="60" t="s">
        <v>1086</v>
      </c>
      <c r="C417" s="58" t="s">
        <v>1118</v>
      </c>
      <c r="D417" s="51">
        <v>2</v>
      </c>
      <c r="E417" s="51">
        <v>2</v>
      </c>
    </row>
    <row r="418" spans="1:14" ht="17.25" thickBot="1" x14ac:dyDescent="0.35">
      <c r="B418" s="61" t="s">
        <v>13</v>
      </c>
      <c r="C418" s="343">
        <v>64</v>
      </c>
      <c r="D418" s="358">
        <v>181</v>
      </c>
      <c r="E418" s="358">
        <v>245</v>
      </c>
    </row>
    <row r="419" spans="1:14" x14ac:dyDescent="0.3">
      <c r="B419" s="5" t="s">
        <v>179</v>
      </c>
    </row>
    <row r="421" spans="1:14" ht="17.25" thickBot="1" x14ac:dyDescent="0.35">
      <c r="A421" s="785"/>
      <c r="B421" s="9" t="s">
        <v>2170</v>
      </c>
    </row>
    <row r="422" spans="1:14" ht="17.25" thickBot="1" x14ac:dyDescent="0.35">
      <c r="B422" s="63"/>
      <c r="C422" s="699">
        <v>2011</v>
      </c>
      <c r="D422" s="700">
        <v>2012</v>
      </c>
      <c r="E422" s="700">
        <v>2013</v>
      </c>
      <c r="F422" s="700">
        <v>2014</v>
      </c>
      <c r="G422" s="700">
        <v>2015</v>
      </c>
      <c r="H422" s="700">
        <v>2016</v>
      </c>
      <c r="I422" s="700">
        <v>2017</v>
      </c>
      <c r="J422" s="700">
        <v>2018</v>
      </c>
      <c r="K422" s="700">
        <v>2019</v>
      </c>
      <c r="L422" s="700">
        <v>2020</v>
      </c>
      <c r="M422" s="700">
        <v>2021</v>
      </c>
      <c r="N422" s="700">
        <v>2022</v>
      </c>
    </row>
    <row r="423" spans="1:14" ht="17.25" thickBot="1" x14ac:dyDescent="0.35">
      <c r="B423" s="61" t="s">
        <v>118</v>
      </c>
      <c r="C423" s="58">
        <v>161</v>
      </c>
      <c r="D423" s="51">
        <v>228</v>
      </c>
      <c r="E423" s="51">
        <v>305</v>
      </c>
      <c r="F423" s="51">
        <v>320</v>
      </c>
      <c r="G423" s="51">
        <v>336</v>
      </c>
      <c r="H423" s="51">
        <v>265</v>
      </c>
      <c r="I423" s="51">
        <v>316</v>
      </c>
      <c r="J423" s="51">
        <v>392</v>
      </c>
      <c r="K423" s="51">
        <v>502</v>
      </c>
      <c r="L423" s="51">
        <v>285</v>
      </c>
      <c r="M423" s="51">
        <v>286</v>
      </c>
      <c r="N423" s="51">
        <v>245</v>
      </c>
    </row>
    <row r="424" spans="1:14" ht="17.25" thickBot="1" x14ac:dyDescent="0.35">
      <c r="B424" s="60" t="s">
        <v>1026</v>
      </c>
      <c r="C424" s="58">
        <v>125</v>
      </c>
      <c r="D424" s="51">
        <v>149</v>
      </c>
      <c r="E424" s="51">
        <v>216</v>
      </c>
      <c r="F424" s="51">
        <v>256</v>
      </c>
      <c r="G424" s="51">
        <v>238</v>
      </c>
      <c r="H424" s="51">
        <v>129</v>
      </c>
      <c r="I424" s="51">
        <v>147</v>
      </c>
      <c r="J424" s="51">
        <v>132</v>
      </c>
      <c r="K424" s="51">
        <v>143</v>
      </c>
      <c r="L424" s="51">
        <v>84</v>
      </c>
      <c r="M424" s="51">
        <v>72</v>
      </c>
      <c r="N424" s="51">
        <v>64</v>
      </c>
    </row>
    <row r="425" spans="1:14" ht="17.25" thickBot="1" x14ac:dyDescent="0.35">
      <c r="B425" s="60" t="s">
        <v>1027</v>
      </c>
      <c r="C425" s="58">
        <v>36</v>
      </c>
      <c r="D425" s="51">
        <v>79</v>
      </c>
      <c r="E425" s="51">
        <v>89</v>
      </c>
      <c r="F425" s="51">
        <v>64</v>
      </c>
      <c r="G425" s="51">
        <v>98</v>
      </c>
      <c r="H425" s="51">
        <v>136</v>
      </c>
      <c r="I425" s="51">
        <v>169</v>
      </c>
      <c r="J425" s="51">
        <v>260</v>
      </c>
      <c r="K425" s="51">
        <v>359</v>
      </c>
      <c r="L425" s="51">
        <v>201</v>
      </c>
      <c r="M425" s="51">
        <v>214</v>
      </c>
      <c r="N425" s="51">
        <v>181</v>
      </c>
    </row>
    <row r="426" spans="1:14" x14ac:dyDescent="0.3">
      <c r="B426" s="5" t="s">
        <v>179</v>
      </c>
    </row>
    <row r="428" spans="1:14" ht="17.25" thickBot="1" x14ac:dyDescent="0.35">
      <c r="A428" s="785"/>
      <c r="B428" s="9" t="s">
        <v>2171</v>
      </c>
    </row>
    <row r="429" spans="1:14" ht="17.25" thickBot="1" x14ac:dyDescent="0.35">
      <c r="B429" s="53" t="s">
        <v>2172</v>
      </c>
      <c r="C429" s="700">
        <v>12</v>
      </c>
    </row>
    <row r="430" spans="1:14" ht="17.25" thickBot="1" x14ac:dyDescent="0.35">
      <c r="B430" s="57" t="s">
        <v>2173</v>
      </c>
      <c r="C430" s="740">
        <v>12</v>
      </c>
    </row>
    <row r="431" spans="1:14" ht="17.25" thickBot="1" x14ac:dyDescent="0.35">
      <c r="B431" s="57" t="s">
        <v>2174</v>
      </c>
      <c r="C431" s="689">
        <v>0</v>
      </c>
    </row>
    <row r="432" spans="1:14" ht="17.25" thickBot="1" x14ac:dyDescent="0.35">
      <c r="B432" s="57" t="s">
        <v>2175</v>
      </c>
      <c r="C432" s="689">
        <v>0</v>
      </c>
    </row>
    <row r="434" spans="1:5" ht="17.25" thickBot="1" x14ac:dyDescent="0.35">
      <c r="A434" s="785"/>
      <c r="B434" s="9" t="s">
        <v>2176</v>
      </c>
    </row>
    <row r="435" spans="1:5" ht="33.75" thickBot="1" x14ac:dyDescent="0.35">
      <c r="B435" s="705" t="s">
        <v>1077</v>
      </c>
      <c r="C435" s="700" t="s">
        <v>2177</v>
      </c>
      <c r="D435" s="700" t="s">
        <v>2178</v>
      </c>
    </row>
    <row r="436" spans="1:5" ht="17.25" thickBot="1" x14ac:dyDescent="0.35">
      <c r="B436" s="741" t="s">
        <v>1028</v>
      </c>
      <c r="C436" s="742">
        <v>3</v>
      </c>
      <c r="D436" s="742">
        <v>0</v>
      </c>
    </row>
    <row r="437" spans="1:5" ht="17.25" thickBot="1" x14ac:dyDescent="0.35">
      <c r="B437" s="741" t="s">
        <v>1029</v>
      </c>
      <c r="C437" s="742">
        <v>3</v>
      </c>
      <c r="D437" s="742">
        <v>0</v>
      </c>
    </row>
    <row r="438" spans="1:5" ht="17.25" thickBot="1" x14ac:dyDescent="0.35">
      <c r="B438" s="741" t="s">
        <v>1086</v>
      </c>
      <c r="C438" s="359">
        <v>0</v>
      </c>
      <c r="D438" s="742">
        <v>0</v>
      </c>
    </row>
    <row r="439" spans="1:5" ht="17.25" thickBot="1" x14ac:dyDescent="0.35">
      <c r="B439" s="741" t="s">
        <v>446</v>
      </c>
      <c r="C439" s="742">
        <v>3</v>
      </c>
      <c r="D439" s="742">
        <v>0</v>
      </c>
    </row>
    <row r="440" spans="1:5" ht="17.25" thickBot="1" x14ac:dyDescent="0.35">
      <c r="B440" s="741" t="s">
        <v>1404</v>
      </c>
      <c r="C440" s="359">
        <v>2</v>
      </c>
      <c r="D440" s="742">
        <v>1</v>
      </c>
    </row>
    <row r="441" spans="1:5" ht="17.25" thickBot="1" x14ac:dyDescent="0.35">
      <c r="B441" s="743" t="s">
        <v>144</v>
      </c>
      <c r="C441" s="360">
        <v>11</v>
      </c>
      <c r="D441" s="744">
        <v>1</v>
      </c>
    </row>
    <row r="443" spans="1:5" ht="17.25" thickBot="1" x14ac:dyDescent="0.35">
      <c r="A443" s="785"/>
      <c r="B443" s="9" t="s">
        <v>2179</v>
      </c>
    </row>
    <row r="444" spans="1:5" ht="17.25" thickBot="1" x14ac:dyDescent="0.35">
      <c r="B444" s="69" t="s">
        <v>1405</v>
      </c>
      <c r="C444" s="700" t="s">
        <v>1406</v>
      </c>
      <c r="D444" s="700" t="s">
        <v>1407</v>
      </c>
      <c r="E444" s="700" t="s">
        <v>1625</v>
      </c>
    </row>
    <row r="445" spans="1:5" ht="17.25" thickBot="1" x14ac:dyDescent="0.35">
      <c r="B445" s="234" t="s">
        <v>1408</v>
      </c>
      <c r="C445" s="72" t="s">
        <v>1626</v>
      </c>
      <c r="D445" s="72">
        <v>1</v>
      </c>
      <c r="E445" s="72">
        <v>3</v>
      </c>
    </row>
    <row r="446" spans="1:5" ht="17.25" thickBot="1" x14ac:dyDescent="0.35">
      <c r="B446" s="234" t="s">
        <v>1409</v>
      </c>
      <c r="C446" s="72" t="s">
        <v>1627</v>
      </c>
      <c r="D446" s="72">
        <v>1</v>
      </c>
      <c r="E446" s="72">
        <v>2</v>
      </c>
    </row>
    <row r="447" spans="1:5" ht="17.25" thickBot="1" x14ac:dyDescent="0.35">
      <c r="B447" s="234" t="s">
        <v>1410</v>
      </c>
      <c r="C447" s="72" t="s">
        <v>1628</v>
      </c>
      <c r="D447" s="72">
        <v>6</v>
      </c>
      <c r="E447" s="72">
        <v>1</v>
      </c>
    </row>
    <row r="448" spans="1:5" ht="17.25" thickBot="1" x14ac:dyDescent="0.35">
      <c r="B448" s="234" t="s">
        <v>1411</v>
      </c>
      <c r="C448" s="72" t="s">
        <v>1629</v>
      </c>
      <c r="D448" s="72">
        <v>4</v>
      </c>
      <c r="E448" s="72">
        <v>0</v>
      </c>
    </row>
    <row r="450" spans="1:8" ht="17.25" thickBot="1" x14ac:dyDescent="0.35">
      <c r="A450" s="785"/>
      <c r="B450" s="9" t="s">
        <v>2180</v>
      </c>
    </row>
    <row r="451" spans="1:8" ht="33.75" thickBot="1" x14ac:dyDescent="0.35">
      <c r="B451" s="705" t="s">
        <v>1077</v>
      </c>
      <c r="C451" s="700" t="s">
        <v>2177</v>
      </c>
    </row>
    <row r="452" spans="1:8" ht="17.25" thickBot="1" x14ac:dyDescent="0.35">
      <c r="B452" s="447" t="s">
        <v>1181</v>
      </c>
      <c r="C452" s="689">
        <v>1</v>
      </c>
    </row>
    <row r="453" spans="1:8" ht="17.25" thickBot="1" x14ac:dyDescent="0.35">
      <c r="B453" s="291" t="s">
        <v>144</v>
      </c>
      <c r="C453" s="292">
        <v>1</v>
      </c>
    </row>
    <row r="455" spans="1:8" ht="17.25" thickBot="1" x14ac:dyDescent="0.35">
      <c r="A455" s="785"/>
      <c r="B455" s="9" t="s">
        <v>2181</v>
      </c>
    </row>
    <row r="456" spans="1:8" ht="17.25" thickBot="1" x14ac:dyDescent="0.35">
      <c r="B456" s="69" t="s">
        <v>1405</v>
      </c>
      <c r="C456" s="700" t="s">
        <v>1406</v>
      </c>
      <c r="D456" s="700" t="s">
        <v>1407</v>
      </c>
      <c r="E456" s="700" t="s">
        <v>1625</v>
      </c>
    </row>
    <row r="457" spans="1:8" ht="17.25" thickBot="1" x14ac:dyDescent="0.35">
      <c r="B457" s="175" t="s">
        <v>1408</v>
      </c>
      <c r="C457" s="72" t="s">
        <v>1626</v>
      </c>
      <c r="D457" s="72">
        <v>0</v>
      </c>
      <c r="E457" s="72">
        <v>3</v>
      </c>
    </row>
    <row r="458" spans="1:8" ht="17.25" thickBot="1" x14ac:dyDescent="0.35">
      <c r="B458" s="175" t="s">
        <v>1409</v>
      </c>
      <c r="C458" s="72" t="s">
        <v>1627</v>
      </c>
      <c r="D458" s="72">
        <v>0</v>
      </c>
      <c r="E458" s="72">
        <v>2</v>
      </c>
    </row>
    <row r="459" spans="1:8" ht="17.25" thickBot="1" x14ac:dyDescent="0.35">
      <c r="B459" s="175" t="s">
        <v>1410</v>
      </c>
      <c r="C459" s="72" t="s">
        <v>1628</v>
      </c>
      <c r="D459" s="72">
        <v>0</v>
      </c>
      <c r="E459" s="72">
        <v>1</v>
      </c>
    </row>
    <row r="460" spans="1:8" ht="17.25" thickBot="1" x14ac:dyDescent="0.35">
      <c r="B460" s="175" t="s">
        <v>1411</v>
      </c>
      <c r="C460" s="72" t="s">
        <v>1629</v>
      </c>
      <c r="D460" s="72">
        <v>1</v>
      </c>
      <c r="E460" s="72">
        <v>0</v>
      </c>
    </row>
    <row r="462" spans="1:8" ht="17.25" thickBot="1" x14ac:dyDescent="0.35">
      <c r="A462" s="785"/>
      <c r="B462" s="9" t="s">
        <v>2182</v>
      </c>
    </row>
    <row r="463" spans="1:8" ht="17.25" thickBot="1" x14ac:dyDescent="0.35">
      <c r="B463" s="812" t="s">
        <v>2183</v>
      </c>
      <c r="C463" s="814" t="s">
        <v>235</v>
      </c>
      <c r="D463" s="815"/>
      <c r="E463" s="816"/>
      <c r="F463" s="845" t="s">
        <v>2184</v>
      </c>
      <c r="G463" s="846"/>
      <c r="H463" s="847"/>
    </row>
    <row r="464" spans="1:8" ht="17.25" thickBot="1" x14ac:dyDescent="0.35">
      <c r="B464" s="813"/>
      <c r="C464" s="56" t="s">
        <v>1447</v>
      </c>
      <c r="D464" s="56" t="s">
        <v>2000</v>
      </c>
      <c r="E464" s="56" t="s">
        <v>2185</v>
      </c>
      <c r="F464" s="56" t="s">
        <v>1447</v>
      </c>
      <c r="G464" s="56" t="s">
        <v>2000</v>
      </c>
      <c r="H464" s="56" t="s">
        <v>2185</v>
      </c>
    </row>
    <row r="465" spans="1:8" ht="50.25" thickBot="1" x14ac:dyDescent="0.35">
      <c r="B465" s="98" t="s">
        <v>1531</v>
      </c>
      <c r="C465" s="51">
        <v>193</v>
      </c>
      <c r="D465" s="51">
        <v>198</v>
      </c>
      <c r="E465" s="58">
        <v>102.6</v>
      </c>
      <c r="F465" s="49">
        <v>1799593</v>
      </c>
      <c r="G465" s="51" t="s">
        <v>2186</v>
      </c>
      <c r="H465" s="58">
        <v>102.4</v>
      </c>
    </row>
    <row r="466" spans="1:8" ht="50.25" thickBot="1" x14ac:dyDescent="0.35">
      <c r="B466" s="98" t="s">
        <v>1532</v>
      </c>
      <c r="C466" s="58">
        <v>66</v>
      </c>
      <c r="D466" s="58">
        <v>79</v>
      </c>
      <c r="E466" s="58" t="s">
        <v>2187</v>
      </c>
      <c r="F466" s="58" t="s">
        <v>2188</v>
      </c>
      <c r="G466" s="64">
        <v>952494</v>
      </c>
      <c r="H466" s="58">
        <v>100.2</v>
      </c>
    </row>
    <row r="467" spans="1:8" ht="50.25" thickBot="1" x14ac:dyDescent="0.35">
      <c r="B467" s="98" t="s">
        <v>1533</v>
      </c>
      <c r="C467" s="58">
        <v>661</v>
      </c>
      <c r="D467" s="58">
        <v>648</v>
      </c>
      <c r="E467" s="58">
        <v>98</v>
      </c>
      <c r="F467" s="58" t="s">
        <v>2189</v>
      </c>
      <c r="G467" s="58" t="s">
        <v>2190</v>
      </c>
      <c r="H467" s="58">
        <v>126.7</v>
      </c>
    </row>
    <row r="468" spans="1:8" ht="17.25" thickBot="1" x14ac:dyDescent="0.35">
      <c r="B468" s="98" t="s">
        <v>2191</v>
      </c>
      <c r="C468" s="58">
        <v>11</v>
      </c>
      <c r="D468" s="58">
        <v>13</v>
      </c>
      <c r="E468" s="58">
        <v>118.2</v>
      </c>
      <c r="F468" s="58" t="s">
        <v>2192</v>
      </c>
      <c r="G468" s="58" t="s">
        <v>2193</v>
      </c>
      <c r="H468" s="58">
        <v>191.8</v>
      </c>
    </row>
    <row r="469" spans="1:8" ht="17.25" thickBot="1" x14ac:dyDescent="0.35">
      <c r="B469" s="98" t="s">
        <v>2194</v>
      </c>
      <c r="C469" s="58">
        <v>146</v>
      </c>
      <c r="D469" s="58">
        <v>139</v>
      </c>
      <c r="E469" s="58">
        <v>95.2</v>
      </c>
      <c r="F469" s="58" t="s">
        <v>2195</v>
      </c>
      <c r="G469" s="58" t="s">
        <v>2196</v>
      </c>
      <c r="H469" s="58">
        <v>111.9</v>
      </c>
    </row>
    <row r="470" spans="1:8" ht="17.25" thickBot="1" x14ac:dyDescent="0.35">
      <c r="B470" s="98" t="s">
        <v>1534</v>
      </c>
      <c r="C470" s="58">
        <v>24</v>
      </c>
      <c r="D470" s="58">
        <v>8</v>
      </c>
      <c r="E470" s="58">
        <v>33.299999999999997</v>
      </c>
      <c r="F470" s="64">
        <v>35381</v>
      </c>
      <c r="G470" s="58" t="s">
        <v>2197</v>
      </c>
      <c r="H470" s="58">
        <v>42.7</v>
      </c>
    </row>
    <row r="471" spans="1:8" ht="17.25" thickBot="1" x14ac:dyDescent="0.35">
      <c r="B471" s="98" t="s">
        <v>712</v>
      </c>
      <c r="C471" s="58" t="s">
        <v>2198</v>
      </c>
      <c r="D471" s="58">
        <v>211</v>
      </c>
      <c r="E471" s="58">
        <v>37.200000000000003</v>
      </c>
      <c r="F471" s="58" t="s">
        <v>2199</v>
      </c>
      <c r="G471" s="58" t="s">
        <v>2200</v>
      </c>
      <c r="H471" s="58">
        <v>33.700000000000003</v>
      </c>
    </row>
    <row r="472" spans="1:8" x14ac:dyDescent="0.3">
      <c r="B472" s="5" t="s">
        <v>2201</v>
      </c>
    </row>
    <row r="474" spans="1:8" ht="17.25" thickBot="1" x14ac:dyDescent="0.35">
      <c r="A474" s="785"/>
      <c r="B474" s="9" t="s">
        <v>2202</v>
      </c>
    </row>
    <row r="475" spans="1:8" ht="17.25" thickBot="1" x14ac:dyDescent="0.35">
      <c r="B475" s="69" t="s">
        <v>2203</v>
      </c>
      <c r="C475" s="699" t="s">
        <v>2204</v>
      </c>
      <c r="D475" s="699" t="s">
        <v>2205</v>
      </c>
      <c r="E475" s="700" t="s">
        <v>510</v>
      </c>
      <c r="F475" s="699" t="s">
        <v>2206</v>
      </c>
    </row>
    <row r="476" spans="1:8" ht="34.5" customHeight="1" thickBot="1" x14ac:dyDescent="0.35">
      <c r="B476" s="854" t="s">
        <v>2207</v>
      </c>
      <c r="C476" s="745">
        <v>1090</v>
      </c>
      <c r="D476" s="745">
        <v>642014</v>
      </c>
      <c r="E476" s="746" t="s">
        <v>2208</v>
      </c>
      <c r="F476" s="173">
        <v>1010</v>
      </c>
    </row>
    <row r="477" spans="1:8" ht="17.25" thickBot="1" x14ac:dyDescent="0.35">
      <c r="B477" s="855"/>
      <c r="C477" s="745">
        <v>1012</v>
      </c>
      <c r="D477" s="745">
        <v>642014</v>
      </c>
      <c r="E477" s="746" t="s">
        <v>2209</v>
      </c>
      <c r="F477" s="173">
        <v>1124300</v>
      </c>
    </row>
    <row r="478" spans="1:8" ht="34.5" customHeight="1" thickBot="1" x14ac:dyDescent="0.35">
      <c r="B478" s="855"/>
      <c r="C478" s="745">
        <v>1020</v>
      </c>
      <c r="D478" s="745">
        <v>642014</v>
      </c>
      <c r="E478" s="746" t="s">
        <v>2210</v>
      </c>
      <c r="F478" s="173">
        <v>149680</v>
      </c>
    </row>
    <row r="479" spans="1:8" ht="49.5" customHeight="1" thickBot="1" x14ac:dyDescent="0.35">
      <c r="B479" s="855"/>
      <c r="C479" s="745">
        <v>1090</v>
      </c>
      <c r="D479" s="745">
        <v>642014</v>
      </c>
      <c r="E479" s="746" t="s">
        <v>2211</v>
      </c>
      <c r="F479" s="173">
        <v>36900</v>
      </c>
    </row>
    <row r="480" spans="1:8" ht="45" customHeight="1" thickBot="1" x14ac:dyDescent="0.35">
      <c r="B480" s="855"/>
      <c r="C480" s="745">
        <v>1040</v>
      </c>
      <c r="D480" s="745">
        <v>642014</v>
      </c>
      <c r="E480" s="746" t="s">
        <v>2212</v>
      </c>
      <c r="F480" s="173">
        <v>56900</v>
      </c>
    </row>
    <row r="481" spans="2:6" ht="63" thickBot="1" x14ac:dyDescent="0.35">
      <c r="B481" s="855"/>
      <c r="C481" s="745">
        <v>1040</v>
      </c>
      <c r="D481" s="745">
        <v>642200</v>
      </c>
      <c r="E481" s="746" t="s">
        <v>2213</v>
      </c>
      <c r="F481" s="173">
        <v>3233200</v>
      </c>
    </row>
    <row r="482" spans="2:6" ht="34.5" customHeight="1" thickBot="1" x14ac:dyDescent="0.35">
      <c r="B482" s="855"/>
      <c r="C482" s="745">
        <v>1090</v>
      </c>
      <c r="D482" s="745">
        <v>642200</v>
      </c>
      <c r="E482" s="746" t="s">
        <v>2214</v>
      </c>
      <c r="F482" s="173">
        <v>33500</v>
      </c>
    </row>
    <row r="483" spans="2:6" ht="34.5" customHeight="1" thickBot="1" x14ac:dyDescent="0.35">
      <c r="B483" s="856"/>
      <c r="C483" s="745">
        <v>1090</v>
      </c>
      <c r="D483" s="745">
        <v>642042</v>
      </c>
      <c r="E483" s="746" t="s">
        <v>2215</v>
      </c>
      <c r="F483" s="173">
        <v>11600</v>
      </c>
    </row>
    <row r="484" spans="2:6" ht="17.25" thickBot="1" x14ac:dyDescent="0.35">
      <c r="B484" s="704" t="s">
        <v>144</v>
      </c>
      <c r="C484" s="747"/>
      <c r="D484" s="747"/>
      <c r="E484" s="748"/>
      <c r="F484" s="749">
        <v>4647090</v>
      </c>
    </row>
    <row r="485" spans="2:6" x14ac:dyDescent="0.3">
      <c r="B485" s="5" t="s">
        <v>2201</v>
      </c>
    </row>
  </sheetData>
  <mergeCells count="10">
    <mergeCell ref="B463:B464"/>
    <mergeCell ref="C463:E463"/>
    <mergeCell ref="F463:H463"/>
    <mergeCell ref="B476:B483"/>
    <mergeCell ref="B274:B275"/>
    <mergeCell ref="D274:J274"/>
    <mergeCell ref="F370:G370"/>
    <mergeCell ref="D336:D337"/>
    <mergeCell ref="E336:E337"/>
    <mergeCell ref="F336:G336"/>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18</vt:i4>
      </vt:variant>
      <vt:variant>
        <vt:lpstr>Pomenované rozsahy</vt:lpstr>
      </vt:variant>
      <vt:variant>
        <vt:i4>5</vt:i4>
      </vt:variant>
    </vt:vector>
  </HeadingPairs>
  <TitlesOfParts>
    <vt:vector size="23" baseType="lpstr">
      <vt:lpstr>OBSAH</vt:lpstr>
      <vt:lpstr>K3.1 Nemocenské poistenie</vt:lpstr>
      <vt:lpstr>K3.2 Dôchodkové sporenie</vt:lpstr>
      <vt:lpstr>K3.3 Štátna sociálna podpora</vt:lpstr>
      <vt:lpstr>K3.3.8 Náhradné výživné</vt:lpstr>
      <vt:lpstr>K3.4 Sociálna pomoc</vt:lpstr>
      <vt:lpstr>K3.4.4 Sociálpráv.ochrana detí</vt:lpstr>
      <vt:lpstr>K3.4.6 ŤZP a kompenzácie</vt:lpstr>
      <vt:lpstr>K3.4.7 a 8 Soc.služby a dotácie</vt:lpstr>
      <vt:lpstr>K3.4.9 ESSPROS príjmy</vt:lpstr>
      <vt:lpstr>K3.4.9 ESSPROS výdavky</vt:lpstr>
      <vt:lpstr>K3.4.9 ESSPROS testované dávky</vt:lpstr>
      <vt:lpstr>K3.5 ESF a EFRO</vt:lpstr>
      <vt:lpstr>Príloha ku kapitole 3 - 1.časť</vt:lpstr>
      <vt:lpstr>Príloha ku kapitole 3 - 2.časť</vt:lpstr>
      <vt:lpstr>Príloha ku kapitole 3 - 3.časť</vt:lpstr>
      <vt:lpstr>Príloha ku kapitole 3 - 4.časť</vt:lpstr>
      <vt:lpstr>Príloha ku kapitole 3 - 5.časť</vt:lpstr>
      <vt:lpstr>'Príloha ku kapitole 3 - 1.časť'!_Toc313879697</vt:lpstr>
      <vt:lpstr>'Príloha ku kapitole 3 - 1.časť'!_Toc313879698</vt:lpstr>
      <vt:lpstr>'Príloha ku kapitole 3 - 1.časť'!_Toc313879699</vt:lpstr>
      <vt:lpstr>'Príloha ku kapitole 3 - 1.časť'!_Toc313879700</vt:lpstr>
      <vt:lpstr>OBSAH!_Toc514828152</vt:lpstr>
    </vt:vector>
  </TitlesOfParts>
  <Company>MPSVR 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Vojtechová Barbara</dc:creator>
  <cp:lastModifiedBy>Vojtechová Barbara</cp:lastModifiedBy>
  <cp:lastPrinted>2022-02-23T11:45:17Z</cp:lastPrinted>
  <dcterms:created xsi:type="dcterms:W3CDTF">2019-01-25T13:36:06Z</dcterms:created>
  <dcterms:modified xsi:type="dcterms:W3CDTF">2024-01-15T14:22:52Z</dcterms:modified>
</cp:coreProperties>
</file>